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사용자\Desktop\미래내일일경험\python_lab\07. 한글 문서\"/>
    </mc:Choice>
  </mc:AlternateContent>
  <xr:revisionPtr revIDLastSave="0" documentId="13_ncr:1_{4DBBC5CF-BF32-4439-8211-E033AF3E03B8}" xr6:coauthVersionLast="47" xr6:coauthVersionMax="47" xr10:uidLastSave="{00000000-0000-0000-0000-000000000000}"/>
  <bookViews>
    <workbookView xWindow="-120" yWindow="-120" windowWidth="38640" windowHeight="21120" tabRatio="500" activeTab="4" xr2:uid="{00000000-000D-0000-FFFF-FFFF00000000}"/>
  </bookViews>
  <sheets>
    <sheet name="참여자명단" sheetId="1" r:id="rId1"/>
    <sheet name="쇼우테크" sheetId="2" r:id="rId2"/>
    <sheet name="사전직무,운영기관,일경험 정보" sheetId="3" r:id="rId3"/>
    <sheet name="일경험 정보ㅁ" sheetId="5" r:id="rId4"/>
    <sheet name="ㅁㄴㅇ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C13" i="4"/>
  <c r="C3" i="4"/>
  <c r="C6" i="5"/>
  <c r="C11" i="5"/>
  <c r="C16" i="5"/>
  <c r="C22" i="5"/>
  <c r="C25" i="5"/>
  <c r="C10" i="4" s="1"/>
  <c r="C41" i="3"/>
  <c r="C16" i="3"/>
  <c r="C25" i="3"/>
  <c r="C22" i="3"/>
  <c r="C34" i="3"/>
  <c r="C44" i="3"/>
  <c r="C45" i="3"/>
  <c r="C6" i="3"/>
  <c r="U17" i="1"/>
  <c r="V17" i="1"/>
  <c r="W17" i="1"/>
  <c r="X17" i="1"/>
  <c r="Y17" i="1"/>
  <c r="Z17" i="1"/>
  <c r="U18" i="1"/>
  <c r="V18" i="1"/>
  <c r="W18" i="1"/>
  <c r="X18" i="1"/>
  <c r="Y18" i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V21" i="1"/>
  <c r="W21" i="1"/>
  <c r="X21" i="1"/>
  <c r="Y21" i="1"/>
  <c r="Z21" i="1"/>
  <c r="C11" i="3"/>
  <c r="Z16" i="1" l="1"/>
  <c r="Y16" i="1"/>
  <c r="X16" i="1"/>
  <c r="W16" i="1"/>
  <c r="V16" i="1"/>
  <c r="U16" i="1"/>
  <c r="Z15" i="1"/>
  <c r="Y15" i="1"/>
  <c r="X15" i="1"/>
  <c r="W15" i="1"/>
  <c r="V15" i="1"/>
  <c r="U15" i="1"/>
  <c r="Z14" i="1"/>
  <c r="Y14" i="1"/>
  <c r="X14" i="1"/>
  <c r="W14" i="1"/>
  <c r="V14" i="1"/>
  <c r="U14" i="1"/>
  <c r="Z13" i="1"/>
  <c r="Y13" i="1"/>
  <c r="X13" i="1"/>
  <c r="W13" i="1"/>
  <c r="V13" i="1"/>
  <c r="U13" i="1"/>
  <c r="Z12" i="1"/>
  <c r="Y12" i="1"/>
  <c r="X12" i="1"/>
  <c r="W12" i="1"/>
  <c r="V12" i="1"/>
  <c r="U12" i="1"/>
  <c r="Z11" i="1"/>
  <c r="Y11" i="1"/>
  <c r="X11" i="1"/>
  <c r="W11" i="1"/>
  <c r="V11" i="1"/>
  <c r="U11" i="1"/>
  <c r="Z10" i="1"/>
  <c r="Y10" i="1"/>
  <c r="X10" i="1"/>
  <c r="W10" i="1"/>
  <c r="V10" i="1"/>
  <c r="U10" i="1"/>
  <c r="Z9" i="1"/>
  <c r="Y9" i="1"/>
  <c r="X9" i="1"/>
  <c r="W9" i="1"/>
  <c r="V9" i="1"/>
  <c r="U9" i="1"/>
  <c r="Z8" i="1"/>
  <c r="Y8" i="1"/>
  <c r="X8" i="1"/>
  <c r="W8" i="1"/>
  <c r="V8" i="1"/>
  <c r="U8" i="1"/>
  <c r="Z7" i="1"/>
  <c r="Y7" i="1"/>
  <c r="X7" i="1"/>
  <c r="W7" i="1"/>
  <c r="V7" i="1"/>
  <c r="U7" i="1"/>
  <c r="Z6" i="1"/>
  <c r="Y6" i="1"/>
  <c r="X6" i="1"/>
  <c r="W6" i="1"/>
  <c r="V6" i="1"/>
  <c r="U6" i="1"/>
  <c r="Z5" i="1"/>
  <c r="Y5" i="1"/>
  <c r="X5" i="1"/>
  <c r="W5" i="1"/>
  <c r="V5" i="1"/>
  <c r="U5" i="1"/>
  <c r="Z4" i="1"/>
  <c r="Y4" i="1"/>
  <c r="X4" i="1"/>
  <c r="W4" i="1"/>
  <c r="V4" i="1"/>
  <c r="U4" i="1"/>
  <c r="Z3" i="1"/>
  <c r="Y3" i="1"/>
  <c r="X3" i="1"/>
  <c r="W3" i="1"/>
  <c r="V3" i="1"/>
  <c r="U3" i="1"/>
  <c r="Z2" i="1"/>
  <c r="Y2" i="1"/>
  <c r="X2" i="1"/>
  <c r="W2" i="1"/>
  <c r="V2" i="1"/>
  <c r="U2" i="1"/>
</calcChain>
</file>

<file path=xl/sharedStrings.xml><?xml version="1.0" encoding="utf-8"?>
<sst xmlns="http://schemas.openxmlformats.org/spreadsheetml/2006/main" count="611" uniqueCount="307">
  <si>
    <t>특이사항 기재</t>
  </si>
  <si>
    <t>순번</t>
  </si>
  <si>
    <t>성명</t>
  </si>
  <si>
    <t>학년</t>
  </si>
  <si>
    <t>최종학과</t>
  </si>
  <si>
    <t>은행</t>
  </si>
  <si>
    <t>계좌번호
(실제 인턴비 받을 계좌, 번복 불가)</t>
  </si>
  <si>
    <t>은행명 / 계좌번호</t>
  </si>
  <si>
    <t>성별</t>
  </si>
  <si>
    <t>생년월일</t>
  </si>
  <si>
    <t>출생연도</t>
  </si>
  <si>
    <t>지역</t>
  </si>
  <si>
    <t>이민수</t>
  </si>
  <si>
    <t>900699-1254973</t>
  </si>
  <si>
    <t>이민수@naver.com</t>
  </si>
  <si>
    <t>고등학교</t>
  </si>
  <si>
    <t>졸업</t>
  </si>
  <si>
    <t>대진정보통신고등학교</t>
  </si>
  <si>
    <t>부산광역시 부산진구</t>
  </si>
  <si>
    <t>신한은행</t>
  </si>
  <si>
    <t>605-2241-148731</t>
  </si>
  <si>
    <t>정지우</t>
  </si>
  <si>
    <t>950499-2978157</t>
  </si>
  <si>
    <t>정지우@gmail.com</t>
  </si>
  <si>
    <t>해운대여자고등학교</t>
  </si>
  <si>
    <t>부산광역시 해운대구</t>
  </si>
  <si>
    <t>국민은행</t>
  </si>
  <si>
    <t>296-6536-108357</t>
  </si>
  <si>
    <t>박지우</t>
  </si>
  <si>
    <t>960399-2963832</t>
  </si>
  <si>
    <t>박지우@naver.com</t>
  </si>
  <si>
    <t>대학교_2년제</t>
  </si>
  <si>
    <t>휴학</t>
  </si>
  <si>
    <t>이화여자대학교</t>
  </si>
  <si>
    <t>경영학과</t>
  </si>
  <si>
    <t>부산광역시 수영구</t>
  </si>
  <si>
    <t>309-4311-417843</t>
  </si>
  <si>
    <t>김예은</t>
  </si>
  <si>
    <t>930699-1258129</t>
  </si>
  <si>
    <t>김예은@gmail.com</t>
  </si>
  <si>
    <t>컴퓨터공학과</t>
  </si>
  <si>
    <t>916-4781-629387</t>
  </si>
  <si>
    <t>대학교_4년제</t>
  </si>
  <si>
    <t>부산대학교</t>
  </si>
  <si>
    <t>전자공학과</t>
  </si>
  <si>
    <t>우리은행</t>
  </si>
  <si>
    <t>165-6075-449479</t>
  </si>
  <si>
    <t>박현우</t>
  </si>
  <si>
    <t>930899-1736570</t>
  </si>
  <si>
    <t>박현우@gmail.com</t>
  </si>
  <si>
    <t>재학</t>
  </si>
  <si>
    <t>사회복지학과</t>
  </si>
  <si>
    <t>농협</t>
  </si>
  <si>
    <t>894-4629-468857</t>
  </si>
  <si>
    <t>이현우</t>
  </si>
  <si>
    <t>이현우@daum.net</t>
  </si>
  <si>
    <t>대학교_2/3년제</t>
  </si>
  <si>
    <t>디자인학과</t>
  </si>
  <si>
    <t>273-7528-862196</t>
  </si>
  <si>
    <t>김지우</t>
  </si>
  <si>
    <t>920699-1184953</t>
  </si>
  <si>
    <t>김지우@gmail.com</t>
  </si>
  <si>
    <t>295-1855-371274</t>
  </si>
  <si>
    <t>900699-2193659</t>
  </si>
  <si>
    <t>박현우@naver.com</t>
  </si>
  <si>
    <t>하나은행</t>
  </si>
  <si>
    <t>869-2828-526225</t>
  </si>
  <si>
    <t>김현우</t>
  </si>
  <si>
    <t>900799-1246303</t>
  </si>
  <si>
    <t>김현우@naver.com</t>
  </si>
  <si>
    <t>고려대학교</t>
  </si>
  <si>
    <t>954-9797-760181</t>
  </si>
  <si>
    <t>910699-1891360</t>
  </si>
  <si>
    <t>서울대학교</t>
  </si>
  <si>
    <t>129-2235-418768</t>
  </si>
  <si>
    <t>박예은</t>
  </si>
  <si>
    <t>박예은@daum.net</t>
  </si>
  <si>
    <t>404-5984-950896</t>
  </si>
  <si>
    <t>최현우</t>
  </si>
  <si>
    <t>921299-2639872</t>
  </si>
  <si>
    <t>최현우@daum.net</t>
  </si>
  <si>
    <t>756-6616-606584</t>
  </si>
  <si>
    <t>901199-1109002</t>
  </si>
  <si>
    <t>588-1300-685386</t>
  </si>
  <si>
    <t>최예은</t>
  </si>
  <si>
    <t>941099-1190164</t>
  </si>
  <si>
    <t>최예은@gmail.com</t>
  </si>
  <si>
    <t>694-9043-121446</t>
  </si>
  <si>
    <t>작성날짜</t>
    <phoneticPr fontId="2" type="noConversion"/>
  </si>
  <si>
    <t>직무</t>
    <phoneticPr fontId="3" type="noConversion"/>
  </si>
  <si>
    <t>주민등록번호</t>
    <phoneticPr fontId="2" type="noConversion"/>
  </si>
  <si>
    <t>연락처</t>
    <phoneticPr fontId="2" type="noConversion"/>
  </si>
  <si>
    <t>이메일</t>
    <phoneticPr fontId="2" type="noConversion"/>
  </si>
  <si>
    <t>최종학력구분</t>
    <phoneticPr fontId="3" type="noConversion"/>
  </si>
  <si>
    <t>최종학력상태</t>
    <phoneticPr fontId="3" type="noConversion"/>
  </si>
  <si>
    <t>최종학교명</t>
    <phoneticPr fontId="2" type="noConversion"/>
  </si>
  <si>
    <t>주소</t>
    <phoneticPr fontId="2" type="noConversion"/>
  </si>
  <si>
    <t>만나이</t>
    <phoneticPr fontId="2" type="noConversion"/>
  </si>
  <si>
    <t>2024년 12월 03일</t>
    <phoneticPr fontId="2" type="noConversion"/>
  </si>
  <si>
    <t>광고 마케팅</t>
    <phoneticPr fontId="3" type="noConversion"/>
  </si>
  <si>
    <t>010-1234-5678</t>
    <phoneticPr fontId="3" type="noConversion"/>
  </si>
  <si>
    <t>이화여자대학교</t>
    <phoneticPr fontId="3" type="noConversion"/>
  </si>
  <si>
    <t>020699-3626178</t>
    <phoneticPr fontId="3" type="noConversion"/>
  </si>
  <si>
    <t>대학교_2년제</t>
    <phoneticPr fontId="3" type="noConversion"/>
  </si>
  <si>
    <t>001199-3301932</t>
    <phoneticPr fontId="3" type="noConversion"/>
  </si>
  <si>
    <t>제주특별시</t>
    <phoneticPr fontId="3" type="noConversion"/>
  </si>
  <si>
    <t>000899-4865061</t>
    <phoneticPr fontId="3" type="noConversion"/>
  </si>
  <si>
    <r>
      <rPr>
        <sz val="10"/>
        <color rgb="FF000000"/>
        <rFont val="Arial Unicode MS"/>
        <family val="2"/>
        <charset val="129"/>
      </rPr>
      <t>충청북도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수영구</t>
    </r>
    <phoneticPr fontId="3" type="noConversion"/>
  </si>
  <si>
    <t xml:space="preserve"> 경상남도 부산진구</t>
    <phoneticPr fontId="3" type="noConversion"/>
  </si>
  <si>
    <r>
      <rPr>
        <sz val="10"/>
        <color rgb="FF000000"/>
        <rFont val="맑은 고딕"/>
        <family val="3"/>
        <charset val="129"/>
      </rPr>
      <t>광주광역시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수영구</t>
    </r>
    <phoneticPr fontId="3" type="noConversion"/>
  </si>
  <si>
    <r>
      <rPr>
        <sz val="10"/>
        <color rgb="FF000000"/>
        <rFont val="맑은 고딕"/>
        <family val="3"/>
        <charset val="129"/>
      </rPr>
      <t>서울광역시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부산진구</t>
    </r>
    <phoneticPr fontId="3" type="noConversion"/>
  </si>
  <si>
    <r>
      <rPr>
        <b/>
        <sz val="20"/>
        <color theme="1"/>
        <rFont val="Arial"/>
        <family val="3"/>
        <charset val="129"/>
        <scheme val="minor"/>
      </rPr>
      <t>참여기업</t>
    </r>
    <r>
      <rPr>
        <b/>
        <sz val="20"/>
        <color theme="1"/>
        <rFont val="Arial"/>
        <family val="2"/>
        <scheme val="minor"/>
      </rPr>
      <t xml:space="preserve"> </t>
    </r>
    <r>
      <rPr>
        <b/>
        <sz val="20"/>
        <color theme="1"/>
        <rFont val="Arial"/>
        <family val="3"/>
        <charset val="129"/>
        <scheme val="minor"/>
      </rPr>
      <t>및</t>
    </r>
    <r>
      <rPr>
        <b/>
        <sz val="20"/>
        <color theme="1"/>
        <rFont val="Arial"/>
        <family val="2"/>
        <scheme val="minor"/>
      </rPr>
      <t xml:space="preserve"> </t>
    </r>
    <r>
      <rPr>
        <b/>
        <sz val="20"/>
        <color theme="1"/>
        <rFont val="Arial"/>
        <family val="3"/>
        <charset val="129"/>
        <scheme val="minor"/>
      </rPr>
      <t>일경험정보</t>
    </r>
    <phoneticPr fontId="3" type="noConversion"/>
  </si>
  <si>
    <r>
      <rPr>
        <b/>
        <sz val="14"/>
        <color theme="1"/>
        <rFont val="Arial"/>
        <family val="3"/>
        <charset val="129"/>
        <scheme val="minor"/>
      </rPr>
      <t>단위명</t>
    </r>
    <phoneticPr fontId="3" type="noConversion"/>
  </si>
  <si>
    <r>
      <rPr>
        <b/>
        <sz val="14"/>
        <color theme="1"/>
        <rFont val="Arial"/>
        <family val="3"/>
        <charset val="129"/>
        <scheme val="minor"/>
      </rPr>
      <t>필드</t>
    </r>
    <phoneticPr fontId="3" type="noConversion"/>
  </si>
  <si>
    <r>
      <rPr>
        <b/>
        <sz val="14"/>
        <color theme="1"/>
        <rFont val="Arial"/>
        <family val="3"/>
        <charset val="129"/>
        <scheme val="minor"/>
      </rPr>
      <t>입력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</si>
  <si>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사업장명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</si>
  <si>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㈜노마드</t>
    </r>
    <phoneticPr fontId="3" type="noConversion"/>
  </si>
  <si>
    <t>작성날짜</t>
    <phoneticPr fontId="3" type="noConversion"/>
  </si>
  <si>
    <t>홍길동</t>
  </si>
  <si>
    <t>연락처</t>
    <phoneticPr fontId="3" type="noConversion"/>
  </si>
  <si>
    <t>051)111-1111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</si>
  <si>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사업자등록번호</t>
    </r>
    <phoneticPr fontId="3" type="noConversion"/>
  </si>
  <si>
    <t>111-11-11111</t>
    <phoneticPr fontId="3" type="noConversion"/>
  </si>
  <si>
    <t>법인번호</t>
    <phoneticPr fontId="3" type="noConversion"/>
  </si>
  <si>
    <t>222-22-22222-2</t>
  </si>
  <si>
    <r>
      <rPr>
        <sz val="12"/>
        <color theme="1"/>
        <rFont val="Arial"/>
        <family val="3"/>
        <charset val="129"/>
        <scheme val="minor"/>
      </rPr>
      <t>부산</t>
    </r>
    <r>
      <rPr>
        <sz val="12"/>
        <color theme="1"/>
        <rFont val="Arial"/>
        <family val="2"/>
        <charset val="129"/>
        <scheme val="minor"/>
      </rPr>
      <t>광역시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연제구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</si>
  <si>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피보험자수</t>
    </r>
    <phoneticPr fontId="3" type="noConversion"/>
  </si>
  <si>
    <t>업종</t>
    <phoneticPr fontId="3" type="noConversion"/>
  </si>
  <si>
    <r>
      <t>00</t>
    </r>
    <r>
      <rPr>
        <sz val="12"/>
        <color theme="1"/>
        <rFont val="Arial"/>
        <family val="2"/>
        <charset val="129"/>
        <scheme val="minor"/>
      </rPr>
      <t>업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외</t>
    </r>
    <phoneticPr fontId="3" type="noConversion"/>
  </si>
  <si>
    <t>중소기업</t>
  </si>
  <si>
    <t>홈페이지</t>
    <phoneticPr fontId="3" type="noConversion"/>
  </si>
  <si>
    <t>디자인</t>
  </si>
  <si>
    <r>
      <rPr>
        <b/>
        <sz val="12"/>
        <color theme="1"/>
        <rFont val="맑은 고딕"/>
        <family val="3"/>
        <charset val="129"/>
      </rPr>
      <t>회사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소개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및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주요사업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</si>
  <si>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은행명</t>
    </r>
    <phoneticPr fontId="3" type="noConversion"/>
  </si>
  <si>
    <r>
      <t>00</t>
    </r>
    <r>
      <rPr>
        <sz val="12"/>
        <color theme="1"/>
        <rFont val="Arial"/>
        <family val="2"/>
        <charset val="129"/>
        <scheme val="minor"/>
      </rPr>
      <t>은행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</si>
  <si>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계좌번호</t>
    </r>
    <phoneticPr fontId="3" type="noConversion"/>
  </si>
  <si>
    <t>00-000-0000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</si>
  <si>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예금주</t>
    </r>
    <phoneticPr fontId="3" type="noConversion"/>
  </si>
  <si>
    <r>
      <rPr>
        <sz val="12"/>
        <color theme="1"/>
        <rFont val="Arial"/>
        <family val="3"/>
        <charset val="129"/>
        <scheme val="minor"/>
      </rPr>
      <t>홍홍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</si>
  <si>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대표자명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</si>
  <si>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고용보험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사업장</t>
    </r>
    <r>
      <rPr>
        <b/>
        <sz val="12"/>
        <color theme="1"/>
        <rFont val="Arial"/>
        <family val="2"/>
        <scheme val="minor"/>
      </rPr>
      <t xml:space="preserve"> 
</t>
    </r>
    <r>
      <rPr>
        <b/>
        <sz val="12"/>
        <color theme="1"/>
        <rFont val="Arial"/>
        <family val="3"/>
        <charset val="129"/>
        <scheme val="minor"/>
      </rPr>
      <t>관리번호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</si>
  <si>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기업구분</t>
    </r>
    <r>
      <rPr>
        <b/>
        <sz val="12"/>
        <color theme="1"/>
        <rFont val="Arial"/>
        <family val="2"/>
        <scheme val="minor"/>
      </rPr>
      <t xml:space="preserve"> </t>
    </r>
    <phoneticPr fontId="3" type="noConversion"/>
  </si>
  <si>
    <r>
      <rPr>
        <u/>
        <sz val="20"/>
        <color rgb="FF000000"/>
        <rFont val="Arial"/>
        <family val="2"/>
        <charset val="129"/>
        <scheme val="minor"/>
      </rPr>
      <t>참여기업</t>
    </r>
    <r>
      <rPr>
        <u/>
        <sz val="20"/>
        <color rgb="FF000000"/>
        <rFont val="Arial"/>
        <family val="2"/>
        <scheme val="minor"/>
      </rPr>
      <t xml:space="preserve"> 
</t>
    </r>
    <r>
      <rPr>
        <u/>
        <sz val="20"/>
        <color rgb="FF000000"/>
        <rFont val="Arial"/>
        <family val="2"/>
        <charset val="129"/>
        <scheme val="minor"/>
      </rPr>
      <t>담당자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</si>
  <si>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수행업무</t>
    </r>
    <r>
      <rPr>
        <b/>
        <sz val="12"/>
        <color theme="1"/>
        <rFont val="Arial"/>
        <family val="2"/>
        <scheme val="minor"/>
      </rPr>
      <t>(</t>
    </r>
    <r>
      <rPr>
        <b/>
        <sz val="12"/>
        <color theme="1"/>
        <rFont val="Arial"/>
        <family val="3"/>
        <charset val="129"/>
        <scheme val="minor"/>
      </rPr>
      <t>직무</t>
    </r>
    <r>
      <rPr>
        <b/>
        <sz val="12"/>
        <color theme="1"/>
        <rFont val="Arial"/>
        <family val="2"/>
        <scheme val="minor"/>
      </rPr>
      <t>)</t>
    </r>
  </si>
  <si>
    <r>
      <rPr>
        <sz val="12"/>
        <color theme="1"/>
        <rFont val="Arial"/>
        <family val="3"/>
        <charset val="129"/>
        <scheme val="minor"/>
      </rPr>
      <t>디자인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</si>
  <si>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참여자자격요건</t>
    </r>
    <phoneticPr fontId="3" type="noConversion"/>
  </si>
  <si>
    <t>없음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</si>
  <si>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담당자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</si>
  <si>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이순신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</si>
  <si>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직위</t>
    </r>
  </si>
  <si>
    <t>프로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</si>
  <si>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부서명</t>
    </r>
    <phoneticPr fontId="3" type="noConversion"/>
  </si>
  <si>
    <t>마케팅팀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</si>
  <si>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연락처</t>
    </r>
  </si>
  <si>
    <t>010-0000-0000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</si>
  <si>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이메일</t>
    </r>
  </si>
  <si>
    <t>work@kseta.or.kr</t>
  </si>
  <si>
    <r>
      <rPr>
        <b/>
        <sz val="12"/>
        <color theme="1"/>
        <rFont val="Arial"/>
        <family val="2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2"/>
        <charset val="129"/>
        <scheme val="minor"/>
      </rPr>
      <t>팩스번호</t>
    </r>
    <phoneticPr fontId="3" type="noConversion"/>
  </si>
  <si>
    <r>
      <t xml:space="preserve"> </t>
    </r>
    <r>
      <rPr>
        <u/>
        <sz val="20"/>
        <color rgb="FF000000"/>
        <rFont val="Arial"/>
        <family val="3"/>
        <charset val="129"/>
        <scheme val="minor"/>
      </rPr>
      <t>참여기업
멘토</t>
    </r>
    <phoneticPr fontId="3" type="noConversion"/>
  </si>
  <si>
    <r>
      <rPr>
        <b/>
        <sz val="12"/>
        <color theme="1"/>
        <rFont val="맑은 고딕"/>
        <family val="3"/>
        <charset val="129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명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</si>
  <si>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세종대왕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</si>
  <si>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광개토대왕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</si>
  <si>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부서명</t>
    </r>
    <phoneticPr fontId="3" type="noConversion"/>
  </si>
  <si>
    <t>연구 1팀</t>
  </si>
  <si>
    <r>
      <rPr>
        <sz val="12"/>
        <color theme="1"/>
        <rFont val="Arial"/>
        <family val="3"/>
        <charset val="129"/>
        <scheme val="minor"/>
      </rPr>
      <t>연구</t>
    </r>
    <r>
      <rPr>
        <sz val="12"/>
        <color theme="1"/>
        <rFont val="Arial"/>
        <family val="2"/>
        <scheme val="minor"/>
      </rPr>
      <t xml:space="preserve"> 2</t>
    </r>
    <r>
      <rPr>
        <sz val="12"/>
        <color theme="1"/>
        <rFont val="Arial"/>
        <family val="3"/>
        <charset val="129"/>
        <scheme val="minor"/>
      </rPr>
      <t>팀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</si>
  <si>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직위</t>
    </r>
  </si>
  <si>
    <r>
      <rPr>
        <sz val="12"/>
        <color theme="1"/>
        <rFont val="맑은 고딕"/>
        <family val="3"/>
        <charset val="129"/>
      </rPr>
      <t>프로</t>
    </r>
    <r>
      <rPr>
        <sz val="12"/>
        <color theme="1"/>
        <rFont val="Arial"/>
        <family val="2"/>
        <scheme val="minor"/>
      </rPr>
      <t>1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</si>
  <si>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연락처</t>
    </r>
  </si>
  <si>
    <t>010-0000-0001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</si>
  <si>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이메일</t>
    </r>
  </si>
  <si>
    <t>example1@nate.com</t>
    <phoneticPr fontId="3" type="noConversion"/>
  </si>
  <si>
    <t>example2@nate.com</t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</si>
  <si>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2"/>
        <charset val="129"/>
        <scheme val="minor"/>
      </rPr>
      <t>팩스번호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</si>
  <si>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2"/>
        <charset val="129"/>
        <scheme val="minor"/>
      </rPr>
      <t>주민등록번호</t>
    </r>
    <phoneticPr fontId="3" type="noConversion"/>
  </si>
  <si>
    <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주민등록번호</t>
    </r>
  </si>
  <si>
    <t>멘토 은행명</t>
    <phoneticPr fontId="3" type="noConversion"/>
  </si>
  <si>
    <t>멘토 계좌번호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</si>
  <si>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운영기관명</t>
    </r>
    <phoneticPr fontId="3" type="noConversion"/>
  </si>
  <si>
    <t>한국무선인터넷솔루션협회</t>
    <phoneticPr fontId="3" type="noConversion"/>
  </si>
  <si>
    <t>김민재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</si>
  <si>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교육기관명</t>
    </r>
    <phoneticPr fontId="3" type="noConversion"/>
  </si>
  <si>
    <t>한국융합인재교육협회</t>
    <phoneticPr fontId="3" type="noConversion"/>
  </si>
  <si>
    <r>
      <rPr>
        <sz val="12"/>
        <color theme="1"/>
        <rFont val="Arial Unicode MS"/>
        <family val="2"/>
        <charset val="129"/>
      </rPr>
      <t>부산광역시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Arial Unicode MS"/>
        <family val="2"/>
        <charset val="129"/>
      </rPr>
      <t>연제구 24</t>
    </r>
    <phoneticPr fontId="3" type="noConversion"/>
  </si>
  <si>
    <t>광고 마케팅</t>
  </si>
  <si>
    <r>
      <rPr>
        <b/>
        <sz val="12"/>
        <color theme="1"/>
        <rFont val="Arial"/>
        <family val="2"/>
        <charset val="129"/>
        <scheme val="minor"/>
      </rPr>
      <t>교육시작날짜</t>
    </r>
    <phoneticPr fontId="3" type="noConversion"/>
  </si>
  <si>
    <t>2024.12.23</t>
    <phoneticPr fontId="3" type="noConversion"/>
  </si>
  <si>
    <t>총시수</t>
    <phoneticPr fontId="3" type="noConversion"/>
  </si>
  <si>
    <r>
      <rPr>
        <b/>
        <sz val="12"/>
        <color rgb="FF000000"/>
        <rFont val="Arial"/>
        <family val="3"/>
        <charset val="129"/>
        <scheme val="minor"/>
      </rPr>
      <t>교육종료날짜</t>
    </r>
    <phoneticPr fontId="3" type="noConversion"/>
  </si>
  <si>
    <t>2024.12.30</t>
    <phoneticPr fontId="3" type="noConversion"/>
  </si>
  <si>
    <t>IT  분야 일경험 프로그램 수행을 위해 필수적인 기초 소양 배양</t>
  </si>
  <si>
    <r>
      <rPr>
        <u/>
        <sz val="20"/>
        <color rgb="FF000000"/>
        <rFont val="맑은 고딕"/>
        <family val="3"/>
        <charset val="129"/>
      </rPr>
      <t>일경험</t>
    </r>
    <r>
      <rPr>
        <u/>
        <sz val="20"/>
        <color rgb="FF000000"/>
        <rFont val="Arial"/>
        <family val="2"/>
        <scheme val="minor"/>
      </rPr>
      <t xml:space="preserve"> </t>
    </r>
    <r>
      <rPr>
        <u/>
        <sz val="20"/>
        <color rgb="FF000000"/>
        <rFont val="맑은 고딕"/>
        <family val="3"/>
        <charset val="129"/>
      </rPr>
      <t>정보</t>
    </r>
    <phoneticPr fontId="3" type="noConversion"/>
  </si>
  <si>
    <r>
      <t>[</t>
    </r>
    <r>
      <rPr>
        <sz val="12"/>
        <color theme="1"/>
        <rFont val="Arial"/>
        <family val="2"/>
        <charset val="129"/>
        <scheme val="minor"/>
      </rPr>
      <t>노마드랩</t>
    </r>
    <r>
      <rPr>
        <sz val="12"/>
        <color theme="1"/>
        <rFont val="Arial"/>
        <family val="2"/>
        <scheme val="minor"/>
      </rPr>
      <t xml:space="preserve">] </t>
    </r>
    <r>
      <rPr>
        <sz val="12"/>
        <color theme="1"/>
        <rFont val="Arial"/>
        <family val="2"/>
        <charset val="129"/>
        <scheme val="minor"/>
      </rPr>
      <t>빅데이터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활용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개발</t>
    </r>
    <phoneticPr fontId="3" type="noConversion"/>
  </si>
  <si>
    <r>
      <rPr>
        <b/>
        <sz val="12"/>
        <color theme="1"/>
        <rFont val="Arial Unicode MS"/>
        <family val="2"/>
        <charset val="129"/>
      </rPr>
      <t>일경험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Arial Unicode MS"/>
        <family val="2"/>
        <charset val="129"/>
      </rPr>
      <t>유형</t>
    </r>
    <phoneticPr fontId="3" type="noConversion"/>
  </si>
  <si>
    <t>인턴형</t>
    <phoneticPr fontId="3" type="noConversion"/>
  </si>
  <si>
    <t>인턴형 기간(개월수)</t>
    <phoneticPr fontId="3" type="noConversion"/>
  </si>
  <si>
    <t>일경험 장소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</si>
  <si>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참여자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직무</t>
    </r>
  </si>
  <si>
    <r>
      <rPr>
        <b/>
        <sz val="12"/>
        <color theme="1"/>
        <rFont val="Arial"/>
        <family val="3"/>
        <charset val="129"/>
        <scheme val="minor"/>
      </rPr>
      <t>참여자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근무부서</t>
    </r>
  </si>
  <si>
    <r>
      <rPr>
        <b/>
        <sz val="12"/>
        <color theme="1"/>
        <rFont val="Arial"/>
        <family val="3"/>
        <charset val="129"/>
        <scheme val="minor"/>
      </rPr>
      <t>참여자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주요업무</t>
    </r>
  </si>
  <si>
    <r>
      <rPr>
        <b/>
        <sz val="12"/>
        <color theme="1"/>
        <rFont val="Arial"/>
        <family val="3"/>
        <charset val="129"/>
        <scheme val="minor"/>
      </rPr>
      <t>일경험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기간</t>
    </r>
    <phoneticPr fontId="3" type="noConversion"/>
  </si>
  <si>
    <r>
      <rPr>
        <b/>
        <sz val="12"/>
        <color rgb="FF000000"/>
        <rFont val="Arial"/>
        <family val="3"/>
        <charset val="129"/>
        <scheme val="minor"/>
      </rPr>
      <t>일경험</t>
    </r>
    <r>
      <rPr>
        <b/>
        <sz val="12"/>
        <color rgb="FF000000"/>
        <rFont val="Arial"/>
        <family val="2"/>
        <scheme val="minor"/>
      </rPr>
      <t>(1~4</t>
    </r>
    <r>
      <rPr>
        <b/>
        <sz val="12"/>
        <color rgb="FF000000"/>
        <rFont val="Arial"/>
        <family val="3"/>
        <charset val="129"/>
        <scheme val="minor"/>
      </rPr>
      <t>주</t>
    </r>
    <r>
      <rPr>
        <b/>
        <sz val="12"/>
        <color rgb="FF000000"/>
        <rFont val="Arial"/>
        <family val="2"/>
        <scheme val="minor"/>
      </rPr>
      <t>)</t>
    </r>
    <phoneticPr fontId="3" type="noConversion"/>
  </si>
  <si>
    <t>2024.11.18 ~ 2024.12.13</t>
    <phoneticPr fontId="3" type="noConversion"/>
  </si>
  <si>
    <r>
      <rPr>
        <b/>
        <sz val="12"/>
        <color rgb="FF000000"/>
        <rFont val="Arial"/>
        <family val="3"/>
        <charset val="129"/>
        <scheme val="minor"/>
      </rPr>
      <t>일경험</t>
    </r>
    <r>
      <rPr>
        <b/>
        <sz val="12"/>
        <color rgb="FF000000"/>
        <rFont val="Arial"/>
        <family val="2"/>
        <scheme val="minor"/>
      </rPr>
      <t>(5~8</t>
    </r>
    <r>
      <rPr>
        <b/>
        <sz val="12"/>
        <color rgb="FF000000"/>
        <rFont val="Arial"/>
        <family val="3"/>
        <charset val="129"/>
        <scheme val="minor"/>
      </rPr>
      <t>주</t>
    </r>
    <r>
      <rPr>
        <b/>
        <sz val="12"/>
        <color rgb="FF000000"/>
        <rFont val="Arial"/>
        <family val="2"/>
        <scheme val="minor"/>
      </rPr>
      <t>)</t>
    </r>
    <phoneticPr fontId="3" type="noConversion"/>
  </si>
  <si>
    <t>2024.12.16 ~ 2024.01.07</t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</si>
  <si>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참여일</t>
    </r>
    <r>
      <rPr>
        <b/>
        <sz val="12"/>
        <color theme="1"/>
        <rFont val="Arial"/>
        <family val="2"/>
        <scheme val="minor"/>
      </rPr>
      <t>(1~4</t>
    </r>
    <r>
      <rPr>
        <b/>
        <sz val="12"/>
        <color theme="1"/>
        <rFont val="Arial"/>
        <family val="2"/>
        <charset val="129"/>
        <scheme val="minor"/>
      </rPr>
      <t>주</t>
    </r>
    <r>
      <rPr>
        <b/>
        <sz val="12"/>
        <color theme="1"/>
        <rFont val="Arial"/>
        <family val="2"/>
        <scheme val="minor"/>
      </rPr>
      <t>)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</si>
  <si>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참여일</t>
    </r>
    <r>
      <rPr>
        <b/>
        <sz val="12"/>
        <color theme="1"/>
        <rFont val="Arial"/>
        <family val="2"/>
        <scheme val="minor"/>
      </rPr>
      <t>(5~8</t>
    </r>
    <r>
      <rPr>
        <b/>
        <sz val="12"/>
        <color theme="1"/>
        <rFont val="Arial"/>
        <family val="2"/>
        <charset val="129"/>
        <scheme val="minor"/>
      </rPr>
      <t>주</t>
    </r>
    <r>
      <rPr>
        <b/>
        <sz val="12"/>
        <color theme="1"/>
        <rFont val="Arial"/>
        <family val="2"/>
        <scheme val="minor"/>
      </rPr>
      <t>)</t>
    </r>
    <phoneticPr fontId="3" type="noConversion"/>
  </si>
  <si>
    <r>
      <t>1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</si>
  <si>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모바일 앱 개발 기초와 필수 도구 소개</t>
    <phoneticPr fontId="3" type="noConversion"/>
  </si>
  <si>
    <r>
      <t>2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</si>
  <si>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앱 화면 설계 및 사용자 경험(UX) 기초</t>
    <phoneticPr fontId="3" type="noConversion"/>
  </si>
  <si>
    <r>
      <t>3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</si>
  <si>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t>4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</si>
  <si>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t>5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</si>
  <si>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데이터 저장 및 관리 – SQLite와 로컬 데이터</t>
    <phoneticPr fontId="3" type="noConversion"/>
  </si>
  <si>
    <r>
      <t>6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</si>
  <si>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네트워크 통신 – API 활용 및 데이터 연동</t>
    <phoneticPr fontId="3" type="noConversion"/>
  </si>
  <si>
    <r>
      <t>7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</si>
  <si>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t>8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</si>
  <si>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1212-1212-6565-784</t>
    <phoneticPr fontId="3" type="noConversion"/>
  </si>
  <si>
    <t>멘토2은행</t>
    <phoneticPr fontId="3" type="noConversion"/>
  </si>
  <si>
    <t>멘토1은행</t>
    <phoneticPr fontId="3" type="noConversion"/>
  </si>
  <si>
    <t>IT</t>
    <phoneticPr fontId="3" type="noConversion"/>
  </si>
  <si>
    <t>개발팀</t>
    <phoneticPr fontId="3" type="noConversion"/>
  </si>
  <si>
    <t>소프트웨어 개발 업무에 대한 전반적인 기초 능력 배양 및 현업에 대한 경험</t>
    <phoneticPr fontId="3" type="noConversion"/>
  </si>
  <si>
    <t>앱 레이아웃 구성 – XML 및 기본 위젯 활용</t>
    <phoneticPr fontId="3" type="noConversion"/>
  </si>
  <si>
    <t>사용자 인터랙션 추가 – 이벤트 및 터치 기능</t>
    <phoneticPr fontId="3" type="noConversion"/>
  </si>
  <si>
    <t>앱 성능 최적화와 디버깅</t>
    <phoneticPr fontId="3" type="noConversion"/>
  </si>
  <si>
    <t>앱 배포 및 유지 관리 전략</t>
    <phoneticPr fontId="3" type="noConversion"/>
  </si>
  <si>
    <t>운영기관명</t>
    <phoneticPr fontId="2" type="noConversion"/>
  </si>
  <si>
    <t>(사)한국기술사업화진흥협회</t>
    <phoneticPr fontId="2" type="noConversion"/>
  </si>
  <si>
    <t>[쇼우테크] SNS콘텐츠 마케팅 인턴십</t>
    <phoneticPr fontId="3" type="noConversion"/>
  </si>
  <si>
    <t>김태하</t>
  </si>
  <si>
    <t>김세희</t>
  </si>
  <si>
    <t>노인서</t>
  </si>
  <si>
    <t>박은지</t>
  </si>
  <si>
    <t>윤혜린</t>
  </si>
  <si>
    <t>050323-3109111</t>
  </si>
  <si>
    <t>010-2726-3560</t>
  </si>
  <si>
    <t>thaa23@naver.com</t>
  </si>
  <si>
    <t>경성대학교</t>
  </si>
  <si>
    <t>미디어콘텐츠학과</t>
  </si>
  <si>
    <t>경상남도 양산시 신주 1길 46 대방노블랜드 1차 105동 904호</t>
  </si>
  <si>
    <t>939302-01-502195</t>
  </si>
  <si>
    <t>050507-4912710</t>
  </si>
  <si>
    <t>010-6277-0507</t>
  </si>
  <si>
    <t>hee050507@naver.com</t>
  </si>
  <si>
    <t>경남 거제시 중곡로2길 25 502동 1001호</t>
  </si>
  <si>
    <t>NH농협</t>
  </si>
  <si>
    <t>356-1382-5638-33</t>
  </si>
  <si>
    <t>020523-4124219</t>
  </si>
  <si>
    <t>010-9405-3976</t>
  </si>
  <si>
    <t>nis3978@naver.com</t>
  </si>
  <si>
    <t>부산광역시 동래구 석사북로 105 202호</t>
  </si>
  <si>
    <t>카카오뱅크</t>
  </si>
  <si>
    <t>3333-23-3090456</t>
  </si>
  <si>
    <t>040902-4106712</t>
  </si>
  <si>
    <t>010-8440-6825</t>
  </si>
  <si>
    <t>parkeunji8440@naver.com</t>
  </si>
  <si>
    <t>부산시 연제구 과정로 271 4층</t>
  </si>
  <si>
    <t>3333-22-9308228</t>
  </si>
  <si>
    <t>041012-4901317</t>
  </si>
  <si>
    <t>010-3143-2312</t>
  </si>
  <si>
    <t>hylin1012@naver.com</t>
  </si>
  <si>
    <t>경상남도 양산시 물금읍 신주로 16 반도유보라 1차 105-304</t>
  </si>
  <si>
    <t>3333-22-2528791</t>
  </si>
  <si>
    <t>[하이브미디어] 소셜미디어 마케팅 인턴십 2차</t>
    <phoneticPr fontId="3" type="noConversion"/>
  </si>
  <si>
    <t>프로그램명</t>
    <phoneticPr fontId="3" type="noConversion"/>
  </si>
  <si>
    <t>교육장소</t>
    <phoneticPr fontId="3" type="noConversion"/>
  </si>
  <si>
    <t>교육기간</t>
    <phoneticPr fontId="3" type="noConversion"/>
  </si>
  <si>
    <t>교육목적</t>
    <phoneticPr fontId="3" type="noConversion"/>
  </si>
  <si>
    <t>교육인원</t>
    <phoneticPr fontId="3" type="noConversion"/>
  </si>
  <si>
    <t>교육명</t>
    <phoneticPr fontId="3" type="noConversion"/>
  </si>
  <si>
    <t>미래내일일경험 사전직무교육</t>
    <phoneticPr fontId="3" type="noConversion"/>
  </si>
  <si>
    <t>2024년 12월 23일</t>
    <phoneticPr fontId="3" type="noConversion"/>
  </si>
  <si>
    <t>황승준</t>
    <phoneticPr fontId="3" type="noConversion"/>
  </si>
  <si>
    <t>교육기관 소재지</t>
    <phoneticPr fontId="3" type="noConversion"/>
  </si>
  <si>
    <t>070-7701-7735</t>
    <phoneticPr fontId="3" type="noConversion"/>
  </si>
  <si>
    <t>부산광역시 사상구 주례로 27번길 34, 3층 305호</t>
    <phoneticPr fontId="3" type="noConversion"/>
  </si>
  <si>
    <t>운영기관</t>
    <phoneticPr fontId="3" type="noConversion"/>
  </si>
  <si>
    <r>
      <rPr>
        <u/>
        <sz val="20"/>
        <color rgb="FF000000"/>
        <rFont val="맑은 고딕"/>
        <family val="3"/>
        <charset val="129"/>
      </rPr>
      <t>사전직무기관</t>
    </r>
    <r>
      <rPr>
        <u/>
        <sz val="20"/>
        <color rgb="FF000000"/>
        <rFont val="Arial"/>
        <family val="2"/>
        <scheme val="major"/>
      </rPr>
      <t xml:space="preserve"> </t>
    </r>
    <phoneticPr fontId="3" type="noConversion"/>
  </si>
  <si>
    <t>사전직무,운영기관,일경험 정보</t>
    <phoneticPr fontId="3" type="noConversion"/>
  </si>
  <si>
    <t>교육기관 대표자</t>
    <phoneticPr fontId="3" type="noConversion"/>
  </si>
  <si>
    <t>운영기관 대표자</t>
    <phoneticPr fontId="3" type="noConversion"/>
  </si>
  <si>
    <t>교육기관 담당자</t>
    <phoneticPr fontId="3" type="noConversion"/>
  </si>
  <si>
    <t>교육기관 담당자 연락처</t>
    <phoneticPr fontId="3" type="noConversion"/>
  </si>
  <si>
    <t>강</t>
    <phoneticPr fontId="3" type="noConversion"/>
  </si>
  <si>
    <t>asd</t>
    <phoneticPr fontId="3" type="noConversion"/>
  </si>
  <si>
    <t>운영기관 담당자</t>
    <phoneticPr fontId="3" type="noConversion"/>
  </si>
  <si>
    <t>운영기관 담당자 연락처</t>
    <phoneticPr fontId="3" type="noConversion"/>
  </si>
  <si>
    <t>010-2202-2222</t>
    <phoneticPr fontId="3" type="noConversion"/>
  </si>
  <si>
    <t>일경험 기간</t>
    <phoneticPr fontId="3" type="noConversion"/>
  </si>
  <si>
    <t>일경험 시작</t>
    <phoneticPr fontId="3" type="noConversion"/>
  </si>
  <si>
    <t>총 시간</t>
    <phoneticPr fontId="3" type="noConversion"/>
  </si>
  <si>
    <t>일경험 종료</t>
    <phoneticPr fontId="3" type="noConversion"/>
  </si>
  <si>
    <t>2024.12.31</t>
    <phoneticPr fontId="3" type="noConversion"/>
  </si>
  <si>
    <t>2025.01.27</t>
    <phoneticPr fontId="3" type="noConversion"/>
  </si>
  <si>
    <t>중도탈락</t>
    <phoneticPr fontId="3" type="noConversion"/>
  </si>
  <si>
    <t>실시인원</t>
    <phoneticPr fontId="3" type="noConversion"/>
  </si>
  <si>
    <t>수료인원</t>
    <phoneticPr fontId="3" type="noConversion"/>
  </si>
  <si>
    <t>참여시간</t>
    <phoneticPr fontId="3" type="noConversion"/>
  </si>
  <si>
    <t>직무현황</t>
    <phoneticPr fontId="3" type="noConversion"/>
  </si>
  <si>
    <t>수료</t>
    <phoneticPr fontId="3" type="noConversion"/>
  </si>
  <si>
    <t>운영기관 소재지</t>
    <phoneticPr fontId="3" type="noConversion"/>
  </si>
  <si>
    <t>미수료</t>
    <phoneticPr fontId="3" type="noConversion"/>
  </si>
  <si>
    <t>참여기업
정보</t>
    <phoneticPr fontId="3" type="noConversion"/>
  </si>
  <si>
    <t>소재지</t>
    <phoneticPr fontId="3" type="noConversion"/>
  </si>
  <si>
    <r>
      <rPr>
        <sz val="12"/>
        <color theme="1"/>
        <rFont val="맑은 고딕"/>
        <family val="3"/>
        <charset val="129"/>
        <scheme val="minor"/>
      </rPr>
      <t>부산광역시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연제구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 Unicode MS"/>
        <family val="2"/>
        <charset val="129"/>
      </rPr>
      <t>반송로 30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</si>
</sst>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yyyy&quot;년&quot;\ m&quot;월&quot;\ d&quot;일&quot;"/>
    <numFmt numFmtId="178" formatCode="yyyy&quot;년&quot;\ m&quot;월&quot;\ d&quot;일&quot;;@"/>
  </numFmts>
  <fonts count="50">
    <font>
      <sz val="11"/>
      <color rgb="FF000000"/>
      <name val="맑은 고딕"/>
    </font>
    <font>
      <b/>
      <sz val="8"/>
      <color rgb="FF000000"/>
      <name val="Malgun Gothic"/>
      <family val="3"/>
      <charset val="129"/>
    </font>
    <font>
      <sz val="8"/>
      <name val="돋움"/>
      <family val="3"/>
      <charset val="129"/>
    </font>
    <font>
      <sz val="8"/>
      <name val="Arial"/>
      <family val="3"/>
      <charset val="129"/>
      <scheme val="minor"/>
    </font>
    <font>
      <b/>
      <sz val="11"/>
      <color rgb="FFFF0000"/>
      <name val="&quot;\&quot;Malgun Gothic\&quot;&quot;"/>
    </font>
    <font>
      <b/>
      <sz val="11"/>
      <color rgb="FFFF0000"/>
      <name val="새굴림"/>
      <family val="1"/>
      <charset val="129"/>
    </font>
    <font>
      <sz val="8"/>
      <color rgb="FF000000"/>
      <name val="Malgun Gothic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</font>
    <font>
      <b/>
      <sz val="20"/>
      <color theme="1"/>
      <name val="Arial"/>
      <family val="2"/>
      <scheme val="minor"/>
    </font>
    <font>
      <b/>
      <sz val="20"/>
      <color theme="1"/>
      <name val="Arial"/>
      <family val="3"/>
      <charset val="129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u/>
      <sz val="20"/>
      <color rgb="FF000000"/>
      <name val="맑은 고딕"/>
      <family val="3"/>
      <charset val="129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3"/>
      <charset val="129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charset val="129"/>
      <scheme val="minor"/>
    </font>
    <font>
      <u/>
      <sz val="20"/>
      <color rgb="FF000000"/>
      <name val="Arial"/>
      <family val="2"/>
      <scheme val="minor"/>
    </font>
    <font>
      <b/>
      <sz val="12"/>
      <color theme="1"/>
      <name val="맑은 고딕"/>
      <family val="3"/>
      <charset val="129"/>
    </font>
    <font>
      <b/>
      <sz val="12"/>
      <color theme="1"/>
      <name val="Arial"/>
      <family val="2"/>
      <charset val="129"/>
      <scheme val="minor"/>
    </font>
    <font>
      <sz val="12"/>
      <color theme="1"/>
      <name val="Arial"/>
      <family val="3"/>
      <charset val="129"/>
      <scheme val="minor"/>
    </font>
    <font>
      <u/>
      <sz val="20"/>
      <color rgb="FF000000"/>
      <name val="Arial"/>
      <family val="2"/>
      <charset val="129"/>
      <scheme val="minor"/>
    </font>
    <font>
      <sz val="12"/>
      <color rgb="FF000000"/>
      <name val="Arial"/>
      <family val="2"/>
      <scheme val="minor"/>
    </font>
    <font>
      <u/>
      <sz val="20"/>
      <color rgb="FF000000"/>
      <name val="Arial"/>
      <family val="3"/>
      <charset val="129"/>
      <scheme val="minor"/>
    </font>
    <font>
      <sz val="12"/>
      <color theme="1"/>
      <name val="맑은 고딕"/>
      <family val="3"/>
      <charset val="129"/>
    </font>
    <font>
      <u/>
      <sz val="20"/>
      <color rgb="FF000000"/>
      <name val="Arial"/>
      <family val="3"/>
      <charset val="129"/>
      <scheme val="major"/>
    </font>
    <font>
      <u/>
      <sz val="20"/>
      <color rgb="FF000000"/>
      <name val="Arial"/>
      <family val="2"/>
      <scheme val="major"/>
    </font>
    <font>
      <b/>
      <sz val="12"/>
      <color theme="1"/>
      <name val="Arial Unicode MS"/>
      <family val="2"/>
      <charset val="129"/>
    </font>
    <font>
      <sz val="12"/>
      <color theme="1"/>
      <name val="굴림"/>
      <family val="2"/>
      <charset val="129"/>
    </font>
    <font>
      <sz val="12"/>
      <color theme="1"/>
      <name val="Arial"/>
      <family val="2"/>
      <charset val="129"/>
    </font>
    <font>
      <sz val="12"/>
      <color theme="1"/>
      <name val="Arial Unicode MS"/>
      <family val="2"/>
      <charset val="129"/>
    </font>
    <font>
      <sz val="12"/>
      <color theme="1"/>
      <name val="Arial"/>
      <family val="2"/>
    </font>
    <font>
      <b/>
      <sz val="12"/>
      <color rgb="FF000000"/>
      <name val="Arial"/>
      <family val="2"/>
      <scheme val="minor"/>
    </font>
    <font>
      <b/>
      <sz val="12"/>
      <color rgb="FF000000"/>
      <name val="Arial"/>
      <family val="3"/>
      <charset val="129"/>
      <scheme val="minor"/>
    </font>
    <font>
      <b/>
      <sz val="12"/>
      <color theme="1"/>
      <name val="Arial"/>
      <family val="2"/>
    </font>
    <font>
      <sz val="12"/>
      <name val="Arial"/>
      <family val="2"/>
      <scheme val="minor"/>
    </font>
    <font>
      <b/>
      <sz val="12"/>
      <name val="Arial"/>
      <family val="2"/>
      <scheme val="minor"/>
    </font>
    <font>
      <b/>
      <sz val="13"/>
      <name val="Arial"/>
      <family val="3"/>
      <charset val="129"/>
      <scheme val="minor"/>
    </font>
    <font>
      <sz val="12"/>
      <color rgb="FF000000"/>
      <name val="Arial Unicode MS"/>
      <family val="2"/>
      <charset val="129"/>
    </font>
    <font>
      <b/>
      <sz val="12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20"/>
      <color theme="1"/>
      <name val="G마켓 산스 Bold"/>
      <family val="3"/>
      <charset val="129"/>
    </font>
    <font>
      <b/>
      <sz val="12"/>
      <color theme="1"/>
      <name val="맑은 고딕"/>
      <family val="2"/>
      <charset val="129"/>
    </font>
    <font>
      <sz val="12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0"/>
        <bgColor rgb="FFFFF2CC"/>
      </patternFill>
    </fill>
  </fills>
  <borders count="3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18" fillId="8" borderId="7" xfId="1" applyFont="1" applyFill="1" applyBorder="1" applyAlignment="1">
      <alignment vertical="center"/>
    </xf>
    <xf numFmtId="0" fontId="23" fillId="8" borderId="7" xfId="1" applyFont="1" applyFill="1" applyBorder="1" applyAlignment="1">
      <alignment vertical="center"/>
    </xf>
    <xf numFmtId="0" fontId="27" fillId="0" borderId="26" xfId="1" applyFont="1" applyBorder="1" applyAlignment="1">
      <alignment horizontal="left" vertical="center"/>
    </xf>
    <xf numFmtId="177" fontId="20" fillId="7" borderId="20" xfId="1" applyNumberFormat="1" applyFont="1" applyFill="1" applyBorder="1" applyAlignment="1">
      <alignment horizontal="left" vertical="center"/>
    </xf>
    <xf numFmtId="177" fontId="25" fillId="7" borderId="20" xfId="1" applyNumberFormat="1" applyFont="1" applyFill="1" applyBorder="1" applyAlignment="1">
      <alignment horizontal="left" vertical="center"/>
    </xf>
    <xf numFmtId="0" fontId="27" fillId="0" borderId="20" xfId="1" applyFont="1" applyBorder="1"/>
    <xf numFmtId="0" fontId="18" fillId="8" borderId="23" xfId="1" applyFont="1" applyFill="1" applyBorder="1" applyAlignment="1">
      <alignment vertical="center"/>
    </xf>
    <xf numFmtId="0" fontId="29" fillId="7" borderId="19" xfId="0" applyFont="1" applyFill="1" applyBorder="1" applyAlignment="1">
      <alignment horizontal="left" vertical="center"/>
    </xf>
    <xf numFmtId="177" fontId="33" fillId="7" borderId="21" xfId="1" applyNumberFormat="1" applyFont="1" applyFill="1" applyBorder="1" applyAlignment="1">
      <alignment horizontal="left" vertical="center"/>
    </xf>
    <xf numFmtId="0" fontId="20" fillId="7" borderId="19" xfId="0" applyFont="1" applyFill="1" applyBorder="1" applyAlignment="1">
      <alignment horizontal="left" vertical="center"/>
    </xf>
    <xf numFmtId="0" fontId="34" fillId="7" borderId="19" xfId="0" applyFont="1" applyFill="1" applyBorder="1" applyAlignment="1">
      <alignment horizontal="left" vertical="center"/>
    </xf>
    <xf numFmtId="0" fontId="29" fillId="7" borderId="7" xfId="0" applyFont="1" applyFill="1" applyBorder="1" applyAlignment="1">
      <alignment horizontal="left" vertical="center"/>
    </xf>
    <xf numFmtId="0" fontId="20" fillId="7" borderId="7" xfId="0" applyFont="1" applyFill="1" applyBorder="1" applyAlignment="1">
      <alignment horizontal="left" vertical="center"/>
    </xf>
    <xf numFmtId="0" fontId="27" fillId="0" borderId="20" xfId="1" applyFont="1" applyBorder="1" applyAlignment="1">
      <alignment horizontal="left"/>
    </xf>
    <xf numFmtId="0" fontId="9" fillId="0" borderId="0" xfId="1" applyAlignment="1">
      <alignment vertical="center"/>
    </xf>
    <xf numFmtId="0" fontId="9" fillId="0" borderId="0" xfId="1" applyAlignment="1">
      <alignment horizontal="left" vertical="center"/>
    </xf>
    <xf numFmtId="0" fontId="18" fillId="9" borderId="7" xfId="1" applyFont="1" applyFill="1" applyBorder="1" applyAlignment="1">
      <alignment vertical="center"/>
    </xf>
    <xf numFmtId="0" fontId="23" fillId="9" borderId="7" xfId="1" applyFont="1" applyFill="1" applyBorder="1" applyAlignment="1">
      <alignment vertical="center"/>
    </xf>
    <xf numFmtId="0" fontId="20" fillId="7" borderId="26" xfId="0" applyFont="1" applyFill="1" applyBorder="1" applyAlignment="1">
      <alignment horizontal="left" vertical="center"/>
    </xf>
    <xf numFmtId="0" fontId="32" fillId="9" borderId="26" xfId="1" applyFont="1" applyFill="1" applyBorder="1" applyAlignment="1">
      <alignment vertical="center"/>
    </xf>
    <xf numFmtId="178" fontId="40" fillId="7" borderId="29" xfId="1" applyNumberFormat="1" applyFont="1" applyFill="1" applyBorder="1" applyAlignment="1">
      <alignment horizontal="left" vertical="center"/>
    </xf>
    <xf numFmtId="0" fontId="41" fillId="9" borderId="29" xfId="1" applyFont="1" applyFill="1" applyBorder="1" applyAlignment="1">
      <alignment vertical="center"/>
    </xf>
    <xf numFmtId="0" fontId="18" fillId="8" borderId="19" xfId="0" applyFont="1" applyFill="1" applyBorder="1" applyAlignment="1">
      <alignment vertical="center"/>
    </xf>
    <xf numFmtId="0" fontId="18" fillId="8" borderId="7" xfId="0" applyFont="1" applyFill="1" applyBorder="1" applyAlignment="1">
      <alignment vertical="center"/>
    </xf>
    <xf numFmtId="0" fontId="37" fillId="8" borderId="7" xfId="0" applyFont="1" applyFill="1" applyBorder="1" applyAlignment="1">
      <alignment vertical="center"/>
    </xf>
    <xf numFmtId="0" fontId="32" fillId="8" borderId="19" xfId="1" applyFont="1" applyFill="1" applyBorder="1" applyAlignment="1">
      <alignment vertical="center"/>
    </xf>
    <xf numFmtId="0" fontId="44" fillId="8" borderId="19" xfId="0" applyFont="1" applyFill="1" applyBorder="1" applyAlignment="1">
      <alignment vertical="center"/>
    </xf>
    <xf numFmtId="0" fontId="45" fillId="8" borderId="7" xfId="0" applyFont="1" applyFill="1" applyBorder="1" applyAlignment="1">
      <alignment vertical="center"/>
    </xf>
    <xf numFmtId="0" fontId="44" fillId="8" borderId="7" xfId="0" applyFont="1" applyFill="1" applyBorder="1" applyAlignment="1">
      <alignment vertical="center"/>
    </xf>
    <xf numFmtId="0" fontId="32" fillId="8" borderId="7" xfId="1" applyFont="1" applyFill="1" applyBorder="1" applyAlignment="1">
      <alignment vertical="center"/>
    </xf>
    <xf numFmtId="0" fontId="18" fillId="8" borderId="7" xfId="1" applyFont="1" applyFill="1" applyBorder="1" applyAlignment="1">
      <alignment horizontal="left" vertical="center"/>
    </xf>
    <xf numFmtId="0" fontId="41" fillId="8" borderId="7" xfId="1" applyFont="1" applyFill="1" applyBorder="1" applyAlignment="1">
      <alignment vertical="center"/>
    </xf>
    <xf numFmtId="0" fontId="41" fillId="8" borderId="8" xfId="1" applyFont="1" applyFill="1" applyBorder="1" applyAlignment="1">
      <alignment vertical="center"/>
    </xf>
    <xf numFmtId="0" fontId="41" fillId="8" borderId="24" xfId="1" applyFont="1" applyFill="1" applyBorder="1" applyAlignment="1">
      <alignment vertical="center"/>
    </xf>
    <xf numFmtId="49" fontId="46" fillId="0" borderId="31" xfId="0" applyNumberFormat="1" applyFont="1" applyBorder="1" applyAlignment="1">
      <alignment horizontal="left" vertical="center"/>
    </xf>
    <xf numFmtId="0" fontId="44" fillId="8" borderId="8" xfId="1" applyFont="1" applyFill="1" applyBorder="1" applyAlignment="1">
      <alignment vertical="center"/>
    </xf>
    <xf numFmtId="0" fontId="20" fillId="7" borderId="11" xfId="0" applyFont="1" applyFill="1" applyBorder="1" applyAlignment="1">
      <alignment vertical="center"/>
    </xf>
    <xf numFmtId="0" fontId="20" fillId="7" borderId="12" xfId="0" applyFont="1" applyFill="1" applyBorder="1" applyAlignment="1">
      <alignment vertical="center"/>
    </xf>
    <xf numFmtId="0" fontId="20" fillId="7" borderId="27" xfId="0" applyFont="1" applyFill="1" applyBorder="1" applyAlignment="1">
      <alignment vertical="center"/>
    </xf>
    <xf numFmtId="0" fontId="20" fillId="7" borderId="28" xfId="0" applyFont="1" applyFill="1" applyBorder="1" applyAlignment="1">
      <alignment vertical="center"/>
    </xf>
    <xf numFmtId="49" fontId="46" fillId="0" borderId="21" xfId="0" applyNumberFormat="1" applyFont="1" applyBorder="1" applyAlignment="1">
      <alignment horizontal="left" vertical="center"/>
    </xf>
    <xf numFmtId="0" fontId="32" fillId="8" borderId="19" xfId="0" applyFont="1" applyFill="1" applyBorder="1" applyAlignment="1">
      <alignment vertical="center"/>
    </xf>
    <xf numFmtId="49" fontId="46" fillId="0" borderId="20" xfId="0" applyNumberFormat="1" applyFont="1" applyBorder="1" applyAlignment="1">
      <alignment horizontal="left" vertical="center"/>
    </xf>
    <xf numFmtId="0" fontId="48" fillId="8" borderId="19" xfId="0" applyFont="1" applyFill="1" applyBorder="1" applyAlignment="1">
      <alignment vertical="center"/>
    </xf>
    <xf numFmtId="0" fontId="48" fillId="8" borderId="23" xfId="1" applyFont="1" applyFill="1" applyBorder="1" applyAlignment="1">
      <alignment vertical="center"/>
    </xf>
    <xf numFmtId="0" fontId="20" fillId="7" borderId="11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/>
    </xf>
    <xf numFmtId="0" fontId="28" fillId="6" borderId="8" xfId="1" applyFont="1" applyFill="1" applyBorder="1" applyAlignment="1">
      <alignment horizontal="center" vertical="center" wrapText="1"/>
    </xf>
    <xf numFmtId="0" fontId="28" fillId="6" borderId="18" xfId="1" applyFont="1" applyFill="1" applyBorder="1" applyAlignment="1">
      <alignment horizontal="center" vertical="center" wrapText="1"/>
    </xf>
    <xf numFmtId="0" fontId="28" fillId="6" borderId="23" xfId="1" applyFont="1" applyFill="1" applyBorder="1" applyAlignment="1">
      <alignment horizontal="center" vertical="center" wrapText="1"/>
    </xf>
    <xf numFmtId="0" fontId="47" fillId="4" borderId="25" xfId="1" applyFont="1" applyFill="1" applyBorder="1" applyAlignment="1">
      <alignment horizontal="center" vertical="center"/>
    </xf>
    <xf numFmtId="0" fontId="47" fillId="4" borderId="29" xfId="1" applyFont="1" applyFill="1" applyBorder="1" applyAlignment="1">
      <alignment horizontal="center" vertical="center"/>
    </xf>
    <xf numFmtId="0" fontId="17" fillId="6" borderId="8" xfId="1" applyFont="1" applyFill="1" applyBorder="1" applyAlignment="1">
      <alignment horizontal="center" vertical="center" wrapText="1"/>
    </xf>
    <xf numFmtId="0" fontId="30" fillId="6" borderId="18" xfId="1" applyFont="1" applyFill="1" applyBorder="1" applyAlignment="1">
      <alignment horizontal="center" vertical="center" wrapText="1"/>
    </xf>
    <xf numFmtId="0" fontId="30" fillId="6" borderId="23" xfId="1" applyFont="1" applyFill="1" applyBorder="1" applyAlignment="1">
      <alignment horizontal="center" vertical="center" wrapText="1"/>
    </xf>
    <xf numFmtId="0" fontId="30" fillId="6" borderId="30" xfId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49" fontId="13" fillId="4" borderId="11" xfId="1" applyNumberFormat="1" applyFont="1" applyFill="1" applyBorder="1" applyAlignment="1">
      <alignment horizontal="center" vertical="center"/>
    </xf>
    <xf numFmtId="49" fontId="13" fillId="4" borderId="12" xfId="1" applyNumberFormat="1" applyFont="1" applyFill="1" applyBorder="1" applyAlignment="1">
      <alignment horizontal="center" vertical="center"/>
    </xf>
    <xf numFmtId="49" fontId="0" fillId="0" borderId="0" xfId="0" applyNumberFormat="1"/>
    <xf numFmtId="49" fontId="15" fillId="5" borderId="13" xfId="1" applyNumberFormat="1" applyFont="1" applyFill="1" applyBorder="1" applyAlignment="1">
      <alignment horizontal="center" vertical="center"/>
    </xf>
    <xf numFmtId="49" fontId="15" fillId="5" borderId="14" xfId="1" applyNumberFormat="1" applyFont="1" applyFill="1" applyBorder="1" applyAlignment="1">
      <alignment horizontal="left" vertical="center"/>
    </xf>
    <xf numFmtId="49" fontId="17" fillId="6" borderId="15" xfId="1" applyNumberFormat="1" applyFont="1" applyFill="1" applyBorder="1" applyAlignment="1">
      <alignment horizontal="center" vertical="center" wrapText="1"/>
    </xf>
    <xf numFmtId="49" fontId="18" fillId="8" borderId="16" xfId="1" applyNumberFormat="1" applyFont="1" applyFill="1" applyBorder="1" applyAlignment="1">
      <alignment vertical="center"/>
    </xf>
    <xf numFmtId="49" fontId="20" fillId="7" borderId="16" xfId="1" applyNumberFormat="1" applyFont="1" applyFill="1" applyBorder="1" applyAlignment="1">
      <alignment horizontal="left" vertical="center"/>
    </xf>
    <xf numFmtId="49" fontId="20" fillId="7" borderId="17" xfId="1" applyNumberFormat="1" applyFont="1" applyFill="1" applyBorder="1" applyAlignment="1">
      <alignment horizontal="left" vertical="center"/>
    </xf>
    <xf numFmtId="49" fontId="22" fillId="6" borderId="18" xfId="1" applyNumberFormat="1" applyFont="1" applyFill="1" applyBorder="1" applyAlignment="1">
      <alignment horizontal="center" vertical="center"/>
    </xf>
    <xf numFmtId="49" fontId="18" fillId="8" borderId="7" xfId="1" applyNumberFormat="1" applyFont="1" applyFill="1" applyBorder="1" applyAlignment="1">
      <alignment vertical="center"/>
    </xf>
    <xf numFmtId="49" fontId="20" fillId="7" borderId="7" xfId="1" applyNumberFormat="1" applyFont="1" applyFill="1" applyBorder="1" applyAlignment="1">
      <alignment horizontal="left" vertical="center"/>
    </xf>
    <xf numFmtId="49" fontId="18" fillId="8" borderId="19" xfId="1" applyNumberFormat="1" applyFont="1" applyFill="1" applyBorder="1" applyAlignment="1">
      <alignment vertical="center"/>
    </xf>
    <xf numFmtId="49" fontId="20" fillId="7" borderId="20" xfId="1" applyNumberFormat="1" applyFont="1" applyFill="1" applyBorder="1" applyAlignment="1">
      <alignment horizontal="left" vertical="center"/>
    </xf>
    <xf numFmtId="49" fontId="23" fillId="8" borderId="7" xfId="1" applyNumberFormat="1" applyFont="1" applyFill="1" applyBorder="1" applyAlignment="1">
      <alignment vertical="center"/>
    </xf>
    <xf numFmtId="49" fontId="20" fillId="7" borderId="21" xfId="1" applyNumberFormat="1" applyFont="1" applyFill="1" applyBorder="1" applyAlignment="1">
      <alignment horizontal="left" vertical="center"/>
    </xf>
    <xf numFmtId="49" fontId="23" fillId="8" borderId="19" xfId="1" applyNumberFormat="1" applyFont="1" applyFill="1" applyBorder="1" applyAlignment="1">
      <alignment vertical="center"/>
    </xf>
    <xf numFmtId="49" fontId="19" fillId="8" borderId="7" xfId="1" applyNumberFormat="1" applyFont="1" applyFill="1" applyBorder="1" applyAlignment="1">
      <alignment vertical="center"/>
    </xf>
    <xf numFmtId="49" fontId="44" fillId="8" borderId="7" xfId="1" applyNumberFormat="1" applyFont="1" applyFill="1" applyBorder="1" applyAlignment="1">
      <alignment vertical="center"/>
    </xf>
    <xf numFmtId="49" fontId="25" fillId="7" borderId="20" xfId="1" applyNumberFormat="1" applyFont="1" applyFill="1" applyBorder="1" applyAlignment="1">
      <alignment horizontal="left" vertical="center"/>
    </xf>
    <xf numFmtId="49" fontId="19" fillId="8" borderId="8" xfId="1" applyNumberFormat="1" applyFont="1" applyFill="1" applyBorder="1" applyAlignment="1">
      <alignment horizontal="left" vertical="center" wrapText="1"/>
    </xf>
    <xf numFmtId="49" fontId="20" fillId="7" borderId="11" xfId="1" applyNumberFormat="1" applyFont="1" applyFill="1" applyBorder="1" applyAlignment="1">
      <alignment horizontal="center" vertical="center"/>
    </xf>
    <xf numFmtId="49" fontId="20" fillId="7" borderId="12" xfId="1" applyNumberFormat="1" applyFont="1" applyFill="1" applyBorder="1" applyAlignment="1">
      <alignment horizontal="center" vertical="center"/>
    </xf>
    <xf numFmtId="49" fontId="19" fillId="8" borderId="19" xfId="1" applyNumberFormat="1" applyFont="1" applyFill="1" applyBorder="1" applyAlignment="1">
      <alignment horizontal="left" vertical="center" wrapText="1"/>
    </xf>
    <xf numFmtId="49" fontId="20" fillId="7" borderId="21" xfId="1" applyNumberFormat="1" applyFont="1" applyFill="1" applyBorder="1" applyAlignment="1">
      <alignment horizontal="center" vertical="center"/>
    </xf>
    <xf numFmtId="49" fontId="20" fillId="7" borderId="22" xfId="1" applyNumberFormat="1" applyFont="1" applyFill="1" applyBorder="1" applyAlignment="1">
      <alignment horizontal="center" vertical="center"/>
    </xf>
    <xf numFmtId="49" fontId="22" fillId="6" borderId="23" xfId="1" applyNumberFormat="1" applyFont="1" applyFill="1" applyBorder="1" applyAlignment="1">
      <alignment horizontal="center" vertical="center"/>
    </xf>
    <xf numFmtId="49" fontId="18" fillId="8" borderId="24" xfId="1" applyNumberFormat="1" applyFont="1" applyFill="1" applyBorder="1" applyAlignment="1">
      <alignment vertical="center"/>
    </xf>
    <xf numFmtId="49" fontId="20" fillId="7" borderId="25" xfId="1" applyNumberFormat="1" applyFont="1" applyFill="1" applyBorder="1" applyAlignment="1">
      <alignment horizontal="left" vertical="center"/>
    </xf>
    <xf numFmtId="49" fontId="22" fillId="6" borderId="8" xfId="1" applyNumberFormat="1" applyFont="1" applyFill="1" applyBorder="1" applyAlignment="1">
      <alignment horizontal="center" vertical="center" wrapText="1"/>
    </xf>
    <xf numFmtId="49" fontId="27" fillId="0" borderId="7" xfId="1" applyNumberFormat="1" applyFont="1" applyBorder="1" applyAlignment="1">
      <alignment vertical="center"/>
    </xf>
    <xf numFmtId="49" fontId="27" fillId="0" borderId="26" xfId="1" applyNumberFormat="1" applyFont="1" applyBorder="1" applyAlignment="1">
      <alignment horizontal="left" vertical="center"/>
    </xf>
    <xf numFmtId="49" fontId="22" fillId="6" borderId="18" xfId="1" applyNumberFormat="1" applyFont="1" applyFill="1" applyBorder="1" applyAlignment="1">
      <alignment horizontal="center" vertical="center" wrapText="1"/>
    </xf>
    <xf numFmtId="49" fontId="20" fillId="7" borderId="7" xfId="1" applyNumberFormat="1" applyFont="1" applyFill="1" applyBorder="1" applyAlignment="1">
      <alignment vertical="center"/>
    </xf>
    <xf numFmtId="49" fontId="18" fillId="8" borderId="8" xfId="1" applyNumberFormat="1" applyFont="1" applyFill="1" applyBorder="1" applyAlignment="1">
      <alignment vertical="center"/>
    </xf>
    <xf numFmtId="49" fontId="20" fillId="7" borderId="8" xfId="1" applyNumberFormat="1" applyFont="1" applyFill="1" applyBorder="1" applyAlignment="1">
      <alignment horizontal="left" vertical="center"/>
    </xf>
    <xf numFmtId="49" fontId="22" fillId="6" borderId="23" xfId="1" applyNumberFormat="1" applyFont="1" applyFill="1" applyBorder="1" applyAlignment="1">
      <alignment horizontal="center" vertical="center" wrapText="1"/>
    </xf>
    <xf numFmtId="49" fontId="20" fillId="7" borderId="24" xfId="1" applyNumberFormat="1" applyFont="1" applyFill="1" applyBorder="1" applyAlignment="1">
      <alignment horizontal="left" vertical="center"/>
    </xf>
    <xf numFmtId="49" fontId="20" fillId="7" borderId="24" xfId="1" applyNumberFormat="1" applyFont="1" applyFill="1" applyBorder="1" applyAlignment="1">
      <alignment vertical="center"/>
    </xf>
    <xf numFmtId="49" fontId="27" fillId="0" borderId="7" xfId="1" applyNumberFormat="1" applyFont="1" applyBorder="1"/>
    <xf numFmtId="49" fontId="27" fillId="0" borderId="20" xfId="1" applyNumberFormat="1" applyFont="1" applyBorder="1"/>
    <xf numFmtId="49" fontId="27" fillId="0" borderId="7" xfId="1" applyNumberFormat="1" applyFont="1" applyBorder="1" applyAlignment="1">
      <alignment horizontal="left"/>
    </xf>
    <xf numFmtId="49" fontId="19" fillId="8" borderId="7" xfId="1" applyNumberFormat="1" applyFont="1" applyFill="1" applyBorder="1" applyAlignment="1">
      <alignment horizontal="left" vertical="center"/>
    </xf>
    <xf numFmtId="49" fontId="27" fillId="0" borderId="20" xfId="1" applyNumberFormat="1" applyFont="1" applyBorder="1" applyAlignment="1">
      <alignment horizontal="left"/>
    </xf>
    <xf numFmtId="49" fontId="43" fillId="0" borderId="7" xfId="1" applyNumberFormat="1" applyFont="1" applyBorder="1"/>
    <xf numFmtId="49" fontId="43" fillId="0" borderId="20" xfId="1" applyNumberFormat="1" applyFont="1" applyBorder="1"/>
    <xf numFmtId="49" fontId="18" fillId="8" borderId="23" xfId="1" applyNumberFormat="1" applyFont="1" applyFill="1" applyBorder="1" applyAlignment="1">
      <alignment vertical="center"/>
    </xf>
    <xf numFmtId="49" fontId="20" fillId="7" borderId="23" xfId="1" applyNumberFormat="1" applyFont="1" applyFill="1" applyBorder="1" applyAlignment="1">
      <alignment horizontal="left" vertical="center"/>
    </xf>
    <xf numFmtId="49" fontId="20" fillId="7" borderId="27" xfId="1" applyNumberFormat="1" applyFont="1" applyFill="1" applyBorder="1" applyAlignment="1">
      <alignment horizontal="left" vertical="center"/>
    </xf>
    <xf numFmtId="0" fontId="17" fillId="6" borderId="18" xfId="1" applyFont="1" applyFill="1" applyBorder="1" applyAlignment="1">
      <alignment horizontal="center" vertical="center" wrapText="1"/>
    </xf>
    <xf numFmtId="0" fontId="17" fillId="6" borderId="23" xfId="1" applyFont="1" applyFill="1" applyBorder="1" applyAlignment="1">
      <alignment horizontal="center" vertical="center" wrapText="1"/>
    </xf>
  </cellXfs>
  <cellStyles count="2">
    <cellStyle name="표준" xfId="0" builtinId="0"/>
    <cellStyle name="표준 3" xfId="1" xr:uid="{B096432B-CCB6-4C9D-987D-447E2CAB2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21"/>
  <sheetViews>
    <sheetView workbookViewId="0">
      <selection activeCell="G17" sqref="G17"/>
    </sheetView>
  </sheetViews>
  <sheetFormatPr defaultRowHeight="16.5"/>
  <cols>
    <col min="1" max="1" width="4.25" bestFit="1" customWidth="1"/>
    <col min="2" max="2" width="10.25" bestFit="1" customWidth="1"/>
    <col min="3" max="3" width="23.875" customWidth="1"/>
    <col min="4" max="4" width="12.875" bestFit="1" customWidth="1"/>
    <col min="5" max="5" width="8.875" bestFit="1" customWidth="1"/>
    <col min="6" max="7" width="8.875" customWidth="1"/>
    <col min="8" max="8" width="31.875" bestFit="1" customWidth="1"/>
    <col min="9" max="9" width="5.625" bestFit="1" customWidth="1"/>
    <col min="10" max="10" width="12.125" bestFit="1" customWidth="1"/>
    <col min="11" max="11" width="11.125" bestFit="1" customWidth="1"/>
    <col min="12" max="12" width="14" bestFit="1" customWidth="1"/>
    <col min="13" max="13" width="11.125" bestFit="1" customWidth="1"/>
    <col min="14" max="14" width="4.25" bestFit="1" customWidth="1"/>
    <col min="15" max="15" width="10.25" bestFit="1" customWidth="1"/>
    <col min="16" max="16" width="15.875" bestFit="1" customWidth="1"/>
    <col min="17" max="17" width="12.75" bestFit="1" customWidth="1"/>
    <col min="18" max="18" width="49" bestFit="1" customWidth="1"/>
    <col min="19" max="19" width="9.625" bestFit="1" customWidth="1"/>
    <col min="20" max="20" width="30.75" bestFit="1" customWidth="1"/>
    <col min="21" max="21" width="25.75" bestFit="1" customWidth="1"/>
    <col min="22" max="22" width="5.25" bestFit="1" customWidth="1"/>
    <col min="25" max="25" width="7.75" bestFit="1" customWidth="1"/>
    <col min="26" max="26" width="7.125" bestFit="1" customWidth="1"/>
  </cols>
  <sheetData>
    <row r="1" spans="1:26">
      <c r="A1" s="2" t="s">
        <v>1</v>
      </c>
      <c r="B1" s="2" t="s">
        <v>0</v>
      </c>
      <c r="C1" s="1" t="s">
        <v>228</v>
      </c>
      <c r="D1" s="1" t="s">
        <v>88</v>
      </c>
      <c r="E1" s="1" t="s">
        <v>89</v>
      </c>
      <c r="F1" s="1" t="s">
        <v>299</v>
      </c>
      <c r="G1" s="1" t="s">
        <v>300</v>
      </c>
      <c r="H1" s="2" t="s">
        <v>266</v>
      </c>
      <c r="I1" s="2" t="s">
        <v>2</v>
      </c>
      <c r="J1" s="2" t="s">
        <v>90</v>
      </c>
      <c r="K1" s="2" t="s">
        <v>91</v>
      </c>
      <c r="L1" s="2" t="s">
        <v>92</v>
      </c>
      <c r="M1" s="2" t="s">
        <v>93</v>
      </c>
      <c r="N1" s="2" t="s">
        <v>3</v>
      </c>
      <c r="O1" s="2" t="s">
        <v>94</v>
      </c>
      <c r="P1" s="2" t="s">
        <v>95</v>
      </c>
      <c r="Q1" s="2" t="s">
        <v>4</v>
      </c>
      <c r="R1" s="3" t="s">
        <v>96</v>
      </c>
      <c r="S1" s="3" t="s">
        <v>5</v>
      </c>
      <c r="T1" s="3" t="s">
        <v>6</v>
      </c>
      <c r="U1" s="4" t="s">
        <v>7</v>
      </c>
      <c r="V1" s="5" t="s">
        <v>8</v>
      </c>
      <c r="W1" s="6" t="s">
        <v>9</v>
      </c>
      <c r="X1" s="6" t="s">
        <v>10</v>
      </c>
      <c r="Y1" s="7" t="s">
        <v>97</v>
      </c>
      <c r="Z1" s="5" t="s">
        <v>11</v>
      </c>
    </row>
    <row r="2" spans="1:26">
      <c r="A2" s="9">
        <v>1</v>
      </c>
      <c r="B2" s="8"/>
      <c r="C2" s="8" t="s">
        <v>229</v>
      </c>
      <c r="D2" s="8" t="s">
        <v>98</v>
      </c>
      <c r="E2" s="8" t="s">
        <v>99</v>
      </c>
      <c r="F2" s="8">
        <v>40</v>
      </c>
      <c r="G2" s="8" t="s">
        <v>301</v>
      </c>
      <c r="H2" s="9" t="s">
        <v>230</v>
      </c>
      <c r="I2" s="9" t="s">
        <v>12</v>
      </c>
      <c r="J2" s="9" t="s">
        <v>13</v>
      </c>
      <c r="K2" s="9" t="s">
        <v>100</v>
      </c>
      <c r="L2" s="9" t="s">
        <v>14</v>
      </c>
      <c r="M2" s="9" t="s">
        <v>15</v>
      </c>
      <c r="N2" s="69">
        <v>3</v>
      </c>
      <c r="O2" s="69" t="s">
        <v>16</v>
      </c>
      <c r="P2" s="69" t="s">
        <v>17</v>
      </c>
      <c r="Q2" s="70"/>
      <c r="R2" s="71" t="s">
        <v>18</v>
      </c>
      <c r="S2" s="72" t="s">
        <v>19</v>
      </c>
      <c r="T2" s="73" t="s">
        <v>20</v>
      </c>
      <c r="U2" s="74" t="str">
        <f t="shared" ref="U2:U16" si="0">S2&amp; "/" &amp;T2</f>
        <v>신한은행/605-2241-148731</v>
      </c>
      <c r="V2" s="74" t="str">
        <f>IF(OR(MID(J2, 8, 1) = "3", MOD(MID(J2, 8, 1), 2) = 1), "남", "여")</f>
        <v>남</v>
      </c>
      <c r="W2" s="74" t="str">
        <f>LEFT(J2, 6)</f>
        <v>900699</v>
      </c>
      <c r="X2" s="74" t="str">
        <f>IF(VALUE(MID(J2, 8, 1)) &lt;= 2, "19" &amp; LEFT(J2, 2), "20" &amp; LEFT(J2, 2))</f>
        <v>1990</v>
      </c>
      <c r="Y2" s="74">
        <f ca="1">YEAR(TODAY()) - VALUE(IF(VALUE(MID(J2, 8, 1)) &lt;= 2, "19" &amp; LEFT(J2, 2), "20" &amp; LEFT(J2, 2)))</f>
        <v>34</v>
      </c>
      <c r="Z2" s="74" t="str">
        <f>IF(OR(ISNUMBER(SEARCH("서울", R2)), ISNUMBER(SEARCH("인천", R2)), ISNUMBER(SEARCH("경기", R2))), "수도권",
   IF(OR(ISNUMBER(SEARCH("부산", R2)), ISNUMBER(SEARCH("대구", R2)), ISNUMBER(SEARCH("울산", R2)), ISNUMBER(SEARCH("경북", R2)), ISNUMBER(SEARCH("경남", R2)), ISNUMBER(SEARCH("양산", R2)), ISNUMBER(SEARCH("김해", R2)), ISNUMBER(SEARCH("창원", R2)), ISNUMBER(SEARCH("경상북도", R2)), ISNUMBER(SEARCH("경상남도", R2))), "경상권",
   IF(OR(ISNUMBER(SEARCH("광주", R2)), ISNUMBER(SEARCH("전북", R2)), ISNUMBER(SEARCH("전남", R2)), ISNUMBER(SEARCH("전라북도", R2)), ISNUMBER(SEARCH("전라남도", R2))), "호남권",
   IF(OR(ISNUMBER(SEARCH("대전", R2)), ISNUMBER(SEARCH("충북", R2)), ISNUMBER(SEARCH("세종", R2)), ISNUMBER(SEARCH("충남", R2)), ISNUMBER(SEARCH("충청북도", R2)), ISNUMBER(SEARCH("충청남도", R2))), "충청권",
   IF(ISNUMBER(SEARCH("강원", R2)), "강원권",
   IF(ISNUMBER(SEARCH("제주", R2)), "제주"))))))</f>
        <v>경상권</v>
      </c>
    </row>
    <row r="3" spans="1:26">
      <c r="A3" s="9">
        <v>2</v>
      </c>
      <c r="B3" s="10"/>
      <c r="C3" s="8" t="s">
        <v>229</v>
      </c>
      <c r="D3" s="8" t="s">
        <v>98</v>
      </c>
      <c r="E3" s="8" t="s">
        <v>99</v>
      </c>
      <c r="F3" s="8">
        <v>40</v>
      </c>
      <c r="G3" s="8" t="s">
        <v>301</v>
      </c>
      <c r="H3" s="9" t="s">
        <v>230</v>
      </c>
      <c r="I3" s="10" t="s">
        <v>21</v>
      </c>
      <c r="J3" s="10" t="s">
        <v>22</v>
      </c>
      <c r="K3" s="9" t="s">
        <v>100</v>
      </c>
      <c r="L3" s="10" t="s">
        <v>23</v>
      </c>
      <c r="M3" s="10" t="s">
        <v>15</v>
      </c>
      <c r="N3" s="69">
        <v>3</v>
      </c>
      <c r="O3" s="69" t="s">
        <v>16</v>
      </c>
      <c r="P3" s="69" t="s">
        <v>24</v>
      </c>
      <c r="Q3" s="70"/>
      <c r="R3" s="71" t="s">
        <v>25</v>
      </c>
      <c r="S3" s="72" t="s">
        <v>26</v>
      </c>
      <c r="T3" s="73" t="s">
        <v>27</v>
      </c>
      <c r="U3" s="74" t="str">
        <f t="shared" si="0"/>
        <v>국민은행/296-6536-108357</v>
      </c>
      <c r="V3" s="74" t="str">
        <f t="shared" ref="V3:V16" si="1">IF(OR(MID(J3, 8, 1) = "3", MOD(MID(J3, 8, 1), 2) = 1), "남", "여")</f>
        <v>여</v>
      </c>
      <c r="W3" s="74" t="str">
        <f t="shared" ref="W3:W16" si="2">LEFT(J3, 6)</f>
        <v>950499</v>
      </c>
      <c r="X3" s="74" t="str">
        <f t="shared" ref="X3:X16" si="3">IF(VALUE(MID(J3, 8, 1)) &lt;= 2, "19" &amp; LEFT(J3, 2), "20" &amp; LEFT(J3, 2))</f>
        <v>1995</v>
      </c>
      <c r="Y3" s="74">
        <f t="shared" ref="Y3:Y16" ca="1" si="4">YEAR(TODAY()) - VALUE(IF(VALUE(MID(J3, 8, 1)) &lt;= 2, "19" &amp; LEFT(J3, 2), "20" &amp; LEFT(J3, 2)))</f>
        <v>29</v>
      </c>
      <c r="Z3" s="74" t="str">
        <f t="shared" ref="Z3:Z16" si="5">IF(OR(ISNUMBER(SEARCH("서울", R3)), ISNUMBER(SEARCH("인천", R3)), ISNUMBER(SEARCH("경기", R3))), "수도권",
   IF(OR(ISNUMBER(SEARCH("부산", R3)), ISNUMBER(SEARCH("대구", R3)), ISNUMBER(SEARCH("울산", R3)), ISNUMBER(SEARCH("경북", R3)), ISNUMBER(SEARCH("경남", R3)), ISNUMBER(SEARCH("양산", R3)), ISNUMBER(SEARCH("김해", R3)), ISNUMBER(SEARCH("창원", R3)), ISNUMBER(SEARCH("경상북도", R3)), ISNUMBER(SEARCH("경상남도", R3))), "경상권",
   IF(OR(ISNUMBER(SEARCH("광주", R3)), ISNUMBER(SEARCH("전북", R3)), ISNUMBER(SEARCH("전남", R3)), ISNUMBER(SEARCH("전라북도", R3)), ISNUMBER(SEARCH("전라남도", R3))), "호남권",
   IF(OR(ISNUMBER(SEARCH("대전", R3)), ISNUMBER(SEARCH("충북", R3)), ISNUMBER(SEARCH("세종", R3)), ISNUMBER(SEARCH("충남", R3)), ISNUMBER(SEARCH("충청북도", R3)), ISNUMBER(SEARCH("충청남도", R3))), "충청권",
   IF(ISNUMBER(SEARCH("강원", R3)), "강원권",
   IF(ISNUMBER(SEARCH("제주", R3)), "제주"))))))</f>
        <v>경상권</v>
      </c>
    </row>
    <row r="4" spans="1:26">
      <c r="A4" s="9">
        <v>3</v>
      </c>
      <c r="B4" s="10"/>
      <c r="C4" s="8" t="s">
        <v>229</v>
      </c>
      <c r="D4" s="8" t="s">
        <v>98</v>
      </c>
      <c r="E4" s="8" t="s">
        <v>99</v>
      </c>
      <c r="F4" s="8">
        <v>40</v>
      </c>
      <c r="G4" s="8" t="s">
        <v>301</v>
      </c>
      <c r="H4" s="9" t="s">
        <v>230</v>
      </c>
      <c r="I4" s="10" t="s">
        <v>28</v>
      </c>
      <c r="J4" s="10" t="s">
        <v>29</v>
      </c>
      <c r="K4" s="9" t="s">
        <v>100</v>
      </c>
      <c r="L4" s="10" t="s">
        <v>30</v>
      </c>
      <c r="M4" s="10" t="s">
        <v>31</v>
      </c>
      <c r="N4" s="69">
        <v>2</v>
      </c>
      <c r="O4" s="69" t="s">
        <v>32</v>
      </c>
      <c r="P4" s="69" t="s">
        <v>33</v>
      </c>
      <c r="Q4" s="70" t="s">
        <v>34</v>
      </c>
      <c r="R4" s="71" t="s">
        <v>35</v>
      </c>
      <c r="S4" s="72" t="s">
        <v>19</v>
      </c>
      <c r="T4" s="73" t="s">
        <v>36</v>
      </c>
      <c r="U4" s="74" t="str">
        <f t="shared" si="0"/>
        <v>신한은행/309-4311-417843</v>
      </c>
      <c r="V4" s="74" t="str">
        <f>IF(OR(MID(J4, 8, 1) = "3", MOD(MID(J4, 8, 1), 2) = 1), "남", "여")</f>
        <v>여</v>
      </c>
      <c r="W4" s="74" t="str">
        <f t="shared" si="2"/>
        <v>960399</v>
      </c>
      <c r="X4" s="74" t="str">
        <f t="shared" si="3"/>
        <v>1996</v>
      </c>
      <c r="Y4" s="74">
        <f t="shared" ca="1" si="4"/>
        <v>28</v>
      </c>
      <c r="Z4" s="74" t="str">
        <f t="shared" si="5"/>
        <v>경상권</v>
      </c>
    </row>
    <row r="5" spans="1:26">
      <c r="A5" s="9">
        <v>4</v>
      </c>
      <c r="B5" s="10"/>
      <c r="C5" s="8" t="s">
        <v>229</v>
      </c>
      <c r="D5" s="8" t="s">
        <v>98</v>
      </c>
      <c r="E5" s="8" t="s">
        <v>99</v>
      </c>
      <c r="F5" s="8">
        <v>40</v>
      </c>
      <c r="G5" s="8" t="s">
        <v>301</v>
      </c>
      <c r="H5" s="9" t="s">
        <v>230</v>
      </c>
      <c r="I5" s="10" t="s">
        <v>37</v>
      </c>
      <c r="J5" s="10" t="s">
        <v>38</v>
      </c>
      <c r="K5" s="9" t="s">
        <v>100</v>
      </c>
      <c r="L5" s="10" t="s">
        <v>39</v>
      </c>
      <c r="M5" s="10" t="s">
        <v>31</v>
      </c>
      <c r="N5" s="69">
        <v>2</v>
      </c>
      <c r="O5" s="69" t="s">
        <v>32</v>
      </c>
      <c r="P5" s="69" t="s">
        <v>101</v>
      </c>
      <c r="Q5" s="70" t="s">
        <v>40</v>
      </c>
      <c r="R5" s="71" t="s">
        <v>25</v>
      </c>
      <c r="S5" s="72" t="s">
        <v>19</v>
      </c>
      <c r="T5" s="73" t="s">
        <v>41</v>
      </c>
      <c r="U5" s="74" t="str">
        <f t="shared" si="0"/>
        <v>신한은행/916-4781-629387</v>
      </c>
      <c r="V5" s="74" t="str">
        <f t="shared" si="1"/>
        <v>남</v>
      </c>
      <c r="W5" s="74" t="str">
        <f t="shared" si="2"/>
        <v>930699</v>
      </c>
      <c r="X5" s="74" t="str">
        <f t="shared" si="3"/>
        <v>1993</v>
      </c>
      <c r="Y5" s="74">
        <f t="shared" ca="1" si="4"/>
        <v>31</v>
      </c>
      <c r="Z5" s="74" t="str">
        <f t="shared" si="5"/>
        <v>경상권</v>
      </c>
    </row>
    <row r="6" spans="1:26">
      <c r="A6" s="9">
        <v>5</v>
      </c>
      <c r="B6" s="10"/>
      <c r="C6" s="8" t="s">
        <v>229</v>
      </c>
      <c r="D6" s="8" t="s">
        <v>98</v>
      </c>
      <c r="E6" s="8" t="s">
        <v>99</v>
      </c>
      <c r="F6" s="8">
        <v>40</v>
      </c>
      <c r="G6" s="8" t="s">
        <v>301</v>
      </c>
      <c r="H6" s="9" t="s">
        <v>230</v>
      </c>
      <c r="I6" s="10" t="s">
        <v>12</v>
      </c>
      <c r="J6" s="10" t="s">
        <v>102</v>
      </c>
      <c r="K6" s="9" t="s">
        <v>100</v>
      </c>
      <c r="L6" s="10" t="s">
        <v>14</v>
      </c>
      <c r="M6" s="10" t="s">
        <v>42</v>
      </c>
      <c r="N6" s="69">
        <v>4</v>
      </c>
      <c r="O6" s="69" t="s">
        <v>16</v>
      </c>
      <c r="P6" s="69" t="s">
        <v>43</v>
      </c>
      <c r="Q6" s="70" t="s">
        <v>44</v>
      </c>
      <c r="R6" s="71" t="s">
        <v>18</v>
      </c>
      <c r="S6" s="72" t="s">
        <v>45</v>
      </c>
      <c r="T6" s="73" t="s">
        <v>46</v>
      </c>
      <c r="U6" s="74" t="str">
        <f t="shared" si="0"/>
        <v>우리은행/165-6075-449479</v>
      </c>
      <c r="V6" s="74" t="str">
        <f t="shared" si="1"/>
        <v>남</v>
      </c>
      <c r="W6" s="74" t="str">
        <f t="shared" si="2"/>
        <v>020699</v>
      </c>
      <c r="X6" s="74" t="str">
        <f t="shared" si="3"/>
        <v>2002</v>
      </c>
      <c r="Y6" s="74">
        <f t="shared" ca="1" si="4"/>
        <v>22</v>
      </c>
      <c r="Z6" s="74" t="str">
        <f t="shared" si="5"/>
        <v>경상권</v>
      </c>
    </row>
    <row r="7" spans="1:26">
      <c r="A7" s="9">
        <v>6</v>
      </c>
      <c r="B7" s="10"/>
      <c r="C7" s="8" t="s">
        <v>229</v>
      </c>
      <c r="D7" s="8" t="s">
        <v>98</v>
      </c>
      <c r="E7" s="8" t="s">
        <v>99</v>
      </c>
      <c r="F7" s="8">
        <v>40</v>
      </c>
      <c r="G7" s="8" t="s">
        <v>301</v>
      </c>
      <c r="H7" s="9" t="s">
        <v>230</v>
      </c>
      <c r="I7" s="10" t="s">
        <v>47</v>
      </c>
      <c r="J7" s="10" t="s">
        <v>48</v>
      </c>
      <c r="K7" s="9" t="s">
        <v>100</v>
      </c>
      <c r="L7" s="10" t="s">
        <v>49</v>
      </c>
      <c r="M7" s="10" t="s">
        <v>103</v>
      </c>
      <c r="N7" s="69">
        <v>1</v>
      </c>
      <c r="O7" s="69" t="s">
        <v>50</v>
      </c>
      <c r="P7" s="69" t="s">
        <v>33</v>
      </c>
      <c r="Q7" s="70" t="s">
        <v>51</v>
      </c>
      <c r="R7" s="71" t="s">
        <v>25</v>
      </c>
      <c r="S7" s="72" t="s">
        <v>52</v>
      </c>
      <c r="T7" s="73" t="s">
        <v>53</v>
      </c>
      <c r="U7" s="74" t="str">
        <f t="shared" si="0"/>
        <v>농협/894-4629-468857</v>
      </c>
      <c r="V7" s="74" t="str">
        <f t="shared" si="1"/>
        <v>남</v>
      </c>
      <c r="W7" s="74" t="str">
        <f t="shared" si="2"/>
        <v>930899</v>
      </c>
      <c r="X7" s="74" t="str">
        <f t="shared" si="3"/>
        <v>1993</v>
      </c>
      <c r="Y7" s="74">
        <f t="shared" ca="1" si="4"/>
        <v>31</v>
      </c>
      <c r="Z7" s="74" t="str">
        <f t="shared" si="5"/>
        <v>경상권</v>
      </c>
    </row>
    <row r="8" spans="1:26">
      <c r="A8" s="9">
        <v>7</v>
      </c>
      <c r="B8" s="10"/>
      <c r="C8" s="8" t="s">
        <v>229</v>
      </c>
      <c r="D8" s="8" t="s">
        <v>98</v>
      </c>
      <c r="E8" s="8" t="s">
        <v>99</v>
      </c>
      <c r="F8" s="8">
        <v>40</v>
      </c>
      <c r="G8" s="8" t="s">
        <v>301</v>
      </c>
      <c r="H8" s="9" t="s">
        <v>230</v>
      </c>
      <c r="I8" s="10" t="s">
        <v>54</v>
      </c>
      <c r="J8" s="10" t="s">
        <v>104</v>
      </c>
      <c r="K8" s="9" t="s">
        <v>100</v>
      </c>
      <c r="L8" s="10" t="s">
        <v>55</v>
      </c>
      <c r="M8" s="10" t="s">
        <v>56</v>
      </c>
      <c r="N8" s="69">
        <v>2</v>
      </c>
      <c r="O8" s="69" t="s">
        <v>50</v>
      </c>
      <c r="P8" s="69" t="s">
        <v>33</v>
      </c>
      <c r="Q8" s="70" t="s">
        <v>57</v>
      </c>
      <c r="R8" s="71" t="s">
        <v>18</v>
      </c>
      <c r="S8" s="72" t="s">
        <v>52</v>
      </c>
      <c r="T8" s="73" t="s">
        <v>58</v>
      </c>
      <c r="U8" s="74" t="str">
        <f t="shared" si="0"/>
        <v>농협/273-7528-862196</v>
      </c>
      <c r="V8" s="74" t="str">
        <f t="shared" si="1"/>
        <v>남</v>
      </c>
      <c r="W8" s="74" t="str">
        <f t="shared" si="2"/>
        <v>001199</v>
      </c>
      <c r="X8" s="74" t="str">
        <f t="shared" si="3"/>
        <v>2000</v>
      </c>
      <c r="Y8" s="74">
        <f t="shared" ca="1" si="4"/>
        <v>24</v>
      </c>
      <c r="Z8" s="74" t="str">
        <f t="shared" si="5"/>
        <v>경상권</v>
      </c>
    </row>
    <row r="9" spans="1:26">
      <c r="A9" s="9">
        <v>8</v>
      </c>
      <c r="B9" s="10"/>
      <c r="C9" s="8" t="s">
        <v>229</v>
      </c>
      <c r="D9" s="8" t="s">
        <v>98</v>
      </c>
      <c r="E9" s="8" t="s">
        <v>99</v>
      </c>
      <c r="F9" s="8">
        <v>40</v>
      </c>
      <c r="G9" s="8" t="s">
        <v>301</v>
      </c>
      <c r="H9" s="9" t="s">
        <v>230</v>
      </c>
      <c r="I9" s="10" t="s">
        <v>59</v>
      </c>
      <c r="J9" s="10" t="s">
        <v>60</v>
      </c>
      <c r="K9" s="9" t="s">
        <v>100</v>
      </c>
      <c r="L9" s="10" t="s">
        <v>61</v>
      </c>
      <c r="M9" s="10" t="s">
        <v>42</v>
      </c>
      <c r="N9" s="69">
        <v>4</v>
      </c>
      <c r="O9" s="69" t="s">
        <v>32</v>
      </c>
      <c r="P9" s="69" t="s">
        <v>43</v>
      </c>
      <c r="Q9" s="70" t="s">
        <v>51</v>
      </c>
      <c r="R9" s="71" t="s">
        <v>35</v>
      </c>
      <c r="S9" s="72" t="s">
        <v>45</v>
      </c>
      <c r="T9" s="73" t="s">
        <v>62</v>
      </c>
      <c r="U9" s="74" t="str">
        <f t="shared" si="0"/>
        <v>우리은행/295-1855-371274</v>
      </c>
      <c r="V9" s="74" t="str">
        <f t="shared" si="1"/>
        <v>남</v>
      </c>
      <c r="W9" s="74" t="str">
        <f t="shared" si="2"/>
        <v>920699</v>
      </c>
      <c r="X9" s="74" t="str">
        <f t="shared" si="3"/>
        <v>1992</v>
      </c>
      <c r="Y9" s="74">
        <f t="shared" ca="1" si="4"/>
        <v>32</v>
      </c>
      <c r="Z9" s="74" t="str">
        <f t="shared" si="5"/>
        <v>경상권</v>
      </c>
    </row>
    <row r="10" spans="1:26">
      <c r="A10" s="9">
        <v>9</v>
      </c>
      <c r="B10" s="10"/>
      <c r="C10" s="8" t="s">
        <v>229</v>
      </c>
      <c r="D10" s="8" t="s">
        <v>98</v>
      </c>
      <c r="E10" s="8" t="s">
        <v>99</v>
      </c>
      <c r="F10" s="8">
        <v>40</v>
      </c>
      <c r="G10" s="8" t="s">
        <v>301</v>
      </c>
      <c r="H10" s="9" t="s">
        <v>230</v>
      </c>
      <c r="I10" s="10" t="s">
        <v>47</v>
      </c>
      <c r="J10" s="10" t="s">
        <v>63</v>
      </c>
      <c r="K10" s="9" t="s">
        <v>100</v>
      </c>
      <c r="L10" s="10" t="s">
        <v>64</v>
      </c>
      <c r="M10" s="10" t="s">
        <v>56</v>
      </c>
      <c r="N10" s="69">
        <v>2</v>
      </c>
      <c r="O10" s="69" t="s">
        <v>32</v>
      </c>
      <c r="P10" s="69" t="s">
        <v>43</v>
      </c>
      <c r="Q10" s="70" t="s">
        <v>51</v>
      </c>
      <c r="R10" s="71" t="s">
        <v>18</v>
      </c>
      <c r="S10" s="72" t="s">
        <v>65</v>
      </c>
      <c r="T10" s="73" t="s">
        <v>66</v>
      </c>
      <c r="U10" s="74" t="str">
        <f t="shared" si="0"/>
        <v>하나은행/869-2828-526225</v>
      </c>
      <c r="V10" s="74" t="str">
        <f t="shared" si="1"/>
        <v>여</v>
      </c>
      <c r="W10" s="74" t="str">
        <f t="shared" si="2"/>
        <v>900699</v>
      </c>
      <c r="X10" s="74" t="str">
        <f t="shared" si="3"/>
        <v>1990</v>
      </c>
      <c r="Y10" s="74">
        <f t="shared" ca="1" si="4"/>
        <v>34</v>
      </c>
      <c r="Z10" s="74" t="str">
        <f t="shared" si="5"/>
        <v>경상권</v>
      </c>
    </row>
    <row r="11" spans="1:26">
      <c r="A11" s="9">
        <v>10</v>
      </c>
      <c r="B11" s="10"/>
      <c r="C11" s="8" t="s">
        <v>229</v>
      </c>
      <c r="D11" s="8" t="s">
        <v>98</v>
      </c>
      <c r="E11" s="8" t="s">
        <v>99</v>
      </c>
      <c r="F11" s="8">
        <v>40</v>
      </c>
      <c r="G11" s="8" t="s">
        <v>301</v>
      </c>
      <c r="H11" s="9" t="s">
        <v>230</v>
      </c>
      <c r="I11" s="10" t="s">
        <v>67</v>
      </c>
      <c r="J11" s="10" t="s">
        <v>68</v>
      </c>
      <c r="K11" s="9" t="s">
        <v>100</v>
      </c>
      <c r="L11" s="10" t="s">
        <v>69</v>
      </c>
      <c r="M11" s="10" t="s">
        <v>42</v>
      </c>
      <c r="N11" s="69">
        <v>3</v>
      </c>
      <c r="O11" s="69" t="s">
        <v>32</v>
      </c>
      <c r="P11" s="69" t="s">
        <v>70</v>
      </c>
      <c r="Q11" s="70" t="s">
        <v>34</v>
      </c>
      <c r="R11" s="71" t="s">
        <v>25</v>
      </c>
      <c r="S11" s="72" t="s">
        <v>52</v>
      </c>
      <c r="T11" s="73" t="s">
        <v>71</v>
      </c>
      <c r="U11" s="74" t="str">
        <f t="shared" si="0"/>
        <v>농협/954-9797-760181</v>
      </c>
      <c r="V11" s="74" t="str">
        <f t="shared" si="1"/>
        <v>남</v>
      </c>
      <c r="W11" s="74" t="str">
        <f t="shared" si="2"/>
        <v>900799</v>
      </c>
      <c r="X11" s="74" t="str">
        <f t="shared" si="3"/>
        <v>1990</v>
      </c>
      <c r="Y11" s="74">
        <f t="shared" ca="1" si="4"/>
        <v>34</v>
      </c>
      <c r="Z11" s="74" t="str">
        <f t="shared" si="5"/>
        <v>경상권</v>
      </c>
    </row>
    <row r="12" spans="1:26">
      <c r="A12" s="9">
        <v>11</v>
      </c>
      <c r="B12" s="10"/>
      <c r="C12" s="8" t="s">
        <v>229</v>
      </c>
      <c r="D12" s="8" t="s">
        <v>98</v>
      </c>
      <c r="E12" s="8" t="s">
        <v>99</v>
      </c>
      <c r="F12" s="8">
        <v>40</v>
      </c>
      <c r="G12" s="8" t="s">
        <v>301</v>
      </c>
      <c r="H12" s="9" t="s">
        <v>230</v>
      </c>
      <c r="I12" s="10" t="s">
        <v>21</v>
      </c>
      <c r="J12" s="10" t="s">
        <v>72</v>
      </c>
      <c r="K12" s="9" t="s">
        <v>100</v>
      </c>
      <c r="L12" s="10" t="s">
        <v>23</v>
      </c>
      <c r="M12" s="10" t="s">
        <v>31</v>
      </c>
      <c r="N12" s="69">
        <v>2</v>
      </c>
      <c r="O12" s="69" t="s">
        <v>16</v>
      </c>
      <c r="P12" s="69" t="s">
        <v>73</v>
      </c>
      <c r="Q12" s="70" t="s">
        <v>44</v>
      </c>
      <c r="R12" s="72" t="s">
        <v>105</v>
      </c>
      <c r="S12" s="72" t="s">
        <v>19</v>
      </c>
      <c r="T12" s="73" t="s">
        <v>74</v>
      </c>
      <c r="U12" s="74" t="str">
        <f t="shared" si="0"/>
        <v>신한은행/129-2235-418768</v>
      </c>
      <c r="V12" s="74" t="str">
        <f t="shared" si="1"/>
        <v>남</v>
      </c>
      <c r="W12" s="74" t="str">
        <f t="shared" si="2"/>
        <v>910699</v>
      </c>
      <c r="X12" s="74" t="str">
        <f t="shared" si="3"/>
        <v>1991</v>
      </c>
      <c r="Y12" s="74">
        <f t="shared" ca="1" si="4"/>
        <v>33</v>
      </c>
      <c r="Z12" s="74" t="str">
        <f t="shared" si="5"/>
        <v>제주</v>
      </c>
    </row>
    <row r="13" spans="1:26">
      <c r="A13" s="9">
        <v>12</v>
      </c>
      <c r="B13" s="10"/>
      <c r="C13" s="8" t="s">
        <v>229</v>
      </c>
      <c r="D13" s="8" t="s">
        <v>98</v>
      </c>
      <c r="E13" s="8" t="s">
        <v>99</v>
      </c>
      <c r="F13" s="8">
        <v>40</v>
      </c>
      <c r="G13" s="8" t="s">
        <v>301</v>
      </c>
      <c r="H13" s="9" t="s">
        <v>230</v>
      </c>
      <c r="I13" s="10" t="s">
        <v>75</v>
      </c>
      <c r="J13" s="10" t="s">
        <v>106</v>
      </c>
      <c r="K13" s="9" t="s">
        <v>100</v>
      </c>
      <c r="L13" s="10" t="s">
        <v>76</v>
      </c>
      <c r="M13" s="10" t="s">
        <v>31</v>
      </c>
      <c r="N13" s="69">
        <v>1</v>
      </c>
      <c r="O13" s="69" t="s">
        <v>50</v>
      </c>
      <c r="P13" s="69" t="s">
        <v>33</v>
      </c>
      <c r="Q13" s="70" t="s">
        <v>57</v>
      </c>
      <c r="R13" s="75" t="s">
        <v>107</v>
      </c>
      <c r="S13" s="72" t="s">
        <v>45</v>
      </c>
      <c r="T13" s="73" t="s">
        <v>77</v>
      </c>
      <c r="U13" s="74" t="str">
        <f t="shared" si="0"/>
        <v>우리은행/404-5984-950896</v>
      </c>
      <c r="V13" s="74" t="str">
        <f t="shared" si="1"/>
        <v>여</v>
      </c>
      <c r="W13" s="74" t="str">
        <f t="shared" si="2"/>
        <v>000899</v>
      </c>
      <c r="X13" s="74" t="str">
        <f t="shared" si="3"/>
        <v>2000</v>
      </c>
      <c r="Y13" s="74">
        <f ca="1">YEAR(TODAY()) - VALUE(IF(VALUE(MID(J13, 8, 1)) &lt;= 2, "19" &amp; LEFT(J13, 2), "20" &amp; LEFT(J13, 2)))</f>
        <v>24</v>
      </c>
      <c r="Z13" s="74" t="str">
        <f t="shared" si="5"/>
        <v>충청권</v>
      </c>
    </row>
    <row r="14" spans="1:26">
      <c r="A14" s="9">
        <v>13</v>
      </c>
      <c r="B14" s="10"/>
      <c r="C14" s="8" t="s">
        <v>229</v>
      </c>
      <c r="D14" s="8" t="s">
        <v>98</v>
      </c>
      <c r="E14" s="8" t="s">
        <v>99</v>
      </c>
      <c r="F14" s="8">
        <v>40</v>
      </c>
      <c r="G14" s="8" t="s">
        <v>301</v>
      </c>
      <c r="H14" s="9" t="s">
        <v>230</v>
      </c>
      <c r="I14" s="10" t="s">
        <v>78</v>
      </c>
      <c r="J14" s="10" t="s">
        <v>79</v>
      </c>
      <c r="K14" s="9" t="s">
        <v>100</v>
      </c>
      <c r="L14" s="10" t="s">
        <v>80</v>
      </c>
      <c r="M14" s="10" t="s">
        <v>31</v>
      </c>
      <c r="N14" s="69">
        <v>2</v>
      </c>
      <c r="O14" s="69" t="s">
        <v>32</v>
      </c>
      <c r="P14" s="69" t="s">
        <v>33</v>
      </c>
      <c r="Q14" s="70" t="s">
        <v>44</v>
      </c>
      <c r="R14" s="72" t="s">
        <v>108</v>
      </c>
      <c r="S14" s="72" t="s">
        <v>52</v>
      </c>
      <c r="T14" s="73" t="s">
        <v>81</v>
      </c>
      <c r="U14" s="74" t="str">
        <f t="shared" si="0"/>
        <v>농협/756-6616-606584</v>
      </c>
      <c r="V14" s="74" t="str">
        <f t="shared" si="1"/>
        <v>여</v>
      </c>
      <c r="W14" s="74" t="str">
        <f t="shared" si="2"/>
        <v>921299</v>
      </c>
      <c r="X14" s="74" t="str">
        <f t="shared" si="3"/>
        <v>1992</v>
      </c>
      <c r="Y14" s="74">
        <f t="shared" ca="1" si="4"/>
        <v>32</v>
      </c>
      <c r="Z14" s="74" t="str">
        <f t="shared" si="5"/>
        <v>경상권</v>
      </c>
    </row>
    <row r="15" spans="1:26">
      <c r="A15" s="9">
        <v>14</v>
      </c>
      <c r="B15" s="76"/>
      <c r="C15" s="8" t="s">
        <v>229</v>
      </c>
      <c r="D15" s="8" t="s">
        <v>98</v>
      </c>
      <c r="E15" s="8" t="s">
        <v>99</v>
      </c>
      <c r="F15" s="8">
        <v>40</v>
      </c>
      <c r="G15" s="8" t="s">
        <v>301</v>
      </c>
      <c r="H15" s="9" t="s">
        <v>230</v>
      </c>
      <c r="I15" s="10" t="s">
        <v>54</v>
      </c>
      <c r="J15" s="10" t="s">
        <v>82</v>
      </c>
      <c r="K15" s="9" t="s">
        <v>100</v>
      </c>
      <c r="L15" s="10" t="s">
        <v>55</v>
      </c>
      <c r="M15" s="10" t="s">
        <v>56</v>
      </c>
      <c r="N15" s="69">
        <v>2</v>
      </c>
      <c r="O15" s="69" t="s">
        <v>32</v>
      </c>
      <c r="P15" s="69" t="s">
        <v>43</v>
      </c>
      <c r="Q15" s="70" t="s">
        <v>40</v>
      </c>
      <c r="R15" s="71" t="s">
        <v>109</v>
      </c>
      <c r="S15" s="72" t="s">
        <v>65</v>
      </c>
      <c r="T15" s="73" t="s">
        <v>83</v>
      </c>
      <c r="U15" s="74" t="str">
        <f t="shared" si="0"/>
        <v>하나은행/588-1300-685386</v>
      </c>
      <c r="V15" s="74" t="str">
        <f t="shared" si="1"/>
        <v>남</v>
      </c>
      <c r="W15" s="74" t="str">
        <f t="shared" si="2"/>
        <v>901199</v>
      </c>
      <c r="X15" s="74" t="str">
        <f t="shared" si="3"/>
        <v>1990</v>
      </c>
      <c r="Y15" s="74">
        <f t="shared" ca="1" si="4"/>
        <v>34</v>
      </c>
      <c r="Z15" s="74" t="str">
        <f t="shared" si="5"/>
        <v>호남권</v>
      </c>
    </row>
    <row r="16" spans="1:26">
      <c r="A16" s="10">
        <v>15</v>
      </c>
      <c r="B16" s="10"/>
      <c r="C16" s="11" t="s">
        <v>229</v>
      </c>
      <c r="D16" s="10" t="s">
        <v>98</v>
      </c>
      <c r="E16" s="11" t="s">
        <v>99</v>
      </c>
      <c r="F16" s="8">
        <v>40</v>
      </c>
      <c r="G16" s="8" t="s">
        <v>301</v>
      </c>
      <c r="H16" s="9" t="s">
        <v>230</v>
      </c>
      <c r="I16" s="10" t="s">
        <v>84</v>
      </c>
      <c r="J16" s="10" t="s">
        <v>85</v>
      </c>
      <c r="K16" s="12" t="s">
        <v>100</v>
      </c>
      <c r="L16" s="10" t="s">
        <v>86</v>
      </c>
      <c r="M16" s="10" t="s">
        <v>42</v>
      </c>
      <c r="N16" s="12">
        <v>1</v>
      </c>
      <c r="O16" s="69" t="s">
        <v>50</v>
      </c>
      <c r="P16" s="69" t="s">
        <v>70</v>
      </c>
      <c r="Q16" s="70" t="s">
        <v>57</v>
      </c>
      <c r="R16" s="71" t="s">
        <v>110</v>
      </c>
      <c r="S16" s="72" t="s">
        <v>65</v>
      </c>
      <c r="T16" s="73" t="s">
        <v>87</v>
      </c>
      <c r="U16" s="74" t="str">
        <f t="shared" si="0"/>
        <v>하나은행/694-9043-121446</v>
      </c>
      <c r="V16" s="74" t="str">
        <f t="shared" si="1"/>
        <v>남</v>
      </c>
      <c r="W16" s="74" t="str">
        <f t="shared" si="2"/>
        <v>941099</v>
      </c>
      <c r="X16" s="74" t="str">
        <f t="shared" si="3"/>
        <v>1994</v>
      </c>
      <c r="Y16" s="74">
        <f t="shared" ca="1" si="4"/>
        <v>30</v>
      </c>
      <c r="Z16" s="74" t="str">
        <f t="shared" si="5"/>
        <v>수도권</v>
      </c>
    </row>
    <row r="17" spans="1:26">
      <c r="A17" s="10">
        <v>16</v>
      </c>
      <c r="B17" s="10"/>
      <c r="C17" s="11" t="s">
        <v>229</v>
      </c>
      <c r="D17" s="10" t="s">
        <v>98</v>
      </c>
      <c r="E17" s="11" t="s">
        <v>99</v>
      </c>
      <c r="F17" s="8">
        <v>40</v>
      </c>
      <c r="G17" s="8" t="s">
        <v>301</v>
      </c>
      <c r="H17" s="9" t="s">
        <v>265</v>
      </c>
      <c r="I17" s="10" t="s">
        <v>231</v>
      </c>
      <c r="J17" s="10" t="s">
        <v>236</v>
      </c>
      <c r="K17" s="12" t="s">
        <v>237</v>
      </c>
      <c r="L17" s="10" t="s">
        <v>238</v>
      </c>
      <c r="M17" s="10" t="s">
        <v>42</v>
      </c>
      <c r="N17" s="12">
        <v>1</v>
      </c>
      <c r="O17" s="69" t="s">
        <v>50</v>
      </c>
      <c r="P17" s="69" t="s">
        <v>239</v>
      </c>
      <c r="Q17" s="70" t="s">
        <v>240</v>
      </c>
      <c r="R17" s="71" t="s">
        <v>241</v>
      </c>
      <c r="S17" s="72" t="s">
        <v>26</v>
      </c>
      <c r="T17" s="73" t="s">
        <v>242</v>
      </c>
      <c r="U17" s="74" t="str">
        <f t="shared" ref="U17:U21" si="6">S17&amp; "/" &amp;T17</f>
        <v>국민은행/939302-01-502195</v>
      </c>
      <c r="V17" s="74" t="str">
        <f t="shared" ref="V17:V21" si="7">IF(OR(MID(J17, 8, 1) = "3", MOD(MID(J17, 8, 1), 2) = 1), "남", "여")</f>
        <v>남</v>
      </c>
      <c r="W17" s="74" t="str">
        <f t="shared" ref="W17:W21" si="8">LEFT(J17, 6)</f>
        <v>050323</v>
      </c>
      <c r="X17" s="74" t="str">
        <f t="shared" ref="X17:X21" si="9">IF(VALUE(MID(J17, 8, 1)) &lt;= 2, "19" &amp; LEFT(J17, 2), "20" &amp; LEFT(J17, 2))</f>
        <v>2005</v>
      </c>
      <c r="Y17" s="74">
        <f t="shared" ref="Y17:Y21" ca="1" si="10">YEAR(TODAY()) - VALUE(IF(VALUE(MID(J17, 8, 1)) &lt;= 2, "19" &amp; LEFT(J17, 2), "20" &amp; LEFT(J17, 2)))</f>
        <v>19</v>
      </c>
      <c r="Z17" s="74" t="str">
        <f t="shared" ref="Z17:Z21" si="11">IF(OR(ISNUMBER(SEARCH("서울", R17)), ISNUMBER(SEARCH("인천", R17)), ISNUMBER(SEARCH("경기", R17))), "수도권",
   IF(OR(ISNUMBER(SEARCH("부산", R17)), ISNUMBER(SEARCH("대구", R17)), ISNUMBER(SEARCH("울산", R17)), ISNUMBER(SEARCH("경북", R17)), ISNUMBER(SEARCH("경남", R17)), ISNUMBER(SEARCH("양산", R17)), ISNUMBER(SEARCH("김해", R17)), ISNUMBER(SEARCH("창원", R17)), ISNUMBER(SEARCH("경상북도", R17)), ISNUMBER(SEARCH("경상남도", R17))), "경상권",
   IF(OR(ISNUMBER(SEARCH("광주", R17)), ISNUMBER(SEARCH("전북", R17)), ISNUMBER(SEARCH("전남", R17)), ISNUMBER(SEARCH("전라북도", R17)), ISNUMBER(SEARCH("전라남도", R17))), "호남권",
   IF(OR(ISNUMBER(SEARCH("대전", R17)), ISNUMBER(SEARCH("충북", R17)), ISNUMBER(SEARCH("세종", R17)), ISNUMBER(SEARCH("충남", R17)), ISNUMBER(SEARCH("충청북도", R17)), ISNUMBER(SEARCH("충청남도", R17))), "충청권",
   IF(ISNUMBER(SEARCH("강원", R17)), "강원권",
   IF(ISNUMBER(SEARCH("제주", R17)), "제주"))))))</f>
        <v>경상권</v>
      </c>
    </row>
    <row r="18" spans="1:26">
      <c r="A18" s="10">
        <v>17</v>
      </c>
      <c r="B18" s="10"/>
      <c r="C18" s="11" t="s">
        <v>229</v>
      </c>
      <c r="D18" s="10" t="s">
        <v>98</v>
      </c>
      <c r="E18" s="11" t="s">
        <v>99</v>
      </c>
      <c r="F18" s="8">
        <v>40</v>
      </c>
      <c r="G18" s="8" t="s">
        <v>301</v>
      </c>
      <c r="H18" s="9" t="s">
        <v>265</v>
      </c>
      <c r="I18" s="10" t="s">
        <v>232</v>
      </c>
      <c r="J18" s="10" t="s">
        <v>243</v>
      </c>
      <c r="K18" s="12" t="s">
        <v>244</v>
      </c>
      <c r="L18" s="10" t="s">
        <v>245</v>
      </c>
      <c r="M18" s="10" t="s">
        <v>42</v>
      </c>
      <c r="N18" s="12">
        <v>1</v>
      </c>
      <c r="O18" s="69" t="s">
        <v>50</v>
      </c>
      <c r="P18" s="69" t="s">
        <v>239</v>
      </c>
      <c r="Q18" s="70" t="s">
        <v>240</v>
      </c>
      <c r="R18" s="71" t="s">
        <v>246</v>
      </c>
      <c r="S18" s="72" t="s">
        <v>247</v>
      </c>
      <c r="T18" s="73" t="s">
        <v>248</v>
      </c>
      <c r="U18" s="74" t="str">
        <f t="shared" si="6"/>
        <v>NH농협/356-1382-5638-33</v>
      </c>
      <c r="V18" s="74" t="str">
        <f t="shared" si="7"/>
        <v>여</v>
      </c>
      <c r="W18" s="74" t="str">
        <f t="shared" si="8"/>
        <v>050507</v>
      </c>
      <c r="X18" s="74" t="str">
        <f t="shared" si="9"/>
        <v>2005</v>
      </c>
      <c r="Y18" s="74">
        <f t="shared" ca="1" si="10"/>
        <v>19</v>
      </c>
      <c r="Z18" s="74" t="str">
        <f t="shared" si="11"/>
        <v>경상권</v>
      </c>
    </row>
    <row r="19" spans="1:26">
      <c r="A19" s="10">
        <v>18</v>
      </c>
      <c r="B19" s="10"/>
      <c r="C19" s="11" t="s">
        <v>229</v>
      </c>
      <c r="D19" s="10" t="s">
        <v>98</v>
      </c>
      <c r="E19" s="11" t="s">
        <v>99</v>
      </c>
      <c r="F19" s="8">
        <v>40</v>
      </c>
      <c r="G19" s="8" t="s">
        <v>301</v>
      </c>
      <c r="H19" s="9" t="s">
        <v>265</v>
      </c>
      <c r="I19" s="10" t="s">
        <v>233</v>
      </c>
      <c r="J19" s="10" t="s">
        <v>249</v>
      </c>
      <c r="K19" s="12" t="s">
        <v>250</v>
      </c>
      <c r="L19" s="10" t="s">
        <v>251</v>
      </c>
      <c r="M19" s="10" t="s">
        <v>42</v>
      </c>
      <c r="N19" s="12">
        <v>3</v>
      </c>
      <c r="O19" s="69" t="s">
        <v>50</v>
      </c>
      <c r="P19" s="69" t="s">
        <v>239</v>
      </c>
      <c r="Q19" s="70" t="s">
        <v>240</v>
      </c>
      <c r="R19" s="71" t="s">
        <v>252</v>
      </c>
      <c r="S19" s="72" t="s">
        <v>253</v>
      </c>
      <c r="T19" s="73" t="s">
        <v>254</v>
      </c>
      <c r="U19" s="74" t="str">
        <f t="shared" si="6"/>
        <v>카카오뱅크/3333-23-3090456</v>
      </c>
      <c r="V19" s="74" t="str">
        <f t="shared" si="7"/>
        <v>여</v>
      </c>
      <c r="W19" s="74" t="str">
        <f t="shared" si="8"/>
        <v>020523</v>
      </c>
      <c r="X19" s="74" t="str">
        <f t="shared" si="9"/>
        <v>2002</v>
      </c>
      <c r="Y19" s="74">
        <f t="shared" ca="1" si="10"/>
        <v>22</v>
      </c>
      <c r="Z19" s="74" t="str">
        <f t="shared" si="11"/>
        <v>경상권</v>
      </c>
    </row>
    <row r="20" spans="1:26">
      <c r="A20" s="10">
        <v>19</v>
      </c>
      <c r="B20" s="10"/>
      <c r="C20" s="11" t="s">
        <v>229</v>
      </c>
      <c r="D20" s="10" t="s">
        <v>98</v>
      </c>
      <c r="E20" s="11" t="s">
        <v>99</v>
      </c>
      <c r="F20" s="8">
        <v>40</v>
      </c>
      <c r="G20" s="8" t="s">
        <v>301</v>
      </c>
      <c r="H20" s="9" t="s">
        <v>265</v>
      </c>
      <c r="I20" s="10" t="s">
        <v>234</v>
      </c>
      <c r="J20" s="10" t="s">
        <v>255</v>
      </c>
      <c r="K20" s="12" t="s">
        <v>256</v>
      </c>
      <c r="L20" s="10" t="s">
        <v>257</v>
      </c>
      <c r="M20" s="10" t="s">
        <v>42</v>
      </c>
      <c r="N20" s="12">
        <v>3</v>
      </c>
      <c r="O20" s="69" t="s">
        <v>50</v>
      </c>
      <c r="P20" s="69" t="s">
        <v>239</v>
      </c>
      <c r="Q20" s="70" t="s">
        <v>240</v>
      </c>
      <c r="R20" s="71" t="s">
        <v>258</v>
      </c>
      <c r="S20" s="72" t="s">
        <v>253</v>
      </c>
      <c r="T20" s="73" t="s">
        <v>259</v>
      </c>
      <c r="U20" s="74" t="str">
        <f t="shared" si="6"/>
        <v>카카오뱅크/3333-22-9308228</v>
      </c>
      <c r="V20" s="74" t="str">
        <f t="shared" si="7"/>
        <v>여</v>
      </c>
      <c r="W20" s="74" t="str">
        <f t="shared" si="8"/>
        <v>040902</v>
      </c>
      <c r="X20" s="74" t="str">
        <f t="shared" si="9"/>
        <v>2004</v>
      </c>
      <c r="Y20" s="74">
        <f t="shared" ca="1" si="10"/>
        <v>20</v>
      </c>
      <c r="Z20" s="74" t="str">
        <f t="shared" si="11"/>
        <v>경상권</v>
      </c>
    </row>
    <row r="21" spans="1:26">
      <c r="A21" s="10">
        <v>20</v>
      </c>
      <c r="B21" s="10"/>
      <c r="C21" s="11" t="s">
        <v>229</v>
      </c>
      <c r="D21" s="10" t="s">
        <v>98</v>
      </c>
      <c r="E21" s="11" t="s">
        <v>99</v>
      </c>
      <c r="F21" s="11">
        <v>40</v>
      </c>
      <c r="G21" s="11" t="s">
        <v>303</v>
      </c>
      <c r="H21" s="11" t="s">
        <v>265</v>
      </c>
      <c r="I21" s="10" t="s">
        <v>235</v>
      </c>
      <c r="J21" s="10" t="s">
        <v>260</v>
      </c>
      <c r="K21" s="12" t="s">
        <v>261</v>
      </c>
      <c r="L21" s="10" t="s">
        <v>262</v>
      </c>
      <c r="M21" s="10" t="s">
        <v>42</v>
      </c>
      <c r="N21" s="12">
        <v>3</v>
      </c>
      <c r="O21" s="69" t="s">
        <v>50</v>
      </c>
      <c r="P21" s="69" t="s">
        <v>239</v>
      </c>
      <c r="Q21" s="70" t="s">
        <v>240</v>
      </c>
      <c r="R21" s="71" t="s">
        <v>263</v>
      </c>
      <c r="S21" s="72" t="s">
        <v>253</v>
      </c>
      <c r="T21" s="73" t="s">
        <v>264</v>
      </c>
      <c r="U21" s="74" t="str">
        <f t="shared" si="6"/>
        <v>카카오뱅크/3333-22-2528791</v>
      </c>
      <c r="V21" s="74" t="str">
        <f t="shared" si="7"/>
        <v>여</v>
      </c>
      <c r="W21" s="74" t="str">
        <f t="shared" si="8"/>
        <v>041012</v>
      </c>
      <c r="X21" s="74" t="str">
        <f t="shared" si="9"/>
        <v>2004</v>
      </c>
      <c r="Y21" s="74">
        <f t="shared" ca="1" si="10"/>
        <v>20</v>
      </c>
      <c r="Z21" s="74" t="str">
        <f t="shared" si="11"/>
        <v>경상권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5022-DAC0-4DA2-9CDC-4B4F6DAF85D5}">
  <dimension ref="A1:E42"/>
  <sheetViews>
    <sheetView showGridLines="0" workbookViewId="0">
      <selection activeCell="F32" sqref="F32"/>
    </sheetView>
  </sheetViews>
  <sheetFormatPr defaultRowHeight="16.5"/>
  <cols>
    <col min="1" max="1" width="16" style="79" bestFit="1" customWidth="1"/>
    <col min="2" max="2" width="25.5" style="79" customWidth="1"/>
    <col min="3" max="3" width="21.375" style="79" bestFit="1" customWidth="1"/>
    <col min="4" max="4" width="25.75" style="79" bestFit="1" customWidth="1"/>
    <col min="5" max="5" width="21.375" style="79" bestFit="1" customWidth="1"/>
    <col min="6" max="16384" width="9" style="79"/>
  </cols>
  <sheetData>
    <row r="1" spans="1:5" ht="26.25">
      <c r="A1" s="77" t="s">
        <v>111</v>
      </c>
      <c r="B1" s="78"/>
      <c r="C1" s="78"/>
      <c r="D1" s="78"/>
      <c r="E1" s="78"/>
    </row>
    <row r="2" spans="1:5" ht="18.75" thickBot="1">
      <c r="A2" s="80" t="s">
        <v>112</v>
      </c>
      <c r="B2" s="80" t="s">
        <v>113</v>
      </c>
      <c r="C2" s="80" t="s">
        <v>114</v>
      </c>
      <c r="D2" s="80" t="s">
        <v>113</v>
      </c>
      <c r="E2" s="81" t="s">
        <v>114</v>
      </c>
    </row>
    <row r="3" spans="1:5" ht="17.25" thickTop="1">
      <c r="A3" s="82" t="s">
        <v>304</v>
      </c>
      <c r="B3" s="83" t="s">
        <v>115</v>
      </c>
      <c r="C3" s="84" t="s">
        <v>116</v>
      </c>
      <c r="D3" s="83" t="s">
        <v>117</v>
      </c>
      <c r="E3" s="85">
        <v>45455</v>
      </c>
    </row>
    <row r="4" spans="1:5">
      <c r="A4" s="86"/>
      <c r="B4" s="87" t="s">
        <v>139</v>
      </c>
      <c r="C4" s="88" t="s">
        <v>118</v>
      </c>
      <c r="D4" s="89"/>
      <c r="E4" s="90"/>
    </row>
    <row r="5" spans="1:5" ht="17.25">
      <c r="A5" s="86"/>
      <c r="B5" s="91" t="s">
        <v>119</v>
      </c>
      <c r="C5" s="88" t="s">
        <v>120</v>
      </c>
      <c r="D5" s="87"/>
      <c r="E5" s="90"/>
    </row>
    <row r="6" spans="1:5">
      <c r="A6" s="86"/>
      <c r="B6" s="87" t="s">
        <v>121</v>
      </c>
      <c r="C6" s="88" t="s">
        <v>122</v>
      </c>
      <c r="D6" s="89"/>
      <c r="E6" s="92"/>
    </row>
    <row r="7" spans="1:5" ht="17.25">
      <c r="A7" s="86"/>
      <c r="B7" s="89" t="s">
        <v>123</v>
      </c>
      <c r="C7" s="90">
        <v>222222222</v>
      </c>
      <c r="D7" s="93"/>
      <c r="E7" s="92"/>
    </row>
    <row r="8" spans="1:5">
      <c r="A8" s="86"/>
      <c r="B8" s="87" t="s">
        <v>140</v>
      </c>
      <c r="C8" s="88" t="s">
        <v>124</v>
      </c>
      <c r="D8" s="94"/>
      <c r="E8" s="90"/>
    </row>
    <row r="9" spans="1:5" ht="17.25">
      <c r="A9" s="86"/>
      <c r="B9" s="95" t="s">
        <v>305</v>
      </c>
      <c r="C9" s="88" t="s">
        <v>125</v>
      </c>
      <c r="D9" s="91" t="s">
        <v>195</v>
      </c>
      <c r="E9" s="96" t="s">
        <v>306</v>
      </c>
    </row>
    <row r="10" spans="1:5">
      <c r="A10" s="86"/>
      <c r="B10" s="89" t="s">
        <v>126</v>
      </c>
      <c r="C10" s="92">
        <v>0</v>
      </c>
      <c r="D10" s="89"/>
      <c r="E10" s="90"/>
    </row>
    <row r="11" spans="1:5" ht="17.25">
      <c r="A11" s="86"/>
      <c r="B11" s="93" t="s">
        <v>127</v>
      </c>
      <c r="C11" s="92" t="s">
        <v>128</v>
      </c>
      <c r="D11" s="89"/>
      <c r="E11" s="90"/>
    </row>
    <row r="12" spans="1:5" ht="17.25">
      <c r="A12" s="86"/>
      <c r="B12" s="87" t="s">
        <v>141</v>
      </c>
      <c r="C12" s="88" t="s">
        <v>129</v>
      </c>
      <c r="D12" s="93"/>
      <c r="E12" s="92"/>
    </row>
    <row r="13" spans="1:5" ht="17.25">
      <c r="A13" s="86"/>
      <c r="B13" s="91" t="s">
        <v>130</v>
      </c>
      <c r="C13" s="88" t="s">
        <v>131</v>
      </c>
      <c r="D13" s="89"/>
      <c r="E13" s="90"/>
    </row>
    <row r="14" spans="1:5" ht="17.25">
      <c r="A14" s="86"/>
      <c r="B14" s="93" t="s">
        <v>127</v>
      </c>
      <c r="C14" s="92" t="s">
        <v>128</v>
      </c>
      <c r="D14" s="89"/>
      <c r="E14" s="90"/>
    </row>
    <row r="15" spans="1:5" ht="16.5" customHeight="1">
      <c r="A15" s="86"/>
      <c r="B15" s="97" t="s">
        <v>132</v>
      </c>
      <c r="C15" s="98" t="s">
        <v>131</v>
      </c>
      <c r="D15" s="99"/>
      <c r="E15" s="99"/>
    </row>
    <row r="16" spans="1:5">
      <c r="A16" s="86"/>
      <c r="B16" s="100"/>
      <c r="C16" s="101"/>
      <c r="D16" s="102"/>
      <c r="E16" s="102"/>
    </row>
    <row r="17" spans="1:5">
      <c r="A17" s="86"/>
      <c r="B17" s="89" t="s">
        <v>133</v>
      </c>
      <c r="C17" s="90" t="s">
        <v>134</v>
      </c>
      <c r="D17" s="89"/>
      <c r="E17" s="90"/>
    </row>
    <row r="18" spans="1:5">
      <c r="A18" s="86"/>
      <c r="B18" s="89" t="s">
        <v>135</v>
      </c>
      <c r="C18" s="90" t="s">
        <v>136</v>
      </c>
      <c r="D18" s="89"/>
      <c r="E18" s="90"/>
    </row>
    <row r="19" spans="1:5">
      <c r="A19" s="86"/>
      <c r="B19" s="89" t="s">
        <v>137</v>
      </c>
      <c r="C19" s="90" t="s">
        <v>138</v>
      </c>
      <c r="D19" s="89"/>
      <c r="E19" s="90"/>
    </row>
    <row r="20" spans="1:5">
      <c r="A20" s="86"/>
      <c r="B20" s="89"/>
      <c r="C20" s="90"/>
      <c r="D20" s="89"/>
      <c r="E20" s="90"/>
    </row>
    <row r="21" spans="1:5" ht="17.25" thickBot="1">
      <c r="A21" s="103"/>
      <c r="B21" s="104"/>
      <c r="C21" s="105"/>
      <c r="D21" s="104"/>
      <c r="E21" s="105"/>
    </row>
    <row r="24" spans="1:5">
      <c r="A24" s="106" t="s">
        <v>142</v>
      </c>
      <c r="B24" s="87" t="s">
        <v>143</v>
      </c>
      <c r="C24" s="88" t="s">
        <v>144</v>
      </c>
      <c r="D24" s="107"/>
      <c r="E24" s="108"/>
    </row>
    <row r="25" spans="1:5">
      <c r="A25" s="109"/>
      <c r="B25" s="87" t="s">
        <v>145</v>
      </c>
      <c r="C25" s="88" t="s">
        <v>146</v>
      </c>
      <c r="D25" s="110"/>
      <c r="E25" s="90"/>
    </row>
    <row r="26" spans="1:5">
      <c r="A26" s="109"/>
      <c r="B26" s="87" t="s">
        <v>147</v>
      </c>
      <c r="C26" s="88" t="s">
        <v>148</v>
      </c>
      <c r="D26" s="110"/>
      <c r="E26" s="90"/>
    </row>
    <row r="27" spans="1:5">
      <c r="A27" s="109"/>
      <c r="B27" s="87" t="s">
        <v>149</v>
      </c>
      <c r="C27" s="88" t="s">
        <v>150</v>
      </c>
      <c r="D27" s="110"/>
      <c r="E27" s="90"/>
    </row>
    <row r="28" spans="1:5">
      <c r="A28" s="109"/>
      <c r="B28" s="87" t="s">
        <v>151</v>
      </c>
      <c r="C28" s="88" t="s">
        <v>152</v>
      </c>
      <c r="D28" s="110"/>
      <c r="E28" s="90"/>
    </row>
    <row r="29" spans="1:5">
      <c r="A29" s="109"/>
      <c r="B29" s="87" t="s">
        <v>153</v>
      </c>
      <c r="C29" s="88" t="s">
        <v>154</v>
      </c>
      <c r="D29" s="110"/>
      <c r="E29" s="90"/>
    </row>
    <row r="30" spans="1:5">
      <c r="A30" s="109"/>
      <c r="B30" s="111" t="s">
        <v>155</v>
      </c>
      <c r="C30" s="112" t="s">
        <v>156</v>
      </c>
      <c r="D30" s="110"/>
      <c r="E30" s="90"/>
    </row>
    <row r="31" spans="1:5" ht="17.25" thickBot="1">
      <c r="A31" s="113"/>
      <c r="B31" s="104" t="s">
        <v>157</v>
      </c>
      <c r="C31" s="114"/>
      <c r="D31" s="115"/>
      <c r="E31" s="105"/>
    </row>
    <row r="34" spans="1:5" ht="17.25">
      <c r="A34" s="106" t="s">
        <v>158</v>
      </c>
      <c r="B34" s="94" t="s">
        <v>159</v>
      </c>
      <c r="C34" s="88" t="s">
        <v>160</v>
      </c>
      <c r="D34" s="87" t="s">
        <v>159</v>
      </c>
      <c r="E34" s="90" t="s">
        <v>161</v>
      </c>
    </row>
    <row r="35" spans="1:5">
      <c r="A35" s="109"/>
      <c r="B35" s="87" t="s">
        <v>162</v>
      </c>
      <c r="C35" s="88" t="s">
        <v>163</v>
      </c>
      <c r="D35" s="87" t="s">
        <v>162</v>
      </c>
      <c r="E35" s="90" t="s">
        <v>164</v>
      </c>
    </row>
    <row r="36" spans="1:5" ht="17.25">
      <c r="A36" s="109"/>
      <c r="B36" s="87" t="s">
        <v>165</v>
      </c>
      <c r="C36" s="88" t="s">
        <v>150</v>
      </c>
      <c r="D36" s="87" t="s">
        <v>165</v>
      </c>
      <c r="E36" s="96" t="s">
        <v>166</v>
      </c>
    </row>
    <row r="37" spans="1:5">
      <c r="A37" s="109"/>
      <c r="B37" s="87" t="s">
        <v>167</v>
      </c>
      <c r="C37" s="88" t="s">
        <v>154</v>
      </c>
      <c r="D37" s="87" t="s">
        <v>167</v>
      </c>
      <c r="E37" s="90" t="s">
        <v>168</v>
      </c>
    </row>
    <row r="38" spans="1:5">
      <c r="A38" s="109"/>
      <c r="B38" s="87" t="s">
        <v>169</v>
      </c>
      <c r="C38" s="116" t="s">
        <v>170</v>
      </c>
      <c r="D38" s="87" t="s">
        <v>169</v>
      </c>
      <c r="E38" s="117" t="s">
        <v>171</v>
      </c>
    </row>
    <row r="39" spans="1:5">
      <c r="A39" s="109"/>
      <c r="B39" s="87" t="s">
        <v>172</v>
      </c>
      <c r="C39" s="116"/>
      <c r="D39" s="87" t="s">
        <v>172</v>
      </c>
      <c r="E39" s="117"/>
    </row>
    <row r="40" spans="1:5">
      <c r="A40" s="109"/>
      <c r="B40" s="87" t="s">
        <v>173</v>
      </c>
      <c r="C40" s="118">
        <v>999999</v>
      </c>
      <c r="D40" s="119" t="s">
        <v>174</v>
      </c>
      <c r="E40" s="120">
        <v>999999</v>
      </c>
    </row>
    <row r="41" spans="1:5">
      <c r="A41" s="109"/>
      <c r="B41" s="87" t="s">
        <v>175</v>
      </c>
      <c r="C41" s="121" t="s">
        <v>220</v>
      </c>
      <c r="D41" s="87" t="s">
        <v>175</v>
      </c>
      <c r="E41" s="122" t="s">
        <v>219</v>
      </c>
    </row>
    <row r="42" spans="1:5" ht="17.25" thickBot="1">
      <c r="A42" s="113"/>
      <c r="B42" s="123" t="s">
        <v>176</v>
      </c>
      <c r="C42" s="124" t="s">
        <v>218</v>
      </c>
      <c r="D42" s="89" t="s">
        <v>176</v>
      </c>
      <c r="E42" s="125" t="s">
        <v>218</v>
      </c>
    </row>
  </sheetData>
  <mergeCells count="6">
    <mergeCell ref="A34:A42"/>
    <mergeCell ref="A1:E1"/>
    <mergeCell ref="A3:A21"/>
    <mergeCell ref="B15:B16"/>
    <mergeCell ref="C15:E16"/>
    <mergeCell ref="A24:A31"/>
  </mergeCells>
  <phoneticPr fontId="3" type="noConversion"/>
  <dataValidations count="4">
    <dataValidation type="list" allowBlank="1" showErrorMessage="1" sqref="E10" xr:uid="{DDCE7468-389F-48DE-84CA-263342FF0E11}">
      <formula1>"신기술·신성장유망기업,강소기업·청년친화강소기업,우수벤처기업,우수 중소기업(경영혁신형․기술혁신형 중소기업),사회적기업,기타 중소기업"</formula1>
    </dataValidation>
    <dataValidation type="list" allowBlank="1" showErrorMessage="1" sqref="C12" xr:uid="{4CA469BF-1A08-4E00-A573-28D339BDCA5A}">
      <formula1>"중소기업,중견기업,대기업,기타(비영리 법인 등)"</formula1>
    </dataValidation>
    <dataValidation allowBlank="1" showInputMessage="1" showErrorMessage="1" promptTitle="연락처" prompt="직통번호만 가능합니다._x000a_예)_x000a_1866-9999 (X)_x000a_051-000-0000 (0)_x000a_" sqref="C5" xr:uid="{7A0CBB50-1BE2-47F8-A368-3D9A263797B7}"/>
    <dataValidation type="list" allowBlank="1" showErrorMessage="1" sqref="C25" xr:uid="{1F4FBD0B-2451-42F9-B08A-C9B5D75291F2}">
      <formula1>"없음,있음"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A036-A738-4735-B900-5D4EBF9F9F0A}">
  <dimension ref="A1:E55"/>
  <sheetViews>
    <sheetView showGridLines="0" topLeftCell="A16" workbookViewId="0">
      <selection activeCell="A34" sqref="A34:E55"/>
    </sheetView>
  </sheetViews>
  <sheetFormatPr defaultRowHeight="16.5"/>
  <cols>
    <col min="1" max="1" width="25.5" customWidth="1"/>
    <col min="2" max="2" width="23.375" bestFit="1" customWidth="1"/>
    <col min="3" max="3" width="55.875" customWidth="1"/>
    <col min="4" max="4" width="26.875" bestFit="1" customWidth="1"/>
    <col min="5" max="5" width="19.875" customWidth="1"/>
  </cols>
  <sheetData>
    <row r="1" spans="1:5" ht="26.25" thickBot="1">
      <c r="A1" s="63" t="s">
        <v>280</v>
      </c>
      <c r="B1" s="64"/>
      <c r="C1" s="64"/>
      <c r="D1" s="64"/>
      <c r="E1" s="64"/>
    </row>
    <row r="2" spans="1:5" ht="17.25" customHeight="1">
      <c r="A2" s="68" t="s">
        <v>279</v>
      </c>
      <c r="B2" s="35" t="s">
        <v>180</v>
      </c>
      <c r="C2" s="20" t="s">
        <v>181</v>
      </c>
      <c r="D2" s="38" t="s">
        <v>117</v>
      </c>
      <c r="E2" s="47" t="s">
        <v>273</v>
      </c>
    </row>
    <row r="3" spans="1:5" ht="17.25" customHeight="1">
      <c r="A3" s="66"/>
      <c r="B3" s="54" t="s">
        <v>275</v>
      </c>
      <c r="C3" s="20" t="s">
        <v>277</v>
      </c>
      <c r="D3" s="38" t="s">
        <v>281</v>
      </c>
      <c r="E3" s="53" t="s">
        <v>274</v>
      </c>
    </row>
    <row r="4" spans="1:5" ht="17.25" customHeight="1">
      <c r="A4" s="66"/>
      <c r="B4" s="35" t="s">
        <v>180</v>
      </c>
      <c r="C4" s="20" t="s">
        <v>181</v>
      </c>
      <c r="D4" s="38" t="s">
        <v>283</v>
      </c>
      <c r="E4" s="21" t="s">
        <v>179</v>
      </c>
    </row>
    <row r="5" spans="1:5" ht="17.25" customHeight="1">
      <c r="A5" s="66"/>
      <c r="B5" s="39" t="s">
        <v>271</v>
      </c>
      <c r="C5" s="20" t="s">
        <v>272</v>
      </c>
      <c r="D5" s="38" t="s">
        <v>284</v>
      </c>
      <c r="E5" s="21" t="s">
        <v>276</v>
      </c>
    </row>
    <row r="6" spans="1:5" ht="17.25" customHeight="1">
      <c r="A6" s="66"/>
      <c r="B6" s="39" t="s">
        <v>270</v>
      </c>
      <c r="C6" s="22">
        <f>COUNT(참여자명단!A2:A21)</f>
        <v>20</v>
      </c>
      <c r="D6" s="29"/>
      <c r="E6" s="17"/>
    </row>
    <row r="7" spans="1:5" ht="17.25" customHeight="1">
      <c r="A7" s="66"/>
      <c r="B7" s="39" t="s">
        <v>267</v>
      </c>
      <c r="C7" s="23" t="s">
        <v>182</v>
      </c>
      <c r="D7" s="29"/>
      <c r="E7" s="16"/>
    </row>
    <row r="8" spans="1:5" ht="17.25" customHeight="1">
      <c r="A8" s="66"/>
      <c r="B8" s="41" t="s">
        <v>89</v>
      </c>
      <c r="C8" s="24" t="s">
        <v>183</v>
      </c>
      <c r="D8" s="29"/>
      <c r="E8" s="18"/>
    </row>
    <row r="9" spans="1:5" ht="16.5" customHeight="1">
      <c r="A9" s="66"/>
      <c r="B9" s="36" t="s">
        <v>184</v>
      </c>
      <c r="C9" s="25" t="s">
        <v>185</v>
      </c>
      <c r="D9" s="29"/>
      <c r="E9" s="18"/>
    </row>
    <row r="10" spans="1:5" ht="17.25" customHeight="1">
      <c r="A10" s="66"/>
      <c r="B10" s="37" t="s">
        <v>187</v>
      </c>
      <c r="C10" s="25" t="s">
        <v>188</v>
      </c>
      <c r="D10" s="14" t="s">
        <v>186</v>
      </c>
      <c r="E10" s="26">
        <v>40</v>
      </c>
    </row>
    <row r="11" spans="1:5" ht="16.5" customHeight="1">
      <c r="A11" s="66"/>
      <c r="B11" s="40" t="s">
        <v>268</v>
      </c>
      <c r="C11" s="25" t="str">
        <f>C9&amp; "~" &amp; C10</f>
        <v>2024.12.23~2024.12.30</v>
      </c>
      <c r="D11" s="29"/>
      <c r="E11" s="18"/>
    </row>
    <row r="12" spans="1:5" ht="17.25" customHeight="1">
      <c r="A12" s="66"/>
      <c r="B12" s="48" t="s">
        <v>269</v>
      </c>
      <c r="C12" s="49" t="s">
        <v>189</v>
      </c>
      <c r="D12" s="30"/>
      <c r="E12" s="26"/>
    </row>
    <row r="13" spans="1:5" ht="17.25" customHeight="1">
      <c r="A13" s="66"/>
      <c r="B13" s="48"/>
      <c r="C13" s="49"/>
      <c r="D13" s="30"/>
      <c r="E13" s="26"/>
    </row>
    <row r="14" spans="1:5" ht="17.25" customHeight="1">
      <c r="A14" s="66"/>
      <c r="B14" s="48" t="s">
        <v>297</v>
      </c>
      <c r="C14" s="58">
        <v>20</v>
      </c>
      <c r="D14" s="30"/>
      <c r="E14" s="26"/>
    </row>
    <row r="15" spans="1:5" ht="16.5" customHeight="1">
      <c r="A15" s="66"/>
      <c r="B15" s="40" t="s">
        <v>296</v>
      </c>
      <c r="C15" s="25">
        <v>1</v>
      </c>
      <c r="D15" s="30"/>
      <c r="E15" s="26"/>
    </row>
    <row r="16" spans="1:5" ht="16.5" customHeight="1" thickBot="1">
      <c r="A16" s="67"/>
      <c r="B16" s="57" t="s">
        <v>298</v>
      </c>
      <c r="C16" s="59">
        <f>C14-C15</f>
        <v>19</v>
      </c>
      <c r="D16" s="52"/>
      <c r="E16" s="52"/>
    </row>
    <row r="17" spans="1:5" ht="16.5" customHeight="1">
      <c r="A17" s="27"/>
      <c r="B17" s="27"/>
      <c r="C17" s="27"/>
      <c r="D17" s="27"/>
      <c r="E17" s="28"/>
    </row>
    <row r="18" spans="1:5" ht="16.5" customHeight="1">
      <c r="A18" s="27"/>
      <c r="B18" s="27"/>
      <c r="C18" s="27"/>
      <c r="D18" s="27"/>
      <c r="E18" s="28"/>
    </row>
    <row r="19" spans="1:5" ht="16.5" customHeight="1">
      <c r="A19" s="65" t="s">
        <v>278</v>
      </c>
      <c r="B19" s="36" t="s">
        <v>177</v>
      </c>
      <c r="C19" s="24" t="s">
        <v>178</v>
      </c>
      <c r="D19" s="42" t="s">
        <v>282</v>
      </c>
      <c r="E19" s="55" t="s">
        <v>285</v>
      </c>
    </row>
    <row r="20" spans="1:5" ht="16.5" customHeight="1">
      <c r="A20" s="66"/>
      <c r="B20" s="56" t="s">
        <v>302</v>
      </c>
      <c r="C20" s="20" t="s">
        <v>286</v>
      </c>
      <c r="D20" s="38" t="s">
        <v>287</v>
      </c>
      <c r="E20" s="53" t="s">
        <v>286</v>
      </c>
    </row>
    <row r="21" spans="1:5" ht="16.5" customHeight="1">
      <c r="A21" s="66"/>
      <c r="B21" s="54" t="s">
        <v>266</v>
      </c>
      <c r="C21" s="31" t="s">
        <v>191</v>
      </c>
      <c r="D21" s="38" t="s">
        <v>288</v>
      </c>
      <c r="E21" s="21" t="s">
        <v>289</v>
      </c>
    </row>
    <row r="22" spans="1:5" ht="16.5" customHeight="1">
      <c r="A22" s="66"/>
      <c r="B22" s="54" t="s">
        <v>89</v>
      </c>
      <c r="C22" s="20" t="str">
        <f>C8</f>
        <v>광고 마케팅</v>
      </c>
      <c r="D22" s="21"/>
      <c r="E22" s="21"/>
    </row>
    <row r="23" spans="1:5" ht="19.5" customHeight="1">
      <c r="A23" s="66"/>
      <c r="B23" s="39" t="s">
        <v>291</v>
      </c>
      <c r="C23" s="20" t="s">
        <v>294</v>
      </c>
      <c r="D23" s="38" t="s">
        <v>292</v>
      </c>
      <c r="E23" s="17">
        <v>100</v>
      </c>
    </row>
    <row r="24" spans="1:5" ht="16.5" customHeight="1">
      <c r="A24" s="66"/>
      <c r="B24" s="39" t="s">
        <v>293</v>
      </c>
      <c r="C24" s="22" t="s">
        <v>295</v>
      </c>
      <c r="D24" s="29"/>
      <c r="E24" s="16"/>
    </row>
    <row r="25" spans="1:5" ht="16.5" customHeight="1">
      <c r="A25" s="66"/>
      <c r="B25" s="39" t="s">
        <v>290</v>
      </c>
      <c r="C25" s="23" t="str">
        <f>C23&amp;"~"&amp;C24</f>
        <v>2024.12.31~2025.01.27</v>
      </c>
      <c r="D25" s="29"/>
      <c r="E25" s="18"/>
    </row>
    <row r="26" spans="1:5" ht="17.25">
      <c r="A26" s="66"/>
      <c r="B26" s="41"/>
      <c r="C26" s="24"/>
      <c r="D26" s="29"/>
      <c r="E26" s="18"/>
    </row>
    <row r="27" spans="1:5" ht="16.5" customHeight="1">
      <c r="A27" s="66"/>
      <c r="B27" s="36"/>
      <c r="C27" s="25"/>
      <c r="D27" s="25"/>
      <c r="E27" s="26"/>
    </row>
    <row r="28" spans="1:5" ht="16.5" customHeight="1">
      <c r="A28" s="66"/>
      <c r="B28" s="37"/>
      <c r="C28" s="25"/>
      <c r="D28" s="29"/>
      <c r="E28" s="18"/>
    </row>
    <row r="29" spans="1:5" ht="16.5" customHeight="1">
      <c r="A29" s="66"/>
      <c r="B29" s="40"/>
      <c r="C29" s="25"/>
      <c r="D29" s="30"/>
      <c r="E29" s="26"/>
    </row>
    <row r="30" spans="1:5" ht="16.5" customHeight="1">
      <c r="A30" s="66"/>
      <c r="B30" s="48"/>
      <c r="C30" s="49"/>
      <c r="D30" s="50"/>
      <c r="E30" s="50"/>
    </row>
    <row r="31" spans="1:5" ht="16.5" customHeight="1" thickBot="1">
      <c r="A31" s="67"/>
      <c r="B31" s="19"/>
      <c r="C31" s="51"/>
      <c r="D31" s="52"/>
      <c r="E31" s="52"/>
    </row>
    <row r="32" spans="1:5" ht="16.5" customHeight="1">
      <c r="A32" s="27"/>
      <c r="B32" s="27"/>
      <c r="C32" s="27"/>
      <c r="D32" s="27"/>
      <c r="E32" s="28"/>
    </row>
    <row r="33" spans="1:5" ht="16.5" customHeight="1">
      <c r="A33" s="27"/>
      <c r="B33" s="27"/>
      <c r="C33" s="27"/>
      <c r="D33" s="27"/>
      <c r="E33" s="28"/>
    </row>
    <row r="34" spans="1:5" ht="16.5" customHeight="1">
      <c r="A34" s="60" t="s">
        <v>190</v>
      </c>
      <c r="B34" s="41" t="s">
        <v>266</v>
      </c>
      <c r="C34" s="31" t="str">
        <f>C21</f>
        <v>[노마드랩] 빅데이터 활용 개발</v>
      </c>
      <c r="D34" s="32"/>
      <c r="E34" s="15"/>
    </row>
    <row r="35" spans="1:5" ht="19.5" customHeight="1">
      <c r="A35" s="61"/>
      <c r="B35" s="13" t="s">
        <v>192</v>
      </c>
      <c r="C35" s="31" t="s">
        <v>193</v>
      </c>
      <c r="D35" s="32"/>
      <c r="E35" s="15"/>
    </row>
    <row r="36" spans="1:5" ht="17.25" customHeight="1">
      <c r="A36" s="61"/>
      <c r="B36" s="42" t="s">
        <v>194</v>
      </c>
      <c r="C36" s="31">
        <v>2</v>
      </c>
      <c r="D36" s="32"/>
      <c r="E36" s="15"/>
    </row>
    <row r="37" spans="1:5">
      <c r="A37" s="61"/>
      <c r="B37" s="13" t="s">
        <v>195</v>
      </c>
      <c r="C37" s="31"/>
      <c r="D37" s="32"/>
      <c r="E37" s="15"/>
    </row>
    <row r="38" spans="1:5">
      <c r="A38" s="61"/>
      <c r="B38" s="13" t="s">
        <v>196</v>
      </c>
      <c r="C38" s="31" t="s">
        <v>221</v>
      </c>
      <c r="D38" s="32"/>
      <c r="E38" s="15"/>
    </row>
    <row r="39" spans="1:5">
      <c r="A39" s="61"/>
      <c r="B39" s="13" t="s">
        <v>197</v>
      </c>
      <c r="C39" s="31" t="s">
        <v>222</v>
      </c>
      <c r="D39" s="32"/>
      <c r="E39" s="15"/>
    </row>
    <row r="40" spans="1:5">
      <c r="A40" s="61"/>
      <c r="B40" s="13" t="s">
        <v>198</v>
      </c>
      <c r="C40" s="31" t="s">
        <v>223</v>
      </c>
      <c r="D40" s="32"/>
      <c r="E40" s="15"/>
    </row>
    <row r="41" spans="1:5">
      <c r="A41" s="61"/>
      <c r="B41" s="43" t="s">
        <v>199</v>
      </c>
      <c r="C41" s="31" t="str">
        <f>C25</f>
        <v>2024.12.31~2025.01.27</v>
      </c>
      <c r="D41" s="32"/>
      <c r="E41" s="15"/>
    </row>
    <row r="42" spans="1:5">
      <c r="A42" s="61"/>
      <c r="B42" s="13" t="s">
        <v>200</v>
      </c>
      <c r="C42" s="31" t="s">
        <v>201</v>
      </c>
      <c r="D42" s="32"/>
      <c r="E42" s="15"/>
    </row>
    <row r="43" spans="1:5">
      <c r="A43" s="61"/>
      <c r="B43" s="13" t="s">
        <v>202</v>
      </c>
      <c r="C43" s="31" t="s">
        <v>203</v>
      </c>
      <c r="D43" s="32"/>
      <c r="E43" s="15"/>
    </row>
    <row r="44" spans="1:5">
      <c r="A44" s="61"/>
      <c r="B44" s="13" t="s">
        <v>204</v>
      </c>
      <c r="C44" s="31" t="str">
        <f>LEFT(C42, FIND("~", C42) - 2)</f>
        <v>2024.11.18</v>
      </c>
      <c r="D44" s="32"/>
      <c r="E44" s="15"/>
    </row>
    <row r="45" spans="1:5">
      <c r="A45" s="61"/>
      <c r="B45" s="13" t="s">
        <v>205</v>
      </c>
      <c r="C45" s="31" t="str">
        <f>LEFT(C42, FIND("~", C42) - 2)</f>
        <v>2024.11.18</v>
      </c>
      <c r="D45" s="32"/>
      <c r="E45" s="15"/>
    </row>
    <row r="46" spans="1:5">
      <c r="A46" s="61"/>
      <c r="B46" s="44" t="s">
        <v>206</v>
      </c>
      <c r="C46" s="31" t="s">
        <v>207</v>
      </c>
      <c r="D46" s="32"/>
      <c r="E46" s="15"/>
    </row>
    <row r="47" spans="1:5">
      <c r="A47" s="61"/>
      <c r="B47" s="44" t="s">
        <v>208</v>
      </c>
      <c r="C47" s="31" t="s">
        <v>209</v>
      </c>
      <c r="D47" s="32"/>
      <c r="E47" s="15"/>
    </row>
    <row r="48" spans="1:5">
      <c r="A48" s="61"/>
      <c r="B48" s="44" t="s">
        <v>210</v>
      </c>
      <c r="C48" s="31" t="s">
        <v>224</v>
      </c>
      <c r="D48" s="32"/>
      <c r="E48" s="15"/>
    </row>
    <row r="49" spans="1:5">
      <c r="A49" s="61"/>
      <c r="B49" s="44" t="s">
        <v>211</v>
      </c>
      <c r="C49" s="31" t="s">
        <v>225</v>
      </c>
      <c r="D49" s="32"/>
      <c r="E49" s="15"/>
    </row>
    <row r="50" spans="1:5">
      <c r="A50" s="61"/>
      <c r="B50" s="44" t="s">
        <v>212</v>
      </c>
      <c r="C50" s="31" t="s">
        <v>213</v>
      </c>
      <c r="D50" s="32"/>
      <c r="E50" s="15"/>
    </row>
    <row r="51" spans="1:5">
      <c r="A51" s="61"/>
      <c r="B51" s="44" t="s">
        <v>214</v>
      </c>
      <c r="C51" s="31" t="s">
        <v>215</v>
      </c>
      <c r="D51" s="32"/>
      <c r="E51" s="15"/>
    </row>
    <row r="52" spans="1:5">
      <c r="A52" s="61"/>
      <c r="B52" s="44" t="s">
        <v>216</v>
      </c>
      <c r="C52" s="31" t="s">
        <v>226</v>
      </c>
      <c r="D52" s="32"/>
      <c r="E52" s="15"/>
    </row>
    <row r="53" spans="1:5">
      <c r="A53" s="61"/>
      <c r="B53" s="44" t="s">
        <v>217</v>
      </c>
      <c r="C53" s="31" t="s">
        <v>227</v>
      </c>
      <c r="D53" s="32"/>
      <c r="E53" s="15"/>
    </row>
    <row r="54" spans="1:5">
      <c r="A54" s="61"/>
      <c r="B54" s="45"/>
      <c r="C54" s="31"/>
      <c r="D54" s="32"/>
      <c r="E54" s="15"/>
    </row>
    <row r="55" spans="1:5" ht="17.25" thickBot="1">
      <c r="A55" s="62"/>
      <c r="B55" s="46"/>
      <c r="C55" s="33"/>
      <c r="D55" s="34"/>
      <c r="E55" s="33"/>
    </row>
  </sheetData>
  <mergeCells count="4">
    <mergeCell ref="A34:A55"/>
    <mergeCell ref="A1:E1"/>
    <mergeCell ref="A19:A31"/>
    <mergeCell ref="A2:A16"/>
  </mergeCells>
  <phoneticPr fontId="3" type="noConversion"/>
  <dataValidations count="5">
    <dataValidation type="list" allowBlank="1" showInputMessage="1" showErrorMessage="1" sqref="C8 C26" xr:uid="{D8AF070D-BFCE-4540-B8D9-8237B909A31C}">
      <formula1>"광고 마케팅,IT,행정"</formula1>
    </dataValidation>
    <dataValidation type="list" allowBlank="1" showInputMessage="1" showErrorMessage="1" sqref="C30 C12:C13" xr:uid="{78F092DB-DFFF-4EEF-9CD5-749A723EF550}">
      <formula1>"IT  분야 일경험 프로그램 수행을 위해 필수적인 기초 소양 배양, 데이터 수집/전처리 기술 함양과 서비스를 개발 및 운영 인력 양성,마케팅 분야의 일경험 프로그램 수행을 위해 필수적인 기초 소양 배양"</formula1>
    </dataValidation>
    <dataValidation type="list" allowBlank="1" showInputMessage="1" showErrorMessage="1" sqref="C35" xr:uid="{5CAE1323-563C-4581-B313-24BF8D0FFC39}">
      <formula1>"인턴형,프로젝트형"</formula1>
    </dataValidation>
    <dataValidation type="list" allowBlank="1" showInputMessage="1" showErrorMessage="1" sqref="E34:E36 C36" xr:uid="{74331E6A-CEE7-4E27-B531-88E6D8B90375}">
      <formula1>"1,2,3,4,5,6"</formula1>
    </dataValidation>
    <dataValidation type="list" allowBlank="1" showInputMessage="1" showErrorMessage="1" sqref="C38" xr:uid="{0EDA80EA-DBCB-4C77-BBAB-459D5454DF7F}">
      <formula1>"광고마케팅,IT,행정,회계"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8AC0-6806-4F87-9FCD-F3B333DF0A98}">
  <dimension ref="A1:E36"/>
  <sheetViews>
    <sheetView showGridLines="0" topLeftCell="A16" workbookViewId="0">
      <selection activeCell="C64" sqref="C64"/>
    </sheetView>
  </sheetViews>
  <sheetFormatPr defaultRowHeight="16.5"/>
  <cols>
    <col min="1" max="1" width="25.5" customWidth="1"/>
    <col min="2" max="2" width="23.375" bestFit="1" customWidth="1"/>
    <col min="3" max="3" width="55.875" customWidth="1"/>
    <col min="4" max="4" width="26.875" bestFit="1" customWidth="1"/>
    <col min="5" max="5" width="19.875" customWidth="1"/>
  </cols>
  <sheetData>
    <row r="1" spans="1:5" ht="26.25" thickBot="1">
      <c r="A1" s="63" t="s">
        <v>280</v>
      </c>
      <c r="B1" s="64"/>
      <c r="C1" s="64"/>
      <c r="D1" s="64"/>
      <c r="E1" s="64"/>
    </row>
    <row r="2" spans="1:5" ht="17.25" customHeight="1">
      <c r="A2" s="68" t="s">
        <v>279</v>
      </c>
      <c r="B2" s="35" t="s">
        <v>180</v>
      </c>
      <c r="C2" s="20" t="s">
        <v>181</v>
      </c>
      <c r="D2" s="38" t="s">
        <v>117</v>
      </c>
      <c r="E2" s="47" t="s">
        <v>273</v>
      </c>
    </row>
    <row r="3" spans="1:5" ht="17.25" customHeight="1">
      <c r="A3" s="66"/>
      <c r="B3" s="54" t="s">
        <v>275</v>
      </c>
      <c r="C3" s="20" t="s">
        <v>277</v>
      </c>
      <c r="D3" s="38" t="s">
        <v>281</v>
      </c>
      <c r="E3" s="53" t="s">
        <v>274</v>
      </c>
    </row>
    <row r="4" spans="1:5" ht="17.25" customHeight="1">
      <c r="A4" s="66"/>
      <c r="B4" s="35" t="s">
        <v>180</v>
      </c>
      <c r="C4" s="20" t="s">
        <v>181</v>
      </c>
      <c r="D4" s="38" t="s">
        <v>283</v>
      </c>
      <c r="E4" s="21" t="s">
        <v>179</v>
      </c>
    </row>
    <row r="5" spans="1:5" ht="17.25" customHeight="1">
      <c r="A5" s="66"/>
      <c r="B5" s="39" t="s">
        <v>271</v>
      </c>
      <c r="C5" s="20" t="s">
        <v>272</v>
      </c>
      <c r="D5" s="38" t="s">
        <v>284</v>
      </c>
      <c r="E5" s="21" t="s">
        <v>276</v>
      </c>
    </row>
    <row r="6" spans="1:5" ht="17.25" customHeight="1">
      <c r="A6" s="66"/>
      <c r="B6" s="39" t="s">
        <v>270</v>
      </c>
      <c r="C6" s="22">
        <f>COUNT(참여자명단!A2:A21)</f>
        <v>20</v>
      </c>
      <c r="D6" s="29"/>
      <c r="E6" s="17"/>
    </row>
    <row r="7" spans="1:5" ht="17.25" customHeight="1">
      <c r="A7" s="66"/>
      <c r="B7" s="39" t="s">
        <v>267</v>
      </c>
      <c r="C7" s="23" t="s">
        <v>182</v>
      </c>
      <c r="D7" s="29"/>
      <c r="E7" s="16"/>
    </row>
    <row r="8" spans="1:5" ht="17.25" customHeight="1">
      <c r="A8" s="66"/>
      <c r="B8" s="41" t="s">
        <v>89</v>
      </c>
      <c r="C8" s="24" t="s">
        <v>183</v>
      </c>
      <c r="D8" s="29"/>
      <c r="E8" s="18"/>
    </row>
    <row r="9" spans="1:5" ht="16.5" customHeight="1">
      <c r="A9" s="66"/>
      <c r="B9" s="36" t="s">
        <v>184</v>
      </c>
      <c r="C9" s="25" t="s">
        <v>185</v>
      </c>
      <c r="D9" s="29"/>
      <c r="E9" s="18"/>
    </row>
    <row r="10" spans="1:5" ht="17.25" customHeight="1">
      <c r="A10" s="66"/>
      <c r="B10" s="37" t="s">
        <v>187</v>
      </c>
      <c r="C10" s="25" t="s">
        <v>188</v>
      </c>
      <c r="D10" s="14" t="s">
        <v>186</v>
      </c>
      <c r="E10" s="26">
        <v>40</v>
      </c>
    </row>
    <row r="11" spans="1:5" ht="16.5" customHeight="1">
      <c r="A11" s="66"/>
      <c r="B11" s="40" t="s">
        <v>268</v>
      </c>
      <c r="C11" s="25" t="str">
        <f>C9&amp; "~" &amp; C10</f>
        <v>2024.12.23~2024.12.30</v>
      </c>
      <c r="D11" s="29"/>
      <c r="E11" s="18"/>
    </row>
    <row r="12" spans="1:5" ht="17.25" customHeight="1">
      <c r="A12" s="66"/>
      <c r="B12" s="48" t="s">
        <v>269</v>
      </c>
      <c r="C12" s="49" t="s">
        <v>189</v>
      </c>
      <c r="D12" s="30"/>
      <c r="E12" s="26"/>
    </row>
    <row r="13" spans="1:5" ht="17.25" customHeight="1">
      <c r="A13" s="66"/>
      <c r="B13" s="48"/>
      <c r="C13" s="49"/>
      <c r="D13" s="30"/>
      <c r="E13" s="26"/>
    </row>
    <row r="14" spans="1:5" ht="17.25" customHeight="1">
      <c r="A14" s="66"/>
      <c r="B14" s="48" t="s">
        <v>297</v>
      </c>
      <c r="C14" s="58">
        <v>20</v>
      </c>
      <c r="D14" s="30"/>
      <c r="E14" s="26"/>
    </row>
    <row r="15" spans="1:5" ht="16.5" customHeight="1">
      <c r="A15" s="66"/>
      <c r="B15" s="40" t="s">
        <v>296</v>
      </c>
      <c r="C15" s="25">
        <v>1</v>
      </c>
      <c r="D15" s="30"/>
      <c r="E15" s="26"/>
    </row>
    <row r="16" spans="1:5" ht="16.5" customHeight="1" thickBot="1">
      <c r="A16" s="67"/>
      <c r="B16" s="57" t="s">
        <v>298</v>
      </c>
      <c r="C16" s="59">
        <f>C14-C15</f>
        <v>19</v>
      </c>
      <c r="D16" s="52"/>
      <c r="E16" s="52"/>
    </row>
    <row r="17" spans="1:5" ht="16.5" customHeight="1">
      <c r="A17" s="27"/>
      <c r="B17" s="27"/>
      <c r="C17" s="27"/>
      <c r="D17" s="27"/>
      <c r="E17" s="28"/>
    </row>
    <row r="18" spans="1:5" ht="16.5" customHeight="1">
      <c r="A18" s="27"/>
      <c r="B18" s="27"/>
      <c r="C18" s="27"/>
      <c r="D18" s="27"/>
      <c r="E18" s="28"/>
    </row>
    <row r="19" spans="1:5" ht="16.5" customHeight="1">
      <c r="A19" s="65" t="s">
        <v>278</v>
      </c>
      <c r="B19" s="36" t="s">
        <v>177</v>
      </c>
      <c r="C19" s="24" t="s">
        <v>178</v>
      </c>
      <c r="D19" s="42" t="s">
        <v>282</v>
      </c>
      <c r="E19" s="55" t="s">
        <v>285</v>
      </c>
    </row>
    <row r="20" spans="1:5" ht="16.5" customHeight="1">
      <c r="A20" s="126"/>
      <c r="B20" s="56" t="s">
        <v>302</v>
      </c>
      <c r="C20" s="20" t="s">
        <v>286</v>
      </c>
      <c r="D20" s="38" t="s">
        <v>287</v>
      </c>
      <c r="E20" s="53" t="s">
        <v>286</v>
      </c>
    </row>
    <row r="21" spans="1:5" ht="16.5" customHeight="1">
      <c r="A21" s="126"/>
      <c r="B21" s="54" t="s">
        <v>266</v>
      </c>
      <c r="C21" s="31" t="s">
        <v>191</v>
      </c>
      <c r="D21" s="38" t="s">
        <v>288</v>
      </c>
      <c r="E21" s="21" t="s">
        <v>289</v>
      </c>
    </row>
    <row r="22" spans="1:5" ht="16.5" customHeight="1">
      <c r="A22" s="126"/>
      <c r="B22" s="54" t="s">
        <v>89</v>
      </c>
      <c r="C22" s="20" t="str">
        <f>C8</f>
        <v>광고 마케팅</v>
      </c>
      <c r="D22" s="21"/>
      <c r="E22" s="21"/>
    </row>
    <row r="23" spans="1:5" ht="19.5" customHeight="1">
      <c r="A23" s="126"/>
      <c r="B23" s="39" t="s">
        <v>291</v>
      </c>
      <c r="C23" s="20" t="s">
        <v>294</v>
      </c>
      <c r="D23" s="38" t="s">
        <v>292</v>
      </c>
      <c r="E23" s="17">
        <v>100</v>
      </c>
    </row>
    <row r="24" spans="1:5" ht="16.5" customHeight="1">
      <c r="A24" s="126"/>
      <c r="B24" s="39" t="s">
        <v>293</v>
      </c>
      <c r="C24" s="22" t="s">
        <v>295</v>
      </c>
      <c r="D24" s="29"/>
      <c r="E24" s="16"/>
    </row>
    <row r="25" spans="1:5" ht="16.5" customHeight="1">
      <c r="A25" s="126"/>
      <c r="B25" s="39" t="s">
        <v>290</v>
      </c>
      <c r="C25" s="23" t="str">
        <f>C23&amp;"~"&amp;C24</f>
        <v>2024.12.31~2025.01.27</v>
      </c>
      <c r="D25" s="29"/>
      <c r="E25" s="18"/>
    </row>
    <row r="26" spans="1:5" ht="17.25">
      <c r="A26" s="126"/>
      <c r="B26" s="41"/>
      <c r="C26" s="24"/>
      <c r="D26" s="29"/>
      <c r="E26" s="18"/>
    </row>
    <row r="27" spans="1:5" ht="16.5" customHeight="1">
      <c r="A27" s="126"/>
      <c r="B27" s="36"/>
      <c r="C27" s="25"/>
      <c r="D27" s="25"/>
      <c r="E27" s="26"/>
    </row>
    <row r="28" spans="1:5" ht="16.5" customHeight="1">
      <c r="A28" s="126"/>
      <c r="B28" s="37"/>
      <c r="C28" s="25"/>
      <c r="D28" s="29"/>
      <c r="E28" s="18"/>
    </row>
    <row r="29" spans="1:5" ht="16.5" customHeight="1">
      <c r="A29" s="126"/>
      <c r="B29" s="40"/>
      <c r="C29" s="25"/>
      <c r="D29" s="30"/>
      <c r="E29" s="26"/>
    </row>
    <row r="30" spans="1:5" ht="16.5" customHeight="1">
      <c r="A30" s="126"/>
      <c r="B30" s="48"/>
      <c r="C30" s="49"/>
      <c r="D30" s="50"/>
      <c r="E30" s="50"/>
    </row>
    <row r="31" spans="1:5" ht="16.5" customHeight="1" thickBot="1">
      <c r="A31" s="127"/>
      <c r="B31" s="19"/>
      <c r="C31" s="51"/>
      <c r="D31" s="52"/>
      <c r="E31" s="52"/>
    </row>
    <row r="32" spans="1:5" ht="16.5" customHeight="1">
      <c r="A32" s="27"/>
      <c r="B32" s="27"/>
      <c r="C32" s="27"/>
      <c r="D32" s="27"/>
      <c r="E32" s="28"/>
    </row>
    <row r="33" spans="1:5" ht="16.5" customHeight="1">
      <c r="A33" s="27"/>
      <c r="B33" s="27"/>
      <c r="C33" s="27"/>
      <c r="D33" s="27"/>
      <c r="E33" s="28"/>
    </row>
    <row r="34" spans="1:5" ht="16.5" customHeight="1"/>
    <row r="35" spans="1:5" ht="19.5" customHeight="1"/>
    <row r="36" spans="1:5" ht="17.25" customHeight="1"/>
  </sheetData>
  <mergeCells count="3">
    <mergeCell ref="A1:E1"/>
    <mergeCell ref="A2:A16"/>
    <mergeCell ref="A19:A31"/>
  </mergeCells>
  <phoneticPr fontId="2" type="noConversion"/>
  <dataValidations disablePrompts="1" count="2">
    <dataValidation type="list" allowBlank="1" showInputMessage="1" showErrorMessage="1" sqref="C30 C12:C13" xr:uid="{724BE747-B617-4A4E-AC4F-1EE84272D038}">
      <formula1>"IT  분야 일경험 프로그램 수행을 위해 필수적인 기초 소양 배양, 데이터 수집/전처리 기술 함양과 서비스를 개발 및 운영 인력 양성,마케팅 분야의 일경험 프로그램 수행을 위해 필수적인 기초 소양 배양"</formula1>
    </dataValidation>
    <dataValidation type="list" allowBlank="1" showInputMessage="1" showErrorMessage="1" sqref="C8 C26" xr:uid="{1CA0048F-D01D-48A7-A0F7-90C21B89B582}">
      <formula1>"광고 마케팅,IT,행정"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8445-7454-42F1-BECA-8CA3092D290F}">
  <dimension ref="A3:E24"/>
  <sheetViews>
    <sheetView tabSelected="1" workbookViewId="0">
      <selection activeCell="C3" sqref="C3"/>
    </sheetView>
  </sheetViews>
  <sheetFormatPr defaultRowHeight="16.5"/>
  <cols>
    <col min="3" max="3" width="73.5" bestFit="1" customWidth="1"/>
    <col min="5" max="5" width="9" customWidth="1"/>
  </cols>
  <sheetData>
    <row r="3" spans="1:5" ht="17.25">
      <c r="A3" s="60" t="s">
        <v>190</v>
      </c>
      <c r="B3" s="41" t="s">
        <v>266</v>
      </c>
      <c r="C3" s="31" t="str">
        <f>'일경험 정보ㅁ'!C21</f>
        <v>[노마드랩] 빅데이터 활용 개발</v>
      </c>
      <c r="D3" s="32"/>
      <c r="E3" s="15"/>
    </row>
    <row r="4" spans="1:5">
      <c r="A4" s="61"/>
      <c r="B4" s="13" t="s">
        <v>192</v>
      </c>
      <c r="C4" s="31" t="s">
        <v>193</v>
      </c>
      <c r="D4" s="32"/>
      <c r="E4" s="15"/>
    </row>
    <row r="5" spans="1:5">
      <c r="A5" s="61"/>
      <c r="B5" s="42" t="s">
        <v>194</v>
      </c>
      <c r="C5" s="31">
        <v>2</v>
      </c>
      <c r="D5" s="32"/>
      <c r="E5" s="15"/>
    </row>
    <row r="6" spans="1:5">
      <c r="A6" s="61"/>
      <c r="B6" s="13" t="s">
        <v>195</v>
      </c>
      <c r="C6" s="31"/>
      <c r="D6" s="32"/>
      <c r="E6" s="15"/>
    </row>
    <row r="7" spans="1:5">
      <c r="A7" s="61"/>
      <c r="B7" s="13" t="s">
        <v>196</v>
      </c>
      <c r="C7" s="31" t="s">
        <v>221</v>
      </c>
      <c r="D7" s="32"/>
      <c r="E7" s="15"/>
    </row>
    <row r="8" spans="1:5">
      <c r="A8" s="61"/>
      <c r="B8" s="13" t="s">
        <v>197</v>
      </c>
      <c r="C8" s="31" t="s">
        <v>222</v>
      </c>
      <c r="D8" s="32"/>
      <c r="E8" s="15"/>
    </row>
    <row r="9" spans="1:5">
      <c r="A9" s="61"/>
      <c r="B9" s="13" t="s">
        <v>198</v>
      </c>
      <c r="C9" s="31" t="s">
        <v>223</v>
      </c>
      <c r="D9" s="32"/>
      <c r="E9" s="15"/>
    </row>
    <row r="10" spans="1:5">
      <c r="A10" s="61"/>
      <c r="B10" s="43" t="s">
        <v>199</v>
      </c>
      <c r="C10" s="31" t="str">
        <f>'일경험 정보ㅁ'!C25</f>
        <v>2024.12.31~2025.01.27</v>
      </c>
      <c r="D10" s="32"/>
      <c r="E10" s="15"/>
    </row>
    <row r="11" spans="1:5">
      <c r="A11" s="61"/>
      <c r="B11" s="13" t="s">
        <v>200</v>
      </c>
      <c r="C11" s="31" t="s">
        <v>201</v>
      </c>
      <c r="D11" s="32"/>
      <c r="E11" s="15"/>
    </row>
    <row r="12" spans="1:5">
      <c r="A12" s="61"/>
      <c r="B12" s="13" t="s">
        <v>202</v>
      </c>
      <c r="C12" s="31" t="s">
        <v>203</v>
      </c>
      <c r="D12" s="32"/>
      <c r="E12" s="15"/>
    </row>
    <row r="13" spans="1:5">
      <c r="A13" s="61"/>
      <c r="B13" s="13" t="s">
        <v>204</v>
      </c>
      <c r="C13" s="31" t="str">
        <f>LEFT(C11, FIND("~", C11) - 2)</f>
        <v>2024.11.18</v>
      </c>
      <c r="D13" s="32"/>
      <c r="E13" s="15"/>
    </row>
    <row r="14" spans="1:5">
      <c r="A14" s="61"/>
      <c r="B14" s="13" t="s">
        <v>205</v>
      </c>
      <c r="C14" s="31" t="str">
        <f>LEFT(C11, FIND("~", C11) - 2)</f>
        <v>2024.11.18</v>
      </c>
      <c r="D14" s="32"/>
      <c r="E14" s="15"/>
    </row>
    <row r="15" spans="1:5">
      <c r="A15" s="61"/>
      <c r="B15" s="44" t="s">
        <v>206</v>
      </c>
      <c r="C15" s="31" t="s">
        <v>207</v>
      </c>
      <c r="D15" s="32"/>
      <c r="E15" s="15"/>
    </row>
    <row r="16" spans="1:5">
      <c r="A16" s="61"/>
      <c r="B16" s="44" t="s">
        <v>208</v>
      </c>
      <c r="C16" s="31" t="s">
        <v>209</v>
      </c>
      <c r="D16" s="32"/>
      <c r="E16" s="15"/>
    </row>
    <row r="17" spans="1:5">
      <c r="A17" s="61"/>
      <c r="B17" s="44" t="s">
        <v>210</v>
      </c>
      <c r="C17" s="31" t="s">
        <v>224</v>
      </c>
      <c r="D17" s="32"/>
      <c r="E17" s="15"/>
    </row>
    <row r="18" spans="1:5">
      <c r="A18" s="61"/>
      <c r="B18" s="44" t="s">
        <v>211</v>
      </c>
      <c r="C18" s="31" t="s">
        <v>225</v>
      </c>
      <c r="D18" s="32"/>
      <c r="E18" s="15"/>
    </row>
    <row r="19" spans="1:5">
      <c r="A19" s="61"/>
      <c r="B19" s="44" t="s">
        <v>212</v>
      </c>
      <c r="C19" s="31" t="s">
        <v>213</v>
      </c>
      <c r="D19" s="32"/>
      <c r="E19" s="15"/>
    </row>
    <row r="20" spans="1:5">
      <c r="A20" s="61"/>
      <c r="B20" s="44" t="s">
        <v>214</v>
      </c>
      <c r="C20" s="31" t="s">
        <v>215</v>
      </c>
      <c r="D20" s="32"/>
      <c r="E20" s="15"/>
    </row>
    <row r="21" spans="1:5">
      <c r="A21" s="61"/>
      <c r="B21" s="44" t="s">
        <v>216</v>
      </c>
      <c r="C21" s="31" t="s">
        <v>226</v>
      </c>
      <c r="D21" s="32"/>
      <c r="E21" s="15"/>
    </row>
    <row r="22" spans="1:5">
      <c r="A22" s="61"/>
      <c r="B22" s="44" t="s">
        <v>217</v>
      </c>
      <c r="C22" s="31" t="s">
        <v>227</v>
      </c>
      <c r="D22" s="32"/>
      <c r="E22" s="15"/>
    </row>
    <row r="23" spans="1:5">
      <c r="A23" s="61"/>
      <c r="B23" s="45"/>
      <c r="C23" s="31"/>
      <c r="D23" s="32"/>
      <c r="E23" s="15"/>
    </row>
    <row r="24" spans="1:5" ht="17.25" thickBot="1">
      <c r="A24" s="62"/>
      <c r="B24" s="46"/>
      <c r="C24" s="33"/>
      <c r="D24" s="34"/>
      <c r="E24" s="33"/>
    </row>
  </sheetData>
  <mergeCells count="1">
    <mergeCell ref="A3:A24"/>
  </mergeCells>
  <phoneticPr fontId="2" type="noConversion"/>
  <dataValidations count="3">
    <dataValidation type="list" allowBlank="1" showInputMessage="1" showErrorMessage="1" sqref="C7" xr:uid="{969F53F7-6D84-4EC5-98AE-FFACF09551DA}">
      <formula1>"광고마케팅,IT,행정,회계"</formula1>
    </dataValidation>
    <dataValidation type="list" allowBlank="1" showInputMessage="1" showErrorMessage="1" sqref="E3:E5 C5" xr:uid="{71BFE9FC-D1D4-4B77-80C2-6EE096D02BB8}">
      <formula1>"1,2,3,4,5,6"</formula1>
    </dataValidation>
    <dataValidation type="list" allowBlank="1" showInputMessage="1" showErrorMessage="1" sqref="C4" xr:uid="{FDF116F3-1BF1-4345-AE28-FC19F9CC140C}">
      <formula1>"인턴형,프로젝트형"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참여자명단</vt:lpstr>
      <vt:lpstr>쇼우테크</vt:lpstr>
      <vt:lpstr>사전직무,운영기관,일경험 정보</vt:lpstr>
      <vt:lpstr>일경험 정보ㅁ</vt:lpstr>
      <vt:lpstr>ㅁㄴㅇ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juhyeok KIM</cp:lastModifiedBy>
  <cp:revision>1</cp:revision>
  <dcterms:created xsi:type="dcterms:W3CDTF">2019-10-09T00:00:00Z</dcterms:created>
  <dcterms:modified xsi:type="dcterms:W3CDTF">2024-12-30T15:40:56Z</dcterms:modified>
  <cp:version>1100.0100.01</cp:version>
</cp:coreProperties>
</file>