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\\Nomadlab-02\미래내일일경험 공유\python_lab\07. 한글 문서\"/>
    </mc:Choice>
  </mc:AlternateContent>
  <xr:revisionPtr revIDLastSave="0" documentId="13_ncr:1_{50375472-2E64-4115-AD85-988FF9C685FF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참여자명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6" i="1" l="1"/>
  <c r="V16" i="1"/>
  <c r="U16" i="1"/>
  <c r="T16" i="1"/>
  <c r="S16" i="1"/>
  <c r="R16" i="1"/>
  <c r="W15" i="1"/>
  <c r="V15" i="1"/>
  <c r="U15" i="1"/>
  <c r="T15" i="1"/>
  <c r="S15" i="1"/>
  <c r="R15" i="1"/>
  <c r="W14" i="1"/>
  <c r="V14" i="1"/>
  <c r="U14" i="1"/>
  <c r="T14" i="1"/>
  <c r="S14" i="1"/>
  <c r="R14" i="1"/>
  <c r="W13" i="1"/>
  <c r="V13" i="1"/>
  <c r="U13" i="1"/>
  <c r="T13" i="1"/>
  <c r="S13" i="1"/>
  <c r="R13" i="1"/>
  <c r="W12" i="1"/>
  <c r="V12" i="1"/>
  <c r="U12" i="1"/>
  <c r="T12" i="1"/>
  <c r="S12" i="1"/>
  <c r="R12" i="1"/>
  <c r="W11" i="1"/>
  <c r="V11" i="1"/>
  <c r="U11" i="1"/>
  <c r="T11" i="1"/>
  <c r="S11" i="1"/>
  <c r="R11" i="1"/>
  <c r="W10" i="1"/>
  <c r="V10" i="1"/>
  <c r="U10" i="1"/>
  <c r="T10" i="1"/>
  <c r="S10" i="1"/>
  <c r="R10" i="1"/>
  <c r="W9" i="1"/>
  <c r="V9" i="1"/>
  <c r="U9" i="1"/>
  <c r="T9" i="1"/>
  <c r="S9" i="1"/>
  <c r="R9" i="1"/>
  <c r="W8" i="1"/>
  <c r="V8" i="1"/>
  <c r="U8" i="1"/>
  <c r="T8" i="1"/>
  <c r="S8" i="1"/>
  <c r="R8" i="1"/>
  <c r="W7" i="1"/>
  <c r="V7" i="1"/>
  <c r="U7" i="1"/>
  <c r="T7" i="1"/>
  <c r="S7" i="1"/>
  <c r="R7" i="1"/>
  <c r="W6" i="1"/>
  <c r="V6" i="1"/>
  <c r="U6" i="1"/>
  <c r="T6" i="1"/>
  <c r="S6" i="1"/>
  <c r="R6" i="1"/>
  <c r="W5" i="1"/>
  <c r="V5" i="1"/>
  <c r="U5" i="1"/>
  <c r="T5" i="1"/>
  <c r="S5" i="1"/>
  <c r="R5" i="1"/>
  <c r="W4" i="1"/>
  <c r="V4" i="1"/>
  <c r="U4" i="1"/>
  <c r="T4" i="1"/>
  <c r="S4" i="1"/>
  <c r="R4" i="1"/>
  <c r="W3" i="1"/>
  <c r="V3" i="1"/>
  <c r="U3" i="1"/>
  <c r="T3" i="1"/>
  <c r="S3" i="1"/>
  <c r="R3" i="1"/>
  <c r="W2" i="1"/>
  <c r="V2" i="1"/>
  <c r="U2" i="1"/>
  <c r="T2" i="1"/>
  <c r="S2" i="1"/>
  <c r="R2" i="1"/>
</calcChain>
</file>

<file path=xl/sharedStrings.xml><?xml version="1.0" encoding="utf-8"?>
<sst xmlns="http://schemas.openxmlformats.org/spreadsheetml/2006/main" count="231" uniqueCount="113">
  <si>
    <t>특이사항 기재</t>
  </si>
  <si>
    <t>순번</t>
  </si>
  <si>
    <t>프로그램명</t>
  </si>
  <si>
    <t>성명</t>
  </si>
  <si>
    <t>학년</t>
  </si>
  <si>
    <t>최종학과</t>
  </si>
  <si>
    <t>은행</t>
  </si>
  <si>
    <t>계좌번호
(실제 인턴비 받을 계좌, 번복 불가)</t>
  </si>
  <si>
    <t>은행명 / 계좌번호</t>
  </si>
  <si>
    <t>성별</t>
  </si>
  <si>
    <t>생년월일</t>
  </si>
  <si>
    <t>출생연도</t>
  </si>
  <si>
    <t>지역</t>
  </si>
  <si>
    <t>이민수</t>
  </si>
  <si>
    <t>900699-1254973</t>
  </si>
  <si>
    <t>이민수@naver.com</t>
  </si>
  <si>
    <t>고등학교</t>
  </si>
  <si>
    <t>졸업</t>
  </si>
  <si>
    <t>대진정보통신고등학교</t>
  </si>
  <si>
    <t>부산광역시 부산진구</t>
  </si>
  <si>
    <t>신한은행</t>
  </si>
  <si>
    <t>605-2241-148731</t>
  </si>
  <si>
    <t>정지우</t>
  </si>
  <si>
    <t>950499-2978157</t>
  </si>
  <si>
    <t>정지우@gmail.com</t>
  </si>
  <si>
    <t>해운대여자고등학교</t>
  </si>
  <si>
    <t>부산광역시 해운대구</t>
  </si>
  <si>
    <t>국민은행</t>
  </si>
  <si>
    <t>296-6536-108357</t>
  </si>
  <si>
    <t>박지우</t>
  </si>
  <si>
    <t>960399-2963832</t>
  </si>
  <si>
    <t>박지우@naver.com</t>
  </si>
  <si>
    <t>대학교_2년제</t>
  </si>
  <si>
    <t>휴학</t>
  </si>
  <si>
    <t>이화여자대학교</t>
  </si>
  <si>
    <t>경영학과</t>
  </si>
  <si>
    <t>부산광역시 수영구</t>
  </si>
  <si>
    <t>309-4311-417843</t>
  </si>
  <si>
    <t>김예은</t>
  </si>
  <si>
    <t>930699-1258129</t>
  </si>
  <si>
    <t>김예은@gmail.com</t>
  </si>
  <si>
    <t>컴퓨터공학과</t>
  </si>
  <si>
    <t>916-4781-629387</t>
  </si>
  <si>
    <t>대학교_4년제</t>
  </si>
  <si>
    <t>부산대학교</t>
  </si>
  <si>
    <t>전자공학과</t>
  </si>
  <si>
    <t>우리은행</t>
  </si>
  <si>
    <t>165-6075-449479</t>
  </si>
  <si>
    <t>박현우</t>
  </si>
  <si>
    <t>930899-1736570</t>
  </si>
  <si>
    <t>박현우@gmail.com</t>
  </si>
  <si>
    <t>재학</t>
  </si>
  <si>
    <t>사회복지학과</t>
  </si>
  <si>
    <t>농협</t>
  </si>
  <si>
    <t>894-4629-468857</t>
  </si>
  <si>
    <t>이현우</t>
  </si>
  <si>
    <t>이현우@daum.net</t>
  </si>
  <si>
    <t>대학교_2/3년제</t>
  </si>
  <si>
    <t>디자인학과</t>
  </si>
  <si>
    <t>273-7528-862196</t>
  </si>
  <si>
    <t>김지우</t>
  </si>
  <si>
    <t>920699-1184953</t>
  </si>
  <si>
    <t>김지우@gmail.com</t>
  </si>
  <si>
    <t>295-1855-371274</t>
  </si>
  <si>
    <t>900699-2193659</t>
  </si>
  <si>
    <t>박현우@naver.com</t>
  </si>
  <si>
    <t>하나은행</t>
  </si>
  <si>
    <t>869-2828-526225</t>
  </si>
  <si>
    <t>김현우</t>
  </si>
  <si>
    <t>900799-1246303</t>
  </si>
  <si>
    <t>김현우@naver.com</t>
  </si>
  <si>
    <t>고려대학교</t>
  </si>
  <si>
    <t>954-9797-760181</t>
  </si>
  <si>
    <t>910699-1891360</t>
  </si>
  <si>
    <t>서울대학교</t>
  </si>
  <si>
    <t>129-2235-418768</t>
  </si>
  <si>
    <t>박예은</t>
  </si>
  <si>
    <t>박예은@daum.net</t>
  </si>
  <si>
    <t>404-5984-950896</t>
  </si>
  <si>
    <t>최현우</t>
  </si>
  <si>
    <t>921299-2639872</t>
  </si>
  <si>
    <t>최현우@daum.net</t>
  </si>
  <si>
    <t>756-6616-606584</t>
  </si>
  <si>
    <t>901199-1109002</t>
  </si>
  <si>
    <t>588-1300-685386</t>
  </si>
  <si>
    <t>최예은</t>
  </si>
  <si>
    <t>941099-1190164</t>
  </si>
  <si>
    <t>최예은@gmail.com</t>
  </si>
  <si>
    <t>694-9043-121446</t>
  </si>
  <si>
    <t>작성날짜</t>
    <phoneticPr fontId="2" type="noConversion"/>
  </si>
  <si>
    <t>직무</t>
    <phoneticPr fontId="3" type="noConversion"/>
  </si>
  <si>
    <t>주민등록번호</t>
    <phoneticPr fontId="2" type="noConversion"/>
  </si>
  <si>
    <t>연락처</t>
    <phoneticPr fontId="2" type="noConversion"/>
  </si>
  <si>
    <t>이메일</t>
    <phoneticPr fontId="2" type="noConversion"/>
  </si>
  <si>
    <t>최종학력구분</t>
    <phoneticPr fontId="3" type="noConversion"/>
  </si>
  <si>
    <t>최종학력상태</t>
    <phoneticPr fontId="3" type="noConversion"/>
  </si>
  <si>
    <t>최종학교명</t>
    <phoneticPr fontId="2" type="noConversion"/>
  </si>
  <si>
    <t>주소</t>
    <phoneticPr fontId="2" type="noConversion"/>
  </si>
  <si>
    <t>만나이</t>
    <phoneticPr fontId="2" type="noConversion"/>
  </si>
  <si>
    <t>2024년 12월 03일</t>
    <phoneticPr fontId="2" type="noConversion"/>
  </si>
  <si>
    <t>광고 마케팅</t>
    <phoneticPr fontId="3" type="noConversion"/>
  </si>
  <si>
    <t>[SY컴퍼니] 마케팅 인턴십</t>
    <phoneticPr fontId="3" type="noConversion"/>
  </si>
  <si>
    <t>010-1234-5678</t>
    <phoneticPr fontId="3" type="noConversion"/>
  </si>
  <si>
    <t>이화여자대학교</t>
    <phoneticPr fontId="3" type="noConversion"/>
  </si>
  <si>
    <t>020699-3626178</t>
    <phoneticPr fontId="3" type="noConversion"/>
  </si>
  <si>
    <t>대학교_2년제</t>
    <phoneticPr fontId="3" type="noConversion"/>
  </si>
  <si>
    <t>001199-3301932</t>
    <phoneticPr fontId="3" type="noConversion"/>
  </si>
  <si>
    <t>제주특별시</t>
    <phoneticPr fontId="3" type="noConversion"/>
  </si>
  <si>
    <t>000899-4865061</t>
    <phoneticPr fontId="3" type="noConversion"/>
  </si>
  <si>
    <r>
      <rPr>
        <sz val="10"/>
        <color rgb="FF000000"/>
        <rFont val="Arial Unicode MS"/>
        <family val="2"/>
        <charset val="129"/>
      </rPr>
      <t>충청북도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수영구</t>
    </r>
    <phoneticPr fontId="3" type="noConversion"/>
  </si>
  <si>
    <t xml:space="preserve"> 경상남도 부산진구</t>
    <phoneticPr fontId="3" type="noConversion"/>
  </si>
  <si>
    <r>
      <rPr>
        <sz val="10"/>
        <color rgb="FF000000"/>
        <rFont val="맑은 고딕"/>
        <family val="3"/>
        <charset val="129"/>
      </rPr>
      <t>광주광역시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수영구</t>
    </r>
    <phoneticPr fontId="3" type="noConversion"/>
  </si>
  <si>
    <r>
      <rPr>
        <sz val="10"/>
        <color rgb="FF000000"/>
        <rFont val="맑은 고딕"/>
        <family val="3"/>
        <charset val="129"/>
      </rPr>
      <t>서울광역시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부산진구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</si>
</sst>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3">
    <font>
      <sz val="11"/>
      <color rgb="FF000000"/>
      <name val="맑은 고딕"/>
    </font>
    <font>
      <b/>
      <sz val="8"/>
      <color rgb="FF000000"/>
      <name val="Malgun Gothic"/>
      <family val="3"/>
      <charset val="129"/>
    </font>
    <font>
      <sz val="8"/>
      <name val="돋움"/>
      <family val="3"/>
      <charset val="129"/>
    </font>
    <font>
      <sz val="8"/>
      <name val="Arial"/>
      <family val="3"/>
      <charset val="129"/>
      <scheme val="minor"/>
    </font>
    <font>
      <b/>
      <sz val="11"/>
      <color rgb="FFFF0000"/>
      <name val="&quot;\&quot;Malgun Gothic\&quot;&quot;"/>
    </font>
    <font>
      <b/>
      <sz val="11"/>
      <color rgb="FFFF0000"/>
      <name val="새굴림"/>
      <family val="1"/>
      <charset val="129"/>
    </font>
    <font>
      <sz val="8"/>
      <color rgb="FF000000"/>
      <name val="Malgun Gothic"/>
      <family val="3"/>
      <charset val="129"/>
    </font>
    <font>
      <sz val="10"/>
      <color rgb="FF000000"/>
      <name val="Arial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charset val="129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rgb="FFFFFF00"/>
      </patternFill>
    </fill>
    <fill>
      <patternFill patternType="solid">
        <fgColor theme="7" tint="0.79998168889431442"/>
        <bgColor rgb="FFFFFFFF"/>
      </patternFill>
    </fill>
  </fills>
  <borders count="11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6"/>
  <sheetViews>
    <sheetView tabSelected="1" workbookViewId="0">
      <selection activeCell="B2" sqref="B2"/>
    </sheetView>
  </sheetViews>
  <sheetFormatPr defaultRowHeight="16.5"/>
  <cols>
    <col min="1" max="1" width="12.875" bestFit="1" customWidth="1"/>
    <col min="2" max="2" width="8.875" bestFit="1" customWidth="1"/>
    <col min="3" max="3" width="10.25" bestFit="1" customWidth="1"/>
    <col min="4" max="4" width="4.25" bestFit="1" customWidth="1"/>
    <col min="5" max="5" width="17.875" bestFit="1" customWidth="1"/>
    <col min="6" max="6" width="5.625" bestFit="1" customWidth="1"/>
    <col min="7" max="7" width="12.125" bestFit="1" customWidth="1"/>
    <col min="8" max="8" width="11.125" bestFit="1" customWidth="1"/>
    <col min="9" max="9" width="14" bestFit="1" customWidth="1"/>
    <col min="10" max="10" width="11.125" bestFit="1" customWidth="1"/>
    <col min="11" max="11" width="4.25" bestFit="1" customWidth="1"/>
    <col min="12" max="12" width="9.75" bestFit="1" customWidth="1"/>
    <col min="13" max="13" width="15.875" bestFit="1" customWidth="1"/>
    <col min="14" max="14" width="9.75" bestFit="1" customWidth="1"/>
    <col min="15" max="15" width="17.375" bestFit="1" customWidth="1"/>
    <col min="16" max="16" width="8" bestFit="1" customWidth="1"/>
    <col min="17" max="17" width="30.75" bestFit="1" customWidth="1"/>
    <col min="18" max="18" width="25.75" bestFit="1" customWidth="1"/>
    <col min="19" max="19" width="5.25" bestFit="1" customWidth="1"/>
    <col min="22" max="22" width="7.75" bestFit="1" customWidth="1"/>
    <col min="23" max="23" width="7.125" bestFit="1" customWidth="1"/>
  </cols>
  <sheetData>
    <row r="1" spans="1:23">
      <c r="A1" s="1" t="s">
        <v>89</v>
      </c>
      <c r="B1" s="1" t="s">
        <v>90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91</v>
      </c>
      <c r="H1" s="2" t="s">
        <v>92</v>
      </c>
      <c r="I1" s="2" t="s">
        <v>93</v>
      </c>
      <c r="J1" s="2" t="s">
        <v>94</v>
      </c>
      <c r="K1" s="2" t="s">
        <v>4</v>
      </c>
      <c r="L1" s="2" t="s">
        <v>95</v>
      </c>
      <c r="M1" s="2" t="s">
        <v>96</v>
      </c>
      <c r="N1" s="2" t="s">
        <v>5</v>
      </c>
      <c r="O1" s="3" t="s">
        <v>97</v>
      </c>
      <c r="P1" s="3" t="s">
        <v>6</v>
      </c>
      <c r="Q1" s="3" t="s">
        <v>7</v>
      </c>
      <c r="R1" s="4" t="s">
        <v>8</v>
      </c>
      <c r="S1" s="5" t="s">
        <v>9</v>
      </c>
      <c r="T1" s="6" t="s">
        <v>10</v>
      </c>
      <c r="U1" s="6" t="s">
        <v>11</v>
      </c>
      <c r="V1" s="7" t="s">
        <v>98</v>
      </c>
      <c r="W1" s="5" t="s">
        <v>12</v>
      </c>
    </row>
    <row r="2" spans="1:23">
      <c r="A2" s="8" t="s">
        <v>99</v>
      </c>
      <c r="B2" s="8" t="s">
        <v>100</v>
      </c>
      <c r="C2" s="9"/>
      <c r="D2" s="10">
        <v>1</v>
      </c>
      <c r="E2" s="11" t="s">
        <v>101</v>
      </c>
      <c r="F2" s="11" t="s">
        <v>13</v>
      </c>
      <c r="G2" s="11" t="s">
        <v>14</v>
      </c>
      <c r="H2" s="11" t="s">
        <v>102</v>
      </c>
      <c r="I2" s="11" t="s">
        <v>15</v>
      </c>
      <c r="J2" s="11" t="s">
        <v>16</v>
      </c>
      <c r="K2" s="12">
        <v>3</v>
      </c>
      <c r="L2" s="12" t="s">
        <v>17</v>
      </c>
      <c r="M2" s="12" t="s">
        <v>18</v>
      </c>
      <c r="N2" s="13"/>
      <c r="O2" s="14" t="s">
        <v>19</v>
      </c>
      <c r="P2" s="15" t="s">
        <v>20</v>
      </c>
      <c r="Q2" s="16" t="s">
        <v>21</v>
      </c>
      <c r="R2" s="17" t="str">
        <f t="shared" ref="R2:R16" si="0">P2&amp; "/" &amp;Q2</f>
        <v>신한은행/605-2241-148731</v>
      </c>
      <c r="S2" s="17" t="str">
        <f>IF(OR(MID(G2, 8, 1) = "3", MOD(MID(G2, 8, 1), 2) = 1), "남", "여")</f>
        <v>남</v>
      </c>
      <c r="T2" s="17" t="str">
        <f>LEFT(G2, 6)</f>
        <v>900699</v>
      </c>
      <c r="U2" s="17" t="str">
        <f>IF(VALUE(MID(G2, 8, 1)) &lt;= 2, "19" &amp; LEFT(G2, 2), "20" &amp; LEFT(G2, 2))</f>
        <v>1990</v>
      </c>
      <c r="V2" s="17">
        <f ca="1">YEAR(TODAY()) - VALUE(IF(VALUE(MID(G2, 8, 1)) &lt;= 2, "19" &amp; LEFT(G2, 2), "20" &amp; LEFT(G2, 2)))</f>
        <v>34</v>
      </c>
      <c r="W2" s="17" t="str">
        <f>IF(OR(ISNUMBER(SEARCH("서울", O2)), ISNUMBER(SEARCH("인천", O2)), ISNUMBER(SEARCH("경기", O2))), "수도권",
   IF(OR(ISNUMBER(SEARCH("부산", O2)), ISNUMBER(SEARCH("대구", O2)), ISNUMBER(SEARCH("울산", O2)), ISNUMBER(SEARCH("경북", O2)), ISNUMBER(SEARCH("경남", O2)), ISNUMBER(SEARCH("양산", O2)), ISNUMBER(SEARCH("김해", O2)), ISNUMBER(SEARCH("창원", O2)), ISNUMBER(SEARCH("경상북도", O2)), ISNUMBER(SEARCH("경상남도", O2))), "경상권",
   IF(OR(ISNUMBER(SEARCH("광주", O2)), ISNUMBER(SEARCH("전북", O2)), ISNUMBER(SEARCH("전남", O2)), ISNUMBER(SEARCH("전라북도", O2)), ISNUMBER(SEARCH("전라남도", O2))), "호남권",
   IF(OR(ISNUMBER(SEARCH("대전", O2)), ISNUMBER(SEARCH("충북", O2)), ISNUMBER(SEARCH("세종", O2)), ISNUMBER(SEARCH("충남", O2)), ISNUMBER(SEARCH("충청북도", O2)), ISNUMBER(SEARCH("충청남도", O2))), "충청권",
   IF(ISNUMBER(SEARCH("강원", O2)), "강원권",
   IF(ISNUMBER(SEARCH("제주", O2)), "제주"))))))</f>
        <v>경상권</v>
      </c>
    </row>
    <row r="3" spans="1:23">
      <c r="A3" s="8" t="s">
        <v>99</v>
      </c>
      <c r="B3" s="8" t="s">
        <v>100</v>
      </c>
      <c r="C3" s="18"/>
      <c r="D3" s="10">
        <v>2</v>
      </c>
      <c r="E3" s="11" t="s">
        <v>101</v>
      </c>
      <c r="F3" s="19" t="s">
        <v>22</v>
      </c>
      <c r="G3" s="19" t="s">
        <v>23</v>
      </c>
      <c r="H3" s="11" t="s">
        <v>102</v>
      </c>
      <c r="I3" s="19" t="s">
        <v>24</v>
      </c>
      <c r="J3" s="19" t="s">
        <v>16</v>
      </c>
      <c r="K3" s="12">
        <v>3</v>
      </c>
      <c r="L3" s="12" t="s">
        <v>17</v>
      </c>
      <c r="M3" s="12" t="s">
        <v>25</v>
      </c>
      <c r="N3" s="13"/>
      <c r="O3" s="14" t="s">
        <v>26</v>
      </c>
      <c r="P3" s="15" t="s">
        <v>27</v>
      </c>
      <c r="Q3" s="16" t="s">
        <v>28</v>
      </c>
      <c r="R3" s="17" t="str">
        <f t="shared" si="0"/>
        <v>국민은행/296-6536-108357</v>
      </c>
      <c r="S3" s="17" t="str">
        <f t="shared" ref="S3:S16" si="1">IF(OR(MID(G3, 8, 1) = "3", MOD(MID(G3, 8, 1), 2) = 1), "남", "여")</f>
        <v>여</v>
      </c>
      <c r="T3" s="17" t="str">
        <f t="shared" ref="T3:T16" si="2">LEFT(G3, 6)</f>
        <v>950499</v>
      </c>
      <c r="U3" s="17" t="str">
        <f t="shared" ref="U3:U16" si="3">IF(VALUE(MID(G3, 8, 1)) &lt;= 2, "19" &amp; LEFT(G3, 2), "20" &amp; LEFT(G3, 2))</f>
        <v>1995</v>
      </c>
      <c r="V3" s="17">
        <f t="shared" ref="V3:V16" ca="1" si="4">YEAR(TODAY()) - VALUE(IF(VALUE(MID(G3, 8, 1)) &lt;= 2, "19" &amp; LEFT(G3, 2), "20" &amp; LEFT(G3, 2)))</f>
        <v>29</v>
      </c>
      <c r="W3" s="17" t="str">
        <f t="shared" ref="W3:W16" si="5">IF(OR(ISNUMBER(SEARCH("서울", O3)), ISNUMBER(SEARCH("인천", O3)), ISNUMBER(SEARCH("경기", O3))), "수도권",
   IF(OR(ISNUMBER(SEARCH("부산", O3)), ISNUMBER(SEARCH("대구", O3)), ISNUMBER(SEARCH("울산", O3)), ISNUMBER(SEARCH("경북", O3)), ISNUMBER(SEARCH("경남", O3)), ISNUMBER(SEARCH("양산", O3)), ISNUMBER(SEARCH("김해", O3)), ISNUMBER(SEARCH("창원", O3)), ISNUMBER(SEARCH("경상북도", O3)), ISNUMBER(SEARCH("경상남도", O3))), "경상권",
   IF(OR(ISNUMBER(SEARCH("광주", O3)), ISNUMBER(SEARCH("전북", O3)), ISNUMBER(SEARCH("전남", O3)), ISNUMBER(SEARCH("전라북도", O3)), ISNUMBER(SEARCH("전라남도", O3))), "호남권",
   IF(OR(ISNUMBER(SEARCH("대전", O3)), ISNUMBER(SEARCH("충북", O3)), ISNUMBER(SEARCH("세종", O3)), ISNUMBER(SEARCH("충남", O3)), ISNUMBER(SEARCH("충청북도", O3)), ISNUMBER(SEARCH("충청남도", O3))), "충청권",
   IF(ISNUMBER(SEARCH("강원", O3)), "강원권",
   IF(ISNUMBER(SEARCH("제주", O3)), "제주"))))))</f>
        <v>경상권</v>
      </c>
    </row>
    <row r="4" spans="1:23">
      <c r="A4" s="8" t="s">
        <v>99</v>
      </c>
      <c r="B4" s="8" t="s">
        <v>100</v>
      </c>
      <c r="C4" s="18"/>
      <c r="D4" s="10">
        <v>3</v>
      </c>
      <c r="E4" s="11" t="s">
        <v>101</v>
      </c>
      <c r="F4" s="19" t="s">
        <v>29</v>
      </c>
      <c r="G4" s="19" t="s">
        <v>30</v>
      </c>
      <c r="H4" s="11" t="s">
        <v>102</v>
      </c>
      <c r="I4" s="19" t="s">
        <v>31</v>
      </c>
      <c r="J4" s="19" t="s">
        <v>32</v>
      </c>
      <c r="K4" s="12">
        <v>2</v>
      </c>
      <c r="L4" s="12" t="s">
        <v>33</v>
      </c>
      <c r="M4" s="12" t="s">
        <v>34</v>
      </c>
      <c r="N4" s="13" t="s">
        <v>35</v>
      </c>
      <c r="O4" s="14" t="s">
        <v>36</v>
      </c>
      <c r="P4" s="15" t="s">
        <v>20</v>
      </c>
      <c r="Q4" s="16" t="s">
        <v>37</v>
      </c>
      <c r="R4" s="17" t="str">
        <f t="shared" si="0"/>
        <v>신한은행/309-4311-417843</v>
      </c>
      <c r="S4" s="17" t="str">
        <f>IF(OR(MID(G4, 8, 1) = "3", MOD(MID(G4, 8, 1), 2) = 1), "남", "여")</f>
        <v>여</v>
      </c>
      <c r="T4" s="17" t="str">
        <f t="shared" si="2"/>
        <v>960399</v>
      </c>
      <c r="U4" s="17" t="str">
        <f t="shared" si="3"/>
        <v>1996</v>
      </c>
      <c r="V4" s="17">
        <f t="shared" ca="1" si="4"/>
        <v>28</v>
      </c>
      <c r="W4" s="17" t="str">
        <f t="shared" si="5"/>
        <v>경상권</v>
      </c>
    </row>
    <row r="5" spans="1:23">
      <c r="A5" s="8" t="s">
        <v>99</v>
      </c>
      <c r="B5" s="8" t="s">
        <v>100</v>
      </c>
      <c r="C5" s="18"/>
      <c r="D5" s="10">
        <v>4</v>
      </c>
      <c r="E5" s="11" t="s">
        <v>101</v>
      </c>
      <c r="F5" s="19" t="s">
        <v>38</v>
      </c>
      <c r="G5" s="19" t="s">
        <v>39</v>
      </c>
      <c r="H5" s="11" t="s">
        <v>102</v>
      </c>
      <c r="I5" s="19" t="s">
        <v>40</v>
      </c>
      <c r="J5" s="19" t="s">
        <v>32</v>
      </c>
      <c r="K5" s="12">
        <v>2</v>
      </c>
      <c r="L5" s="12" t="s">
        <v>33</v>
      </c>
      <c r="M5" s="12" t="s">
        <v>103</v>
      </c>
      <c r="N5" s="13" t="s">
        <v>41</v>
      </c>
      <c r="O5" s="14" t="s">
        <v>26</v>
      </c>
      <c r="P5" s="15" t="s">
        <v>20</v>
      </c>
      <c r="Q5" s="16" t="s">
        <v>42</v>
      </c>
      <c r="R5" s="17" t="str">
        <f t="shared" si="0"/>
        <v>신한은행/916-4781-629387</v>
      </c>
      <c r="S5" s="17" t="str">
        <f t="shared" si="1"/>
        <v>남</v>
      </c>
      <c r="T5" s="17" t="str">
        <f t="shared" si="2"/>
        <v>930699</v>
      </c>
      <c r="U5" s="17" t="str">
        <f t="shared" si="3"/>
        <v>1993</v>
      </c>
      <c r="V5" s="17">
        <f t="shared" ca="1" si="4"/>
        <v>31</v>
      </c>
      <c r="W5" s="17" t="str">
        <f t="shared" si="5"/>
        <v>경상권</v>
      </c>
    </row>
    <row r="6" spans="1:23">
      <c r="A6" s="8" t="s">
        <v>99</v>
      </c>
      <c r="B6" s="8" t="s">
        <v>100</v>
      </c>
      <c r="C6" s="18"/>
      <c r="D6" s="10">
        <v>5</v>
      </c>
      <c r="E6" s="11" t="s">
        <v>101</v>
      </c>
      <c r="F6" s="19" t="s">
        <v>13</v>
      </c>
      <c r="G6" s="19" t="s">
        <v>104</v>
      </c>
      <c r="H6" s="11" t="s">
        <v>102</v>
      </c>
      <c r="I6" s="19" t="s">
        <v>15</v>
      </c>
      <c r="J6" s="19" t="s">
        <v>43</v>
      </c>
      <c r="K6" s="12">
        <v>4</v>
      </c>
      <c r="L6" s="12" t="s">
        <v>17</v>
      </c>
      <c r="M6" s="12" t="s">
        <v>44</v>
      </c>
      <c r="N6" s="13" t="s">
        <v>45</v>
      </c>
      <c r="O6" s="14" t="s">
        <v>19</v>
      </c>
      <c r="P6" s="15" t="s">
        <v>46</v>
      </c>
      <c r="Q6" s="16" t="s">
        <v>47</v>
      </c>
      <c r="R6" s="17" t="str">
        <f t="shared" si="0"/>
        <v>우리은행/165-6075-449479</v>
      </c>
      <c r="S6" s="17" t="str">
        <f t="shared" si="1"/>
        <v>남</v>
      </c>
      <c r="T6" s="17" t="str">
        <f t="shared" si="2"/>
        <v>020699</v>
      </c>
      <c r="U6" s="17" t="str">
        <f t="shared" si="3"/>
        <v>2002</v>
      </c>
      <c r="V6" s="17">
        <f t="shared" ca="1" si="4"/>
        <v>22</v>
      </c>
      <c r="W6" s="17" t="str">
        <f t="shared" si="5"/>
        <v>경상권</v>
      </c>
    </row>
    <row r="7" spans="1:23">
      <c r="A7" s="8" t="s">
        <v>99</v>
      </c>
      <c r="B7" s="8" t="s">
        <v>100</v>
      </c>
      <c r="C7" s="18"/>
      <c r="D7" s="10">
        <v>6</v>
      </c>
      <c r="E7" s="11" t="s">
        <v>101</v>
      </c>
      <c r="F7" s="19" t="s">
        <v>48</v>
      </c>
      <c r="G7" s="19" t="s">
        <v>49</v>
      </c>
      <c r="H7" s="11" t="s">
        <v>102</v>
      </c>
      <c r="I7" s="19" t="s">
        <v>50</v>
      </c>
      <c r="J7" s="19" t="s">
        <v>105</v>
      </c>
      <c r="K7" s="12">
        <v>1</v>
      </c>
      <c r="L7" s="12" t="s">
        <v>51</v>
      </c>
      <c r="M7" s="12" t="s">
        <v>34</v>
      </c>
      <c r="N7" s="13" t="s">
        <v>52</v>
      </c>
      <c r="O7" s="14" t="s">
        <v>26</v>
      </c>
      <c r="P7" s="15" t="s">
        <v>53</v>
      </c>
      <c r="Q7" s="16" t="s">
        <v>54</v>
      </c>
      <c r="R7" s="17" t="str">
        <f t="shared" si="0"/>
        <v>농협/894-4629-468857</v>
      </c>
      <c r="S7" s="17" t="str">
        <f t="shared" si="1"/>
        <v>남</v>
      </c>
      <c r="T7" s="17" t="str">
        <f t="shared" si="2"/>
        <v>930899</v>
      </c>
      <c r="U7" s="17" t="str">
        <f t="shared" si="3"/>
        <v>1993</v>
      </c>
      <c r="V7" s="17">
        <f t="shared" ca="1" si="4"/>
        <v>31</v>
      </c>
      <c r="W7" s="17" t="str">
        <f t="shared" si="5"/>
        <v>경상권</v>
      </c>
    </row>
    <row r="8" spans="1:23">
      <c r="A8" s="8" t="s">
        <v>99</v>
      </c>
      <c r="B8" s="8" t="s">
        <v>100</v>
      </c>
      <c r="C8" s="18"/>
      <c r="D8" s="10">
        <v>7</v>
      </c>
      <c r="E8" s="11" t="s">
        <v>101</v>
      </c>
      <c r="F8" s="19" t="s">
        <v>55</v>
      </c>
      <c r="G8" s="19" t="s">
        <v>106</v>
      </c>
      <c r="H8" s="11" t="s">
        <v>102</v>
      </c>
      <c r="I8" s="19" t="s">
        <v>56</v>
      </c>
      <c r="J8" s="19" t="s">
        <v>57</v>
      </c>
      <c r="K8" s="12">
        <v>2</v>
      </c>
      <c r="L8" s="12" t="s">
        <v>51</v>
      </c>
      <c r="M8" s="12" t="s">
        <v>34</v>
      </c>
      <c r="N8" s="13" t="s">
        <v>58</v>
      </c>
      <c r="O8" s="14" t="s">
        <v>19</v>
      </c>
      <c r="P8" s="15" t="s">
        <v>53</v>
      </c>
      <c r="Q8" s="16" t="s">
        <v>59</v>
      </c>
      <c r="R8" s="17" t="str">
        <f t="shared" si="0"/>
        <v>농협/273-7528-862196</v>
      </c>
      <c r="S8" s="17" t="str">
        <f t="shared" si="1"/>
        <v>남</v>
      </c>
      <c r="T8" s="17" t="str">
        <f t="shared" si="2"/>
        <v>001199</v>
      </c>
      <c r="U8" s="17" t="str">
        <f t="shared" si="3"/>
        <v>2000</v>
      </c>
      <c r="V8" s="17">
        <f t="shared" ca="1" si="4"/>
        <v>24</v>
      </c>
      <c r="W8" s="17" t="str">
        <f t="shared" si="5"/>
        <v>경상권</v>
      </c>
    </row>
    <row r="9" spans="1:23">
      <c r="A9" s="8" t="s">
        <v>99</v>
      </c>
      <c r="B9" s="8" t="s">
        <v>100</v>
      </c>
      <c r="C9" s="18"/>
      <c r="D9" s="10">
        <v>8</v>
      </c>
      <c r="E9" s="11" t="s">
        <v>101</v>
      </c>
      <c r="F9" s="19" t="s">
        <v>60</v>
      </c>
      <c r="G9" s="19" t="s">
        <v>61</v>
      </c>
      <c r="H9" s="11" t="s">
        <v>102</v>
      </c>
      <c r="I9" s="19" t="s">
        <v>62</v>
      </c>
      <c r="J9" s="19" t="s">
        <v>43</v>
      </c>
      <c r="K9" s="12">
        <v>4</v>
      </c>
      <c r="L9" s="12" t="s">
        <v>33</v>
      </c>
      <c r="M9" s="12" t="s">
        <v>44</v>
      </c>
      <c r="N9" s="13" t="s">
        <v>52</v>
      </c>
      <c r="O9" s="14" t="s">
        <v>36</v>
      </c>
      <c r="P9" s="15" t="s">
        <v>46</v>
      </c>
      <c r="Q9" s="16" t="s">
        <v>63</v>
      </c>
      <c r="R9" s="17" t="str">
        <f t="shared" si="0"/>
        <v>우리은행/295-1855-371274</v>
      </c>
      <c r="S9" s="17" t="str">
        <f t="shared" si="1"/>
        <v>남</v>
      </c>
      <c r="T9" s="17" t="str">
        <f t="shared" si="2"/>
        <v>920699</v>
      </c>
      <c r="U9" s="17" t="str">
        <f t="shared" si="3"/>
        <v>1992</v>
      </c>
      <c r="V9" s="17">
        <f t="shared" ca="1" si="4"/>
        <v>32</v>
      </c>
      <c r="W9" s="17" t="str">
        <f t="shared" si="5"/>
        <v>경상권</v>
      </c>
    </row>
    <row r="10" spans="1:23">
      <c r="A10" s="8" t="s">
        <v>99</v>
      </c>
      <c r="B10" s="8" t="s">
        <v>100</v>
      </c>
      <c r="C10" s="18"/>
      <c r="D10" s="10">
        <v>9</v>
      </c>
      <c r="E10" s="11" t="s">
        <v>101</v>
      </c>
      <c r="F10" s="19" t="s">
        <v>48</v>
      </c>
      <c r="G10" s="19" t="s">
        <v>64</v>
      </c>
      <c r="H10" s="11" t="s">
        <v>102</v>
      </c>
      <c r="I10" s="19" t="s">
        <v>65</v>
      </c>
      <c r="J10" s="19" t="s">
        <v>57</v>
      </c>
      <c r="K10" s="12">
        <v>2</v>
      </c>
      <c r="L10" s="12" t="s">
        <v>33</v>
      </c>
      <c r="M10" s="12" t="s">
        <v>44</v>
      </c>
      <c r="N10" s="13" t="s">
        <v>52</v>
      </c>
      <c r="O10" s="14" t="s">
        <v>19</v>
      </c>
      <c r="P10" s="15" t="s">
        <v>66</v>
      </c>
      <c r="Q10" s="16" t="s">
        <v>67</v>
      </c>
      <c r="R10" s="17" t="str">
        <f t="shared" si="0"/>
        <v>하나은행/869-2828-526225</v>
      </c>
      <c r="S10" s="17" t="str">
        <f t="shared" si="1"/>
        <v>여</v>
      </c>
      <c r="T10" s="17" t="str">
        <f t="shared" si="2"/>
        <v>900699</v>
      </c>
      <c r="U10" s="17" t="str">
        <f t="shared" si="3"/>
        <v>1990</v>
      </c>
      <c r="V10" s="17">
        <f t="shared" ca="1" si="4"/>
        <v>34</v>
      </c>
      <c r="W10" s="17" t="str">
        <f t="shared" si="5"/>
        <v>경상권</v>
      </c>
    </row>
    <row r="11" spans="1:23">
      <c r="A11" s="8" t="s">
        <v>99</v>
      </c>
      <c r="B11" s="8" t="s">
        <v>100</v>
      </c>
      <c r="C11" s="18"/>
      <c r="D11" s="10">
        <v>10</v>
      </c>
      <c r="E11" s="11" t="s">
        <v>101</v>
      </c>
      <c r="F11" s="19" t="s">
        <v>68</v>
      </c>
      <c r="G11" s="19" t="s">
        <v>69</v>
      </c>
      <c r="H11" s="11" t="s">
        <v>102</v>
      </c>
      <c r="I11" s="19" t="s">
        <v>70</v>
      </c>
      <c r="J11" s="19" t="s">
        <v>43</v>
      </c>
      <c r="K11" s="12">
        <v>3</v>
      </c>
      <c r="L11" s="12" t="s">
        <v>33</v>
      </c>
      <c r="M11" s="12" t="s">
        <v>71</v>
      </c>
      <c r="N11" s="13" t="s">
        <v>35</v>
      </c>
      <c r="O11" s="14" t="s">
        <v>26</v>
      </c>
      <c r="P11" s="15" t="s">
        <v>53</v>
      </c>
      <c r="Q11" s="16" t="s">
        <v>72</v>
      </c>
      <c r="R11" s="17" t="str">
        <f t="shared" si="0"/>
        <v>농협/954-9797-760181</v>
      </c>
      <c r="S11" s="17" t="str">
        <f t="shared" si="1"/>
        <v>남</v>
      </c>
      <c r="T11" s="17" t="str">
        <f t="shared" si="2"/>
        <v>900799</v>
      </c>
      <c r="U11" s="17" t="str">
        <f t="shared" si="3"/>
        <v>1990</v>
      </c>
      <c r="V11" s="17">
        <f t="shared" ca="1" si="4"/>
        <v>34</v>
      </c>
      <c r="W11" s="17" t="str">
        <f t="shared" si="5"/>
        <v>경상권</v>
      </c>
    </row>
    <row r="12" spans="1:23">
      <c r="A12" s="8" t="s">
        <v>99</v>
      </c>
      <c r="B12" s="8" t="s">
        <v>100</v>
      </c>
      <c r="C12" s="18"/>
      <c r="D12" s="10">
        <v>11</v>
      </c>
      <c r="E12" s="11" t="s">
        <v>101</v>
      </c>
      <c r="F12" s="19" t="s">
        <v>22</v>
      </c>
      <c r="G12" s="19" t="s">
        <v>73</v>
      </c>
      <c r="H12" s="11" t="s">
        <v>102</v>
      </c>
      <c r="I12" s="19" t="s">
        <v>24</v>
      </c>
      <c r="J12" s="19" t="s">
        <v>32</v>
      </c>
      <c r="K12" s="12">
        <v>2</v>
      </c>
      <c r="L12" s="12" t="s">
        <v>17</v>
      </c>
      <c r="M12" s="12" t="s">
        <v>74</v>
      </c>
      <c r="N12" s="13" t="s">
        <v>45</v>
      </c>
      <c r="O12" s="15" t="s">
        <v>107</v>
      </c>
      <c r="P12" s="15" t="s">
        <v>20</v>
      </c>
      <c r="Q12" s="16" t="s">
        <v>75</v>
      </c>
      <c r="R12" s="17" t="str">
        <f t="shared" si="0"/>
        <v>신한은행/129-2235-418768</v>
      </c>
      <c r="S12" s="17" t="str">
        <f t="shared" si="1"/>
        <v>남</v>
      </c>
      <c r="T12" s="17" t="str">
        <f t="shared" si="2"/>
        <v>910699</v>
      </c>
      <c r="U12" s="17" t="str">
        <f t="shared" si="3"/>
        <v>1991</v>
      </c>
      <c r="V12" s="17">
        <f t="shared" ca="1" si="4"/>
        <v>33</v>
      </c>
      <c r="W12" s="17" t="str">
        <f t="shared" si="5"/>
        <v>제주</v>
      </c>
    </row>
    <row r="13" spans="1:23">
      <c r="A13" s="8" t="s">
        <v>99</v>
      </c>
      <c r="B13" s="8" t="s">
        <v>100</v>
      </c>
      <c r="C13" s="18"/>
      <c r="D13" s="10">
        <v>12</v>
      </c>
      <c r="E13" s="11" t="s">
        <v>101</v>
      </c>
      <c r="F13" s="19" t="s">
        <v>76</v>
      </c>
      <c r="G13" s="19" t="s">
        <v>108</v>
      </c>
      <c r="H13" s="11" t="s">
        <v>102</v>
      </c>
      <c r="I13" s="19" t="s">
        <v>77</v>
      </c>
      <c r="J13" s="19" t="s">
        <v>32</v>
      </c>
      <c r="K13" s="12">
        <v>1</v>
      </c>
      <c r="L13" s="12" t="s">
        <v>51</v>
      </c>
      <c r="M13" s="12" t="s">
        <v>34</v>
      </c>
      <c r="N13" s="13" t="s">
        <v>58</v>
      </c>
      <c r="O13" s="20" t="s">
        <v>109</v>
      </c>
      <c r="P13" s="15" t="s">
        <v>46</v>
      </c>
      <c r="Q13" s="16" t="s">
        <v>78</v>
      </c>
      <c r="R13" s="17" t="str">
        <f t="shared" si="0"/>
        <v>우리은행/404-5984-950896</v>
      </c>
      <c r="S13" s="17" t="str">
        <f t="shared" si="1"/>
        <v>여</v>
      </c>
      <c r="T13" s="17" t="str">
        <f t="shared" si="2"/>
        <v>000899</v>
      </c>
      <c r="U13" s="17" t="str">
        <f t="shared" si="3"/>
        <v>2000</v>
      </c>
      <c r="V13" s="17">
        <f ca="1">YEAR(TODAY()) - VALUE(IF(VALUE(MID(G13, 8, 1)) &lt;= 2, "19" &amp; LEFT(G13, 2), "20" &amp; LEFT(G13, 2)))</f>
        <v>24</v>
      </c>
      <c r="W13" s="17" t="str">
        <f t="shared" si="5"/>
        <v>충청권</v>
      </c>
    </row>
    <row r="14" spans="1:23">
      <c r="A14" s="8" t="s">
        <v>99</v>
      </c>
      <c r="B14" s="8" t="s">
        <v>100</v>
      </c>
      <c r="C14" s="18"/>
      <c r="D14" s="10">
        <v>13</v>
      </c>
      <c r="E14" s="11" t="s">
        <v>101</v>
      </c>
      <c r="F14" s="19" t="s">
        <v>79</v>
      </c>
      <c r="G14" s="19" t="s">
        <v>80</v>
      </c>
      <c r="H14" s="11" t="s">
        <v>102</v>
      </c>
      <c r="I14" s="19" t="s">
        <v>81</v>
      </c>
      <c r="J14" s="19" t="s">
        <v>32</v>
      </c>
      <c r="K14" s="12">
        <v>2</v>
      </c>
      <c r="L14" s="12" t="s">
        <v>33</v>
      </c>
      <c r="M14" s="12" t="s">
        <v>34</v>
      </c>
      <c r="N14" s="13" t="s">
        <v>45</v>
      </c>
      <c r="O14" s="15" t="s">
        <v>110</v>
      </c>
      <c r="P14" s="15" t="s">
        <v>53</v>
      </c>
      <c r="Q14" s="16" t="s">
        <v>82</v>
      </c>
      <c r="R14" s="17" t="str">
        <f t="shared" si="0"/>
        <v>농협/756-6616-606584</v>
      </c>
      <c r="S14" s="17" t="str">
        <f t="shared" si="1"/>
        <v>여</v>
      </c>
      <c r="T14" s="17" t="str">
        <f t="shared" si="2"/>
        <v>921299</v>
      </c>
      <c r="U14" s="17" t="str">
        <f t="shared" si="3"/>
        <v>1992</v>
      </c>
      <c r="V14" s="17">
        <f t="shared" ca="1" si="4"/>
        <v>32</v>
      </c>
      <c r="W14" s="17" t="str">
        <f t="shared" si="5"/>
        <v>경상권</v>
      </c>
    </row>
    <row r="15" spans="1:23">
      <c r="A15" s="8" t="s">
        <v>99</v>
      </c>
      <c r="B15" s="8" t="s">
        <v>100</v>
      </c>
      <c r="C15" s="21"/>
      <c r="D15" s="10">
        <v>14</v>
      </c>
      <c r="E15" s="11" t="s">
        <v>101</v>
      </c>
      <c r="F15" s="19" t="s">
        <v>55</v>
      </c>
      <c r="G15" s="19" t="s">
        <v>83</v>
      </c>
      <c r="H15" s="11" t="s">
        <v>102</v>
      </c>
      <c r="I15" s="19" t="s">
        <v>56</v>
      </c>
      <c r="J15" s="19" t="s">
        <v>57</v>
      </c>
      <c r="K15" s="12">
        <v>2</v>
      </c>
      <c r="L15" s="12" t="s">
        <v>33</v>
      </c>
      <c r="M15" s="12" t="s">
        <v>44</v>
      </c>
      <c r="N15" s="13" t="s">
        <v>41</v>
      </c>
      <c r="O15" s="14" t="s">
        <v>111</v>
      </c>
      <c r="P15" s="15" t="s">
        <v>66</v>
      </c>
      <c r="Q15" s="16" t="s">
        <v>84</v>
      </c>
      <c r="R15" s="17" t="str">
        <f t="shared" si="0"/>
        <v>하나은행/588-1300-685386</v>
      </c>
      <c r="S15" s="17" t="str">
        <f t="shared" si="1"/>
        <v>남</v>
      </c>
      <c r="T15" s="17" t="str">
        <f t="shared" si="2"/>
        <v>901199</v>
      </c>
      <c r="U15" s="17" t="str">
        <f t="shared" si="3"/>
        <v>1990</v>
      </c>
      <c r="V15" s="17">
        <f t="shared" ca="1" si="4"/>
        <v>34</v>
      </c>
      <c r="W15" s="17" t="str">
        <f t="shared" si="5"/>
        <v>호남권</v>
      </c>
    </row>
    <row r="16" spans="1:23">
      <c r="A16" s="19" t="s">
        <v>99</v>
      </c>
      <c r="B16" s="22" t="s">
        <v>100</v>
      </c>
      <c r="C16" s="18"/>
      <c r="D16" s="18">
        <v>15</v>
      </c>
      <c r="E16" s="19" t="s">
        <v>101</v>
      </c>
      <c r="F16" s="19" t="s">
        <v>85</v>
      </c>
      <c r="G16" s="19" t="s">
        <v>86</v>
      </c>
      <c r="H16" s="23" t="s">
        <v>102</v>
      </c>
      <c r="I16" s="19" t="s">
        <v>87</v>
      </c>
      <c r="J16" s="19" t="s">
        <v>43</v>
      </c>
      <c r="K16" s="24">
        <v>1</v>
      </c>
      <c r="L16" s="12" t="s">
        <v>51</v>
      </c>
      <c r="M16" s="12" t="s">
        <v>71</v>
      </c>
      <c r="N16" s="13" t="s">
        <v>58</v>
      </c>
      <c r="O16" s="14" t="s">
        <v>112</v>
      </c>
      <c r="P16" s="15" t="s">
        <v>66</v>
      </c>
      <c r="Q16" s="16" t="s">
        <v>88</v>
      </c>
      <c r="R16" s="17" t="str">
        <f t="shared" si="0"/>
        <v>하나은행/694-9043-121446</v>
      </c>
      <c r="S16" s="17" t="str">
        <f t="shared" si="1"/>
        <v>남</v>
      </c>
      <c r="T16" s="17" t="str">
        <f t="shared" si="2"/>
        <v>941099</v>
      </c>
      <c r="U16" s="17" t="str">
        <f t="shared" si="3"/>
        <v>1994</v>
      </c>
      <c r="V16" s="17">
        <f t="shared" ca="1" si="4"/>
        <v>30</v>
      </c>
      <c r="W16" s="17" t="str">
        <f t="shared" si="5"/>
        <v>수도권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참여자명단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juhyeok KIM</cp:lastModifiedBy>
  <cp:revision>1</cp:revision>
  <dcterms:created xsi:type="dcterms:W3CDTF">2019-10-09T00:00:00Z</dcterms:created>
  <dcterms:modified xsi:type="dcterms:W3CDTF">2024-12-26T08:02:44Z</dcterms:modified>
  <cp:version>1100.0100.01</cp:version>
</cp:coreProperties>
</file>