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luwine\Downloads\"/>
    </mc:Choice>
  </mc:AlternateContent>
  <xr:revisionPtr revIDLastSave="0" documentId="13_ncr:1_{DD6E5F11-CA62-47A9-8481-BE24D0890F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상품코드" sheetId="6" r:id="rId2"/>
    <sheet name="고객" sheetId="5" r:id="rId3"/>
    <sheet name="영업장" sheetId="4" r:id="rId4"/>
    <sheet name="코드테이블" sheetId="2" r:id="rId5"/>
    <sheet name="사용자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4" i="1" l="1"/>
  <c r="N181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82" i="1"/>
  <c r="M184" i="1"/>
  <c r="M185" i="1"/>
  <c r="M186" i="1"/>
  <c r="M187" i="1"/>
  <c r="M188" i="1"/>
  <c r="M189" i="1"/>
  <c r="M190" i="1"/>
  <c r="M191" i="1"/>
  <c r="M192" i="1"/>
  <c r="M193" i="1"/>
  <c r="M183" i="1"/>
  <c r="N172" i="1"/>
  <c r="N171" i="1"/>
  <c r="M154" i="1" l="1"/>
  <c r="N166" i="1"/>
  <c r="N167" i="1"/>
  <c r="N168" i="1"/>
  <c r="N169" i="1"/>
  <c r="N170" i="1"/>
  <c r="N173" i="1"/>
  <c r="N174" i="1"/>
  <c r="N177" i="1"/>
  <c r="N176" i="1"/>
  <c r="N175" i="1"/>
  <c r="N2" i="5"/>
  <c r="G14" i="2" l="1"/>
  <c r="J19" i="6" l="1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18" i="6"/>
  <c r="K2" i="4"/>
  <c r="M83" i="1" l="1"/>
  <c r="I20" i="5" l="1"/>
  <c r="I21" i="5"/>
  <c r="I22" i="5"/>
  <c r="I23" i="5"/>
  <c r="I24" i="5"/>
  <c r="I25" i="5"/>
  <c r="I26" i="5"/>
  <c r="I27" i="5"/>
  <c r="I28" i="5"/>
  <c r="I19" i="5"/>
  <c r="H3" i="3"/>
  <c r="H4" i="3"/>
  <c r="H5" i="3"/>
  <c r="H6" i="3"/>
  <c r="H7" i="3"/>
  <c r="H8" i="3"/>
  <c r="H9" i="3"/>
  <c r="H2" i="3"/>
  <c r="M43" i="1"/>
  <c r="N43" i="1"/>
  <c r="G48" i="2"/>
  <c r="G49" i="2"/>
  <c r="N3" i="5"/>
  <c r="N4" i="5"/>
  <c r="N5" i="5"/>
  <c r="N6" i="5"/>
  <c r="N7" i="5"/>
  <c r="N8" i="5"/>
  <c r="N9" i="5"/>
  <c r="N10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16" i="2"/>
  <c r="G4" i="2"/>
  <c r="G5" i="2"/>
  <c r="G6" i="2"/>
  <c r="G7" i="2"/>
  <c r="G8" i="2"/>
  <c r="G9" i="2"/>
  <c r="G10" i="2"/>
  <c r="G11" i="2"/>
  <c r="G12" i="2"/>
  <c r="G13" i="2"/>
  <c r="G3" i="2"/>
  <c r="N153" i="1" l="1"/>
  <c r="N154" i="1"/>
  <c r="N155" i="1"/>
  <c r="N156" i="1"/>
  <c r="N157" i="1"/>
  <c r="N158" i="1"/>
  <c r="N159" i="1"/>
  <c r="N160" i="1"/>
  <c r="N161" i="1"/>
  <c r="N162" i="1"/>
  <c r="N152" i="1"/>
  <c r="N142" i="1"/>
  <c r="N143" i="1"/>
  <c r="N144" i="1"/>
  <c r="N145" i="1"/>
  <c r="N146" i="1"/>
  <c r="N147" i="1"/>
  <c r="N141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09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84" i="1"/>
  <c r="N37" i="1"/>
  <c r="N38" i="1"/>
  <c r="N39" i="1"/>
  <c r="N40" i="1"/>
  <c r="N41" i="1"/>
  <c r="N42" i="1"/>
  <c r="N44" i="1"/>
  <c r="N45" i="1"/>
  <c r="N46" i="1"/>
  <c r="N47" i="1"/>
  <c r="N48" i="1"/>
  <c r="N36" i="1"/>
  <c r="N19" i="1"/>
  <c r="N20" i="1"/>
  <c r="N21" i="1"/>
  <c r="N22" i="1"/>
  <c r="N23" i="1"/>
  <c r="N24" i="1"/>
  <c r="N25" i="1"/>
  <c r="N26" i="1"/>
  <c r="N27" i="1"/>
  <c r="N28" i="1"/>
  <c r="N18" i="1"/>
  <c r="N6" i="1"/>
  <c r="N7" i="1"/>
  <c r="N8" i="1"/>
  <c r="N9" i="1"/>
  <c r="N10" i="1"/>
  <c r="N5" i="1"/>
  <c r="N151" i="1" l="1"/>
  <c r="N140" i="1"/>
  <c r="N108" i="1"/>
  <c r="N83" i="1"/>
  <c r="N35" i="1"/>
  <c r="N17" i="1"/>
  <c r="N4" i="1"/>
  <c r="M153" i="1" l="1"/>
  <c r="M155" i="1"/>
  <c r="M156" i="1"/>
  <c r="M157" i="1"/>
  <c r="M158" i="1"/>
  <c r="M159" i="1"/>
  <c r="M160" i="1"/>
  <c r="M161" i="1"/>
  <c r="M162" i="1"/>
  <c r="M152" i="1"/>
  <c r="M142" i="1"/>
  <c r="M143" i="1"/>
  <c r="M144" i="1"/>
  <c r="M145" i="1"/>
  <c r="M146" i="1"/>
  <c r="M147" i="1"/>
  <c r="M141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09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84" i="1"/>
  <c r="M37" i="1"/>
  <c r="M38" i="1"/>
  <c r="M39" i="1"/>
  <c r="M40" i="1"/>
  <c r="M41" i="1"/>
  <c r="M42" i="1"/>
  <c r="M44" i="1"/>
  <c r="M45" i="1"/>
  <c r="M46" i="1"/>
  <c r="M47" i="1"/>
  <c r="M48" i="1"/>
  <c r="M36" i="1"/>
  <c r="M151" i="1"/>
  <c r="M140" i="1"/>
  <c r="M108" i="1"/>
  <c r="M35" i="1"/>
  <c r="M19" i="1"/>
  <c r="M20" i="1"/>
  <c r="M21" i="1"/>
  <c r="M22" i="1"/>
  <c r="M23" i="1"/>
  <c r="M24" i="1"/>
  <c r="M25" i="1"/>
  <c r="M26" i="1"/>
  <c r="M27" i="1"/>
  <c r="M28" i="1"/>
  <c r="M18" i="1"/>
  <c r="M17" i="1" l="1"/>
  <c r="M4" i="1"/>
  <c r="M6" i="1"/>
  <c r="M7" i="1"/>
  <c r="M8" i="1"/>
  <c r="M9" i="1"/>
  <c r="M10" i="1"/>
  <c r="M5" i="1"/>
</calcChain>
</file>

<file path=xl/sharedStrings.xml><?xml version="1.0" encoding="utf-8"?>
<sst xmlns="http://schemas.openxmlformats.org/spreadsheetml/2006/main" count="1263" uniqueCount="561">
  <si>
    <t>COMMENTS</t>
    <phoneticPr fontId="1" type="noConversion"/>
  </si>
  <si>
    <t>DATA_TYPE</t>
    <phoneticPr fontId="1" type="noConversion"/>
  </si>
  <si>
    <t>COLUMN_NAME</t>
    <phoneticPr fontId="1" type="noConversion"/>
  </si>
  <si>
    <t>PK</t>
    <phoneticPr fontId="1" type="noConversion"/>
  </si>
  <si>
    <t>PK순서</t>
    <phoneticPr fontId="1" type="noConversion"/>
  </si>
  <si>
    <t>NULL 허용</t>
    <phoneticPr fontId="1" type="noConversion"/>
  </si>
  <si>
    <t xml:space="preserve">DEFAULT </t>
    <phoneticPr fontId="1" type="noConversion"/>
  </si>
  <si>
    <t>TABLE_NAME</t>
    <phoneticPr fontId="1" type="noConversion"/>
  </si>
  <si>
    <t>OWNER</t>
    <phoneticPr fontId="1" type="noConversion"/>
  </si>
  <si>
    <t>TABLE_COMMENTS</t>
    <phoneticPr fontId="1" type="noConversion"/>
  </si>
  <si>
    <t>공통코드</t>
    <phoneticPr fontId="1" type="noConversion"/>
  </si>
  <si>
    <t>공통코드명</t>
    <phoneticPr fontId="1" type="noConversion"/>
  </si>
  <si>
    <t>최초등록일자</t>
    <phoneticPr fontId="1" type="noConversion"/>
  </si>
  <si>
    <t>최초등록자</t>
    <phoneticPr fontId="1" type="noConversion"/>
  </si>
  <si>
    <t>최종수정일자</t>
    <phoneticPr fontId="1" type="noConversion"/>
  </si>
  <si>
    <t>N</t>
    <phoneticPr fontId="1" type="noConversion"/>
  </si>
  <si>
    <t>SYSDATE</t>
    <phoneticPr fontId="1" type="noConversion"/>
  </si>
  <si>
    <t>VARCHAR2(10)</t>
    <phoneticPr fontId="1" type="noConversion"/>
  </si>
  <si>
    <t>VARCHAR2(50)</t>
    <phoneticPr fontId="1" type="noConversion"/>
  </si>
  <si>
    <t>DATE</t>
    <phoneticPr fontId="1" type="noConversion"/>
  </si>
  <si>
    <t>VARCHAR2(20)</t>
    <phoneticPr fontId="1" type="noConversion"/>
  </si>
  <si>
    <t>VARCHAR2(20)</t>
    <phoneticPr fontId="1" type="noConversion"/>
  </si>
  <si>
    <t>코드마스터</t>
    <phoneticPr fontId="1" type="noConversion"/>
  </si>
  <si>
    <t>코드상세</t>
    <phoneticPr fontId="1" type="noConversion"/>
  </si>
  <si>
    <t>공통코드</t>
    <phoneticPr fontId="1" type="noConversion"/>
  </si>
  <si>
    <t>세부코드</t>
    <phoneticPr fontId="1" type="noConversion"/>
  </si>
  <si>
    <t>세부코드명</t>
    <phoneticPr fontId="1" type="noConversion"/>
  </si>
  <si>
    <t>사용여부</t>
    <phoneticPr fontId="1" type="noConversion"/>
  </si>
  <si>
    <t>정렬순서</t>
    <phoneticPr fontId="1" type="noConversion"/>
  </si>
  <si>
    <t>사용자</t>
    <phoneticPr fontId="1" type="noConversion"/>
  </si>
  <si>
    <t>사용자 ID</t>
    <phoneticPr fontId="1" type="noConversion"/>
  </si>
  <si>
    <t>사용자 명</t>
    <phoneticPr fontId="1" type="noConversion"/>
  </si>
  <si>
    <t>사용자구분코드</t>
    <phoneticPr fontId="1" type="noConversion"/>
  </si>
  <si>
    <t>비고</t>
    <phoneticPr fontId="1" type="noConversion"/>
  </si>
  <si>
    <t>1:회사, 2:특약점</t>
    <phoneticPr fontId="1" type="noConversion"/>
  </si>
  <si>
    <t>VARCHAR2(10)</t>
    <phoneticPr fontId="1" type="noConversion"/>
  </si>
  <si>
    <t>사용여부</t>
    <phoneticPr fontId="1" type="noConversion"/>
  </si>
  <si>
    <t>비밀번호</t>
    <phoneticPr fontId="1" type="noConversion"/>
  </si>
  <si>
    <t>시작일자</t>
    <phoneticPr fontId="1" type="noConversion"/>
  </si>
  <si>
    <t>종료일자</t>
    <phoneticPr fontId="1" type="noConversion"/>
  </si>
  <si>
    <t>비밀번호변경일자</t>
    <phoneticPr fontId="1" type="noConversion"/>
  </si>
  <si>
    <t>0:사용, 1: 미사용</t>
    <phoneticPr fontId="1" type="noConversion"/>
  </si>
  <si>
    <t>비고</t>
    <phoneticPr fontId="1" type="noConversion"/>
  </si>
  <si>
    <t>메뉴관리</t>
    <phoneticPr fontId="1" type="noConversion"/>
  </si>
  <si>
    <t>사용시작일자</t>
    <phoneticPr fontId="1" type="noConversion"/>
  </si>
  <si>
    <t>사용종료일자</t>
    <phoneticPr fontId="1" type="noConversion"/>
  </si>
  <si>
    <t>VARCHAR2(10)</t>
    <phoneticPr fontId="1" type="noConversion"/>
  </si>
  <si>
    <t>VARCHAR2(50)</t>
    <phoneticPr fontId="1" type="noConversion"/>
  </si>
  <si>
    <t>VARCHAR2(1)</t>
    <phoneticPr fontId="1" type="noConversion"/>
  </si>
  <si>
    <t>VARCHAR2(8)</t>
    <phoneticPr fontId="1" type="noConversion"/>
  </si>
  <si>
    <t>VARCHAR2(8)</t>
    <phoneticPr fontId="1" type="noConversion"/>
  </si>
  <si>
    <t>NUMBER(2)</t>
    <phoneticPr fontId="1" type="noConversion"/>
  </si>
  <si>
    <t>P</t>
    <phoneticPr fontId="1" type="noConversion"/>
  </si>
  <si>
    <t>P</t>
    <phoneticPr fontId="1" type="noConversion"/>
  </si>
  <si>
    <t>메뉴ID</t>
    <phoneticPr fontId="1" type="noConversion"/>
  </si>
  <si>
    <t>메뉴명</t>
    <phoneticPr fontId="1" type="noConversion"/>
  </si>
  <si>
    <t>상위메뉴ID</t>
    <phoneticPr fontId="1" type="noConversion"/>
  </si>
  <si>
    <t>프로그램ID</t>
    <phoneticPr fontId="1" type="noConversion"/>
  </si>
  <si>
    <t>메뉴레벨</t>
    <phoneticPr fontId="1" type="noConversion"/>
  </si>
  <si>
    <t>정렬순서</t>
    <phoneticPr fontId="1" type="noConversion"/>
  </si>
  <si>
    <t>프로그램관리</t>
    <phoneticPr fontId="1" type="noConversion"/>
  </si>
  <si>
    <t>프로그램ID</t>
    <phoneticPr fontId="1" type="noConversion"/>
  </si>
  <si>
    <t>프로그램명</t>
    <phoneticPr fontId="1" type="noConversion"/>
  </si>
  <si>
    <t>프로그램경로</t>
    <phoneticPr fontId="1" type="noConversion"/>
  </si>
  <si>
    <t>사용여부</t>
    <phoneticPr fontId="1" type="noConversion"/>
  </si>
  <si>
    <t>로그인정보</t>
    <phoneticPr fontId="1" type="noConversion"/>
  </si>
  <si>
    <t>사용자ID</t>
    <phoneticPr fontId="1" type="noConversion"/>
  </si>
  <si>
    <t>로그인일시</t>
    <phoneticPr fontId="1" type="noConversion"/>
  </si>
  <si>
    <t>로그인IP주소</t>
    <phoneticPr fontId="1" type="noConversion"/>
  </si>
  <si>
    <t>P</t>
    <phoneticPr fontId="1" type="noConversion"/>
  </si>
  <si>
    <t>P</t>
    <phoneticPr fontId="1" type="noConversion"/>
  </si>
  <si>
    <t>VARCHAR2(20)</t>
    <phoneticPr fontId="1" type="noConversion"/>
  </si>
  <si>
    <t>DATE</t>
    <phoneticPr fontId="1" type="noConversion"/>
  </si>
  <si>
    <t>VARCHAR2(50)</t>
    <phoneticPr fontId="1" type="noConversion"/>
  </si>
  <si>
    <t>거래처코드</t>
    <phoneticPr fontId="1" type="noConversion"/>
  </si>
  <si>
    <t>거래처명</t>
    <phoneticPr fontId="1" type="noConversion"/>
  </si>
  <si>
    <t>거래처구분코드</t>
    <phoneticPr fontId="1" type="noConversion"/>
  </si>
  <si>
    <t>대표자명</t>
    <phoneticPr fontId="1" type="noConversion"/>
  </si>
  <si>
    <t>사업자등록번호</t>
    <phoneticPr fontId="1" type="noConversion"/>
  </si>
  <si>
    <t>우편번호</t>
    <phoneticPr fontId="1" type="noConversion"/>
  </si>
  <si>
    <t>주소</t>
    <phoneticPr fontId="1" type="noConversion"/>
  </si>
  <si>
    <t>상세주소</t>
    <phoneticPr fontId="1" type="noConversion"/>
  </si>
  <si>
    <t>전화번호</t>
    <phoneticPr fontId="1" type="noConversion"/>
  </si>
  <si>
    <t>핸드폰번호</t>
    <phoneticPr fontId="1" type="noConversion"/>
  </si>
  <si>
    <t>거래처상태코드</t>
    <phoneticPr fontId="1" type="noConversion"/>
  </si>
  <si>
    <t>영업개시일자</t>
    <phoneticPr fontId="1" type="noConversion"/>
  </si>
  <si>
    <t>중지일자</t>
    <phoneticPr fontId="1" type="noConversion"/>
  </si>
  <si>
    <t>거래처관리</t>
    <phoneticPr fontId="1" type="noConversion"/>
  </si>
  <si>
    <t>VARCHAR2(8)</t>
    <phoneticPr fontId="1" type="noConversion"/>
  </si>
  <si>
    <t>VARCHAR2(10)</t>
    <phoneticPr fontId="1" type="noConversion"/>
  </si>
  <si>
    <t>VARCHAR2(10)</t>
    <phoneticPr fontId="1" type="noConversion"/>
  </si>
  <si>
    <t>VARCHAR2(50)</t>
    <phoneticPr fontId="1" type="noConversion"/>
  </si>
  <si>
    <t>VARCHAR2(20)</t>
    <phoneticPr fontId="1" type="noConversion"/>
  </si>
  <si>
    <t>VARCHAR2(100)</t>
    <phoneticPr fontId="1" type="noConversion"/>
  </si>
  <si>
    <t>VARCHAR2(100)</t>
    <phoneticPr fontId="1" type="noConversion"/>
  </si>
  <si>
    <t>VARCHAR2(10)</t>
    <phoneticPr fontId="1" type="noConversion"/>
  </si>
  <si>
    <t>VARCHAR2(11)</t>
    <phoneticPr fontId="1" type="noConversion"/>
  </si>
  <si>
    <t>VARCHAR2(10)</t>
    <phoneticPr fontId="1" type="noConversion"/>
  </si>
  <si>
    <t>VARCHAR2(8)</t>
    <phoneticPr fontId="1" type="noConversion"/>
  </si>
  <si>
    <t>여신한도금액</t>
    <phoneticPr fontId="1" type="noConversion"/>
  </si>
  <si>
    <t>NUMBER(12)</t>
    <phoneticPr fontId="1" type="noConversion"/>
  </si>
  <si>
    <t>1:본사, 2:매장</t>
    <phoneticPr fontId="1" type="noConversion"/>
  </si>
  <si>
    <t>VARCHAR2(10)</t>
    <phoneticPr fontId="1" type="noConversion"/>
  </si>
  <si>
    <t>고객관리</t>
    <phoneticPr fontId="1" type="noConversion"/>
  </si>
  <si>
    <t>고객번호</t>
    <phoneticPr fontId="1" type="noConversion"/>
  </si>
  <si>
    <t>고객명</t>
    <phoneticPr fontId="1" type="noConversion"/>
  </si>
  <si>
    <t>양음력구분</t>
    <phoneticPr fontId="1" type="noConversion"/>
  </si>
  <si>
    <t>생년월일</t>
    <phoneticPr fontId="1" type="noConversion"/>
  </si>
  <si>
    <t>결혼기념일</t>
    <phoneticPr fontId="1" type="noConversion"/>
  </si>
  <si>
    <t>직업코드</t>
    <phoneticPr fontId="1" type="noConversion"/>
  </si>
  <si>
    <t>휴대폰번호</t>
    <phoneticPr fontId="1" type="noConversion"/>
  </si>
  <si>
    <t>우편번호코드</t>
    <phoneticPr fontId="1" type="noConversion"/>
  </si>
  <si>
    <t>상세주소</t>
    <phoneticPr fontId="1" type="noConversion"/>
  </si>
  <si>
    <t>주소</t>
    <phoneticPr fontId="1" type="noConversion"/>
  </si>
  <si>
    <t>이메일수신동의여부</t>
    <phoneticPr fontId="1" type="noConversion"/>
  </si>
  <si>
    <t>SMS수신동의여부</t>
    <phoneticPr fontId="1" type="noConversion"/>
  </si>
  <si>
    <t>TM수신동의여부</t>
    <phoneticPr fontId="1" type="noConversion"/>
  </si>
  <si>
    <t>DM수신동의여부</t>
    <phoneticPr fontId="1" type="noConversion"/>
  </si>
  <si>
    <t>VARCHAR2(1)</t>
    <phoneticPr fontId="1" type="noConversion"/>
  </si>
  <si>
    <t>최초가입일자</t>
    <phoneticPr fontId="1" type="noConversion"/>
  </si>
  <si>
    <t>가입일자</t>
    <phoneticPr fontId="1" type="noConversion"/>
  </si>
  <si>
    <t>해지일자</t>
    <phoneticPr fontId="1" type="noConversion"/>
  </si>
  <si>
    <t>우편물수령코드</t>
    <phoneticPr fontId="1" type="noConversion"/>
  </si>
  <si>
    <t>VARCHAR2(10)</t>
    <phoneticPr fontId="1" type="noConversion"/>
  </si>
  <si>
    <t>가입매장코드</t>
    <phoneticPr fontId="1" type="noConversion"/>
  </si>
  <si>
    <t>고객상태코드</t>
    <phoneticPr fontId="1" type="noConversion"/>
  </si>
  <si>
    <t>VARCHAR2(10)</t>
    <phoneticPr fontId="1" type="noConversion"/>
  </si>
  <si>
    <t>10 :정상, 80:중지, 90:해지</t>
    <phoneticPr fontId="1" type="noConversion"/>
  </si>
  <si>
    <t>해지사유내용</t>
    <phoneticPr fontId="1" type="noConversion"/>
  </si>
  <si>
    <t>VARCHAR2(100)</t>
    <phoneticPr fontId="1" type="noConversion"/>
  </si>
  <si>
    <t>중지일자</t>
    <phoneticPr fontId="1" type="noConversion"/>
  </si>
  <si>
    <t>VARCHAR2(8)</t>
    <phoneticPr fontId="1" type="noConversion"/>
  </si>
  <si>
    <t>10:학생, 20:회사원, 30:공무원, 40: 전문직, 50: 군인, 60: 주부, 90:연예인, 99:기타</t>
    <phoneticPr fontId="1" type="noConversion"/>
  </si>
  <si>
    <t>VARCHAR2(8)</t>
    <phoneticPr fontId="1" type="noConversion"/>
  </si>
  <si>
    <t>VARCHAR2(11)</t>
    <phoneticPr fontId="1" type="noConversion"/>
  </si>
  <si>
    <t>H:자택, O: 직장</t>
    <phoneticPr fontId="1" type="noConversion"/>
  </si>
  <si>
    <t>Y:동의, 'N':미동의</t>
    <phoneticPr fontId="1" type="noConversion"/>
  </si>
  <si>
    <t>이메일주소</t>
    <phoneticPr fontId="1" type="noConversion"/>
  </si>
  <si>
    <t>VARCHAR2(100)</t>
    <phoneticPr fontId="1" type="noConversion"/>
  </si>
  <si>
    <t>성별코드</t>
    <phoneticPr fontId="1" type="noConversion"/>
  </si>
  <si>
    <t>M:남자, F:여자</t>
    <phoneticPr fontId="1" type="noConversion"/>
  </si>
  <si>
    <t>0:양력, 1:음력</t>
    <phoneticPr fontId="1" type="noConversion"/>
  </si>
  <si>
    <t>매장코드</t>
    <phoneticPr fontId="1" type="noConversion"/>
  </si>
  <si>
    <t>상품코드</t>
    <phoneticPr fontId="1" type="noConversion"/>
  </si>
  <si>
    <t>재고수량</t>
    <phoneticPr fontId="1" type="noConversion"/>
  </si>
  <si>
    <t>DTL_CD</t>
    <phoneticPr fontId="1" type="noConversion"/>
  </si>
  <si>
    <t>FST_REG_DT</t>
    <phoneticPr fontId="1" type="noConversion"/>
  </si>
  <si>
    <t>FST_USER_ID</t>
    <phoneticPr fontId="1" type="noConversion"/>
  </si>
  <si>
    <t>LST_UPD_DT</t>
    <phoneticPr fontId="1" type="noConversion"/>
  </si>
  <si>
    <t>LST_UPD_ID</t>
    <phoneticPr fontId="1" type="noConversion"/>
  </si>
  <si>
    <t>최종수정자</t>
    <phoneticPr fontId="1" type="noConversion"/>
  </si>
  <si>
    <t>DTL_CD_NM</t>
    <phoneticPr fontId="1" type="noConversion"/>
  </si>
  <si>
    <t>USE_ST_DT</t>
    <phoneticPr fontId="1" type="noConversion"/>
  </si>
  <si>
    <t>USE_ED_DT</t>
    <phoneticPr fontId="1" type="noConversion"/>
  </si>
  <si>
    <t>USER_ID</t>
    <phoneticPr fontId="1" type="noConversion"/>
  </si>
  <si>
    <t>VARCHAR2(20)</t>
    <phoneticPr fontId="1" type="noConversion"/>
  </si>
  <si>
    <t>VARCHAR2(50)</t>
    <phoneticPr fontId="1" type="noConversion"/>
  </si>
  <si>
    <t>USER_NM</t>
    <phoneticPr fontId="1" type="noConversion"/>
  </si>
  <si>
    <t>USE_YN</t>
    <phoneticPr fontId="1" type="noConversion"/>
  </si>
  <si>
    <t>USER_DT_CD</t>
    <phoneticPr fontId="1" type="noConversion"/>
  </si>
  <si>
    <t>USE_YN</t>
    <phoneticPr fontId="1" type="noConversion"/>
  </si>
  <si>
    <t>VARCHAR2(1)</t>
    <phoneticPr fontId="1" type="noConversion"/>
  </si>
  <si>
    <t>USE_PWD</t>
    <phoneticPr fontId="1" type="noConversion"/>
  </si>
  <si>
    <t>VARCHAR2(20)</t>
    <phoneticPr fontId="1" type="noConversion"/>
  </si>
  <si>
    <t>VARCHAR2(8)</t>
    <phoneticPr fontId="1" type="noConversion"/>
  </si>
  <si>
    <t>VARCHAR2(8)</t>
    <phoneticPr fontId="1" type="noConversion"/>
  </si>
  <si>
    <t>VARCHAR2(8)</t>
    <phoneticPr fontId="1" type="noConversion"/>
  </si>
  <si>
    <t>ST_DT</t>
    <phoneticPr fontId="1" type="noConversion"/>
  </si>
  <si>
    <t>ED_DT</t>
    <phoneticPr fontId="1" type="noConversion"/>
  </si>
  <si>
    <t>PWD_UPD_DT</t>
    <phoneticPr fontId="1" type="noConversion"/>
  </si>
  <si>
    <t>MA_MENU_M</t>
    <phoneticPr fontId="1" type="noConversion"/>
  </si>
  <si>
    <t>VARCHAR2(10)</t>
    <phoneticPr fontId="1" type="noConversion"/>
  </si>
  <si>
    <t>MENU_ID</t>
    <phoneticPr fontId="1" type="noConversion"/>
  </si>
  <si>
    <t>MENU_NM</t>
    <phoneticPr fontId="1" type="noConversion"/>
  </si>
  <si>
    <t>VARCHAR2(50)</t>
    <phoneticPr fontId="1" type="noConversion"/>
  </si>
  <si>
    <t>UP_MENU_ID</t>
    <phoneticPr fontId="1" type="noConversion"/>
  </si>
  <si>
    <t>PGM_ID</t>
    <phoneticPr fontId="1" type="noConversion"/>
  </si>
  <si>
    <t>PGM_ID</t>
    <phoneticPr fontId="1" type="noConversion"/>
  </si>
  <si>
    <t>PGM_NM</t>
    <phoneticPr fontId="1" type="noConversion"/>
  </si>
  <si>
    <t>PGM_URL</t>
    <phoneticPr fontId="1" type="noConversion"/>
  </si>
  <si>
    <t>PRD_CD</t>
    <phoneticPr fontId="1" type="noConversion"/>
  </si>
  <si>
    <t>판매구분코드</t>
    <phoneticPr fontId="1" type="noConversion"/>
  </si>
  <si>
    <t>SAL_TP_CD</t>
    <phoneticPr fontId="1" type="noConversion"/>
  </si>
  <si>
    <t>VARCHAR2(1)</t>
    <phoneticPr fontId="1" type="noConversion"/>
  </si>
  <si>
    <t>VARCHAR2(10)</t>
    <phoneticPr fontId="1" type="noConversion"/>
  </si>
  <si>
    <t>VARCHAR2(100)</t>
    <phoneticPr fontId="1" type="noConversion"/>
  </si>
  <si>
    <t>카드회사</t>
    <phoneticPr fontId="1" type="noConversion"/>
  </si>
  <si>
    <t>VARCHAR2(16)</t>
    <phoneticPr fontId="1" type="noConversion"/>
  </si>
  <si>
    <t>10 : 정상, 80: 거래중지, 90:해지</t>
    <phoneticPr fontId="1" type="noConversion"/>
  </si>
  <si>
    <t>매장현재고</t>
    <phoneticPr fontId="1" type="noConversion"/>
  </si>
  <si>
    <t>상품관리</t>
    <phoneticPr fontId="1" type="noConversion"/>
  </si>
  <si>
    <t>상품코드</t>
    <phoneticPr fontId="1" type="noConversion"/>
  </si>
  <si>
    <t>상품명</t>
    <phoneticPr fontId="1" type="noConversion"/>
  </si>
  <si>
    <t>상품유형코드</t>
    <phoneticPr fontId="1" type="noConversion"/>
  </si>
  <si>
    <t>상품매입단가</t>
    <phoneticPr fontId="1" type="noConversion"/>
  </si>
  <si>
    <t>10: 본품, 20: 견본품</t>
    <phoneticPr fontId="1" type="noConversion"/>
  </si>
  <si>
    <t>상품상태코드</t>
    <phoneticPr fontId="1" type="noConversion"/>
  </si>
  <si>
    <t>VARCHAR2(10)</t>
    <phoneticPr fontId="1" type="noConversion"/>
  </si>
  <si>
    <t>상품소비자단가</t>
    <phoneticPr fontId="1" type="noConversion"/>
  </si>
  <si>
    <t>NUMBER(10)</t>
    <phoneticPr fontId="1" type="noConversion"/>
  </si>
  <si>
    <t>VARCHAR2(50)</t>
    <phoneticPr fontId="1" type="noConversion"/>
  </si>
  <si>
    <t>CHAR(9)</t>
    <phoneticPr fontId="1" type="noConversion"/>
  </si>
  <si>
    <t>PRD_CD</t>
    <phoneticPr fontId="1" type="noConversion"/>
  </si>
  <si>
    <t>PRD_NM</t>
    <phoneticPr fontId="1" type="noConversion"/>
  </si>
  <si>
    <t>PRD_T P_CD</t>
    <phoneticPr fontId="1" type="noConversion"/>
  </si>
  <si>
    <t>세금분류코드</t>
    <phoneticPr fontId="1" type="noConversion"/>
  </si>
  <si>
    <t>PRD_CSMR_UPR</t>
    <phoneticPr fontId="1" type="noConversion"/>
  </si>
  <si>
    <t>PRD_PCH_UPR</t>
    <phoneticPr fontId="1" type="noConversion"/>
  </si>
  <si>
    <t>TAX_CS_CD</t>
    <phoneticPr fontId="1" type="noConversion"/>
  </si>
  <si>
    <t>30 : 과세, 31: 면세</t>
    <phoneticPr fontId="1" type="noConversion"/>
  </si>
  <si>
    <t>PRD_SS_CD</t>
    <phoneticPr fontId="1" type="noConversion"/>
  </si>
  <si>
    <t>PRT_CD</t>
    <phoneticPr fontId="1" type="noConversion"/>
  </si>
  <si>
    <t>PRT_NM</t>
    <phoneticPr fontId="1" type="noConversion"/>
  </si>
  <si>
    <t>PRT_DT_CD</t>
    <phoneticPr fontId="1" type="noConversion"/>
  </si>
  <si>
    <t>RPSV_NM</t>
    <phoneticPr fontId="1" type="noConversion"/>
  </si>
  <si>
    <t>BSN_NO</t>
    <phoneticPr fontId="1" type="noConversion"/>
  </si>
  <si>
    <t>ZIP_NO</t>
    <phoneticPr fontId="1" type="noConversion"/>
  </si>
  <si>
    <t>ADDR_DTL</t>
    <phoneticPr fontId="1" type="noConversion"/>
  </si>
  <si>
    <t>ADDR</t>
    <phoneticPr fontId="1" type="noConversion"/>
  </si>
  <si>
    <t>TEL_NO</t>
    <phoneticPr fontId="1" type="noConversion"/>
  </si>
  <si>
    <t>MBL_NO</t>
  </si>
  <si>
    <t>PRT_SS_CD</t>
    <phoneticPr fontId="1" type="noConversion"/>
  </si>
  <si>
    <t>MBZ_ST_DT</t>
    <phoneticPr fontId="1" type="noConversion"/>
  </si>
  <si>
    <t>STP_DT</t>
    <phoneticPr fontId="1" type="noConversion"/>
  </si>
  <si>
    <t>해지일자</t>
    <phoneticPr fontId="1" type="noConversion"/>
  </si>
  <si>
    <t>CNCL_DT</t>
    <phoneticPr fontId="1" type="noConversion"/>
  </si>
  <si>
    <t>ORD_LMT_AMT</t>
    <phoneticPr fontId="1" type="noConversion"/>
  </si>
  <si>
    <t>CUST_NO</t>
    <phoneticPr fontId="1" type="noConversion"/>
  </si>
  <si>
    <t>CUST_NM</t>
    <phoneticPr fontId="1" type="noConversion"/>
  </si>
  <si>
    <t>SEX_CD</t>
    <phoneticPr fontId="1" type="noConversion"/>
  </si>
  <si>
    <t>SCAL_YN</t>
    <phoneticPr fontId="1" type="noConversion"/>
  </si>
  <si>
    <t>BRDY_DT</t>
    <phoneticPr fontId="1" type="noConversion"/>
  </si>
  <si>
    <t>MRRG_DT</t>
    <phoneticPr fontId="1" type="noConversion"/>
  </si>
  <si>
    <t>POC_CD</t>
    <phoneticPr fontId="1" type="noConversion"/>
  </si>
  <si>
    <t>MBL_NO</t>
    <phoneticPr fontId="1" type="noConversion"/>
  </si>
  <si>
    <t>PSMT_GRC_CD</t>
    <phoneticPr fontId="1" type="noConversion"/>
  </si>
  <si>
    <t>EMAIL</t>
    <phoneticPr fontId="1" type="noConversion"/>
  </si>
  <si>
    <t>ZIP_CD</t>
    <phoneticPr fontId="1" type="noConversion"/>
  </si>
  <si>
    <t>ADDR</t>
    <phoneticPr fontId="1" type="noConversion"/>
  </si>
  <si>
    <t>ADDR_DTL</t>
    <phoneticPr fontId="1" type="noConversion"/>
  </si>
  <si>
    <t>CUST_SS_CD</t>
    <phoneticPr fontId="1" type="noConversion"/>
  </si>
  <si>
    <t>CNCL_CNTS</t>
    <phoneticPr fontId="1" type="noConversion"/>
  </si>
  <si>
    <t>JN_PRT_CD</t>
    <phoneticPr fontId="1" type="noConversion"/>
  </si>
  <si>
    <t>EMAIL_RCV_YN</t>
    <phoneticPr fontId="1" type="noConversion"/>
  </si>
  <si>
    <t>SMS_RCV_YN</t>
    <phoneticPr fontId="1" type="noConversion"/>
  </si>
  <si>
    <t>DM_RCV_YN</t>
    <phoneticPr fontId="1" type="noConversion"/>
  </si>
  <si>
    <t>TM_RCV_YN</t>
    <phoneticPr fontId="1" type="noConversion"/>
  </si>
  <si>
    <t>FST_JS_DT</t>
    <phoneticPr fontId="1" type="noConversion"/>
  </si>
  <si>
    <t>JS_DT</t>
    <phoneticPr fontId="1" type="noConversion"/>
  </si>
  <si>
    <t>STP_DT</t>
    <phoneticPr fontId="1" type="noConversion"/>
  </si>
  <si>
    <t>CNCL_DT</t>
    <phoneticPr fontId="1" type="noConversion"/>
  </si>
  <si>
    <t>PRT_CD</t>
    <phoneticPr fontId="1" type="noConversion"/>
  </si>
  <si>
    <t>PRD_CD</t>
    <phoneticPr fontId="1" type="noConversion"/>
  </si>
  <si>
    <t>IVCO_QTY</t>
    <phoneticPr fontId="1" type="noConversion"/>
  </si>
  <si>
    <t>CHAR(9)</t>
    <phoneticPr fontId="1" type="noConversion"/>
  </si>
  <si>
    <t>NUMBER(10)</t>
    <phoneticPr fontId="1" type="noConversion"/>
  </si>
  <si>
    <t>CRD_CO_CD</t>
    <phoneticPr fontId="1" type="noConversion"/>
  </si>
  <si>
    <t>CS_CUST01_MT</t>
    <phoneticPr fontId="1" type="noConversion"/>
  </si>
  <si>
    <t>SD_IVCO01_MT</t>
    <phoneticPr fontId="1" type="noConversion"/>
  </si>
  <si>
    <t>MA_PRD01_MT</t>
    <phoneticPr fontId="1" type="noConversion"/>
  </si>
  <si>
    <t>MA_PRT_MT</t>
    <phoneticPr fontId="1" type="noConversion"/>
  </si>
  <si>
    <t>MA_CODE_DT</t>
    <phoneticPr fontId="1" type="noConversion"/>
  </si>
  <si>
    <t>MA_USER_MT</t>
    <phoneticPr fontId="1" type="noConversion"/>
  </si>
  <si>
    <t>MA_CODE_MT</t>
    <phoneticPr fontId="1" type="noConversion"/>
  </si>
  <si>
    <t>NOT NULL</t>
    <phoneticPr fontId="1" type="noConversion"/>
  </si>
  <si>
    <t>NOT NULL</t>
    <phoneticPr fontId="1" type="noConversion"/>
  </si>
  <si>
    <t>DEFAULT 0</t>
    <phoneticPr fontId="1" type="noConversion"/>
  </si>
  <si>
    <t>DEFAULT 0</t>
    <phoneticPr fontId="1" type="noConversion"/>
  </si>
  <si>
    <t>DEFAULT 0</t>
    <phoneticPr fontId="1" type="noConversion"/>
  </si>
  <si>
    <t>DEFAULT '30'</t>
    <phoneticPr fontId="1" type="noConversion"/>
  </si>
  <si>
    <t>DEFAULT SYSDATE</t>
    <phoneticPr fontId="1" type="noConversion"/>
  </si>
  <si>
    <t>DEFAULT SYSDATE</t>
    <phoneticPr fontId="1" type="noConversion"/>
  </si>
  <si>
    <t>);</t>
  </si>
  <si>
    <t>);</t>
    <phoneticPr fontId="1" type="noConversion"/>
  </si>
  <si>
    <t>p</t>
    <phoneticPr fontId="1" type="noConversion"/>
  </si>
  <si>
    <t>PK</t>
    <phoneticPr fontId="1" type="noConversion"/>
  </si>
  <si>
    <t>CODE_CD</t>
    <phoneticPr fontId="1" type="noConversion"/>
  </si>
  <si>
    <t>CODE_NM</t>
    <phoneticPr fontId="1" type="noConversion"/>
  </si>
  <si>
    <t>CODE_CD</t>
    <phoneticPr fontId="1" type="noConversion"/>
  </si>
  <si>
    <t>M</t>
    <phoneticPr fontId="1" type="noConversion"/>
  </si>
  <si>
    <t>F</t>
    <phoneticPr fontId="1" type="noConversion"/>
  </si>
  <si>
    <t>H</t>
    <phoneticPr fontId="1" type="noConversion"/>
  </si>
  <si>
    <t>O</t>
    <phoneticPr fontId="1" type="noConversion"/>
  </si>
  <si>
    <t>SAL</t>
    <phoneticPr fontId="1" type="noConversion"/>
  </si>
  <si>
    <t>RTN</t>
    <phoneticPr fontId="1" type="noConversion"/>
  </si>
  <si>
    <t>PRD_TP_CD</t>
    <phoneticPr fontId="1" type="noConversion"/>
  </si>
  <si>
    <t>회사</t>
    <phoneticPr fontId="1" type="noConversion"/>
  </si>
  <si>
    <t>특약점</t>
    <phoneticPr fontId="1" type="noConversion"/>
  </si>
  <si>
    <t>본사</t>
    <phoneticPr fontId="1" type="noConversion"/>
  </si>
  <si>
    <t>매장</t>
    <phoneticPr fontId="1" type="noConversion"/>
  </si>
  <si>
    <t>정상</t>
    <phoneticPr fontId="1" type="noConversion"/>
  </si>
  <si>
    <t>거래중지</t>
    <phoneticPr fontId="1" type="noConversion"/>
  </si>
  <si>
    <t>해지</t>
    <phoneticPr fontId="1" type="noConversion"/>
  </si>
  <si>
    <t>남자</t>
    <phoneticPr fontId="1" type="noConversion"/>
  </si>
  <si>
    <t>여자</t>
    <phoneticPr fontId="1" type="noConversion"/>
  </si>
  <si>
    <t>학생</t>
    <phoneticPr fontId="1" type="noConversion"/>
  </si>
  <si>
    <t>회사원</t>
    <phoneticPr fontId="1" type="noConversion"/>
  </si>
  <si>
    <t>공무원</t>
    <phoneticPr fontId="1" type="noConversion"/>
  </si>
  <si>
    <t>전문직</t>
    <phoneticPr fontId="1" type="noConversion"/>
  </si>
  <si>
    <t>군인</t>
    <phoneticPr fontId="1" type="noConversion"/>
  </si>
  <si>
    <t>주부</t>
    <phoneticPr fontId="1" type="noConversion"/>
  </si>
  <si>
    <t>연예인</t>
    <phoneticPr fontId="1" type="noConversion"/>
  </si>
  <si>
    <t>기타</t>
    <phoneticPr fontId="1" type="noConversion"/>
  </si>
  <si>
    <t>자택</t>
    <phoneticPr fontId="1" type="noConversion"/>
  </si>
  <si>
    <t>직장</t>
    <phoneticPr fontId="1" type="noConversion"/>
  </si>
  <si>
    <t>정상</t>
    <phoneticPr fontId="1" type="noConversion"/>
  </si>
  <si>
    <t>중지</t>
    <phoneticPr fontId="1" type="noConversion"/>
  </si>
  <si>
    <t>해지</t>
    <phoneticPr fontId="1" type="noConversion"/>
  </si>
  <si>
    <t>판매</t>
    <phoneticPr fontId="1" type="noConversion"/>
  </si>
  <si>
    <t>반품</t>
    <phoneticPr fontId="1" type="noConversion"/>
  </si>
  <si>
    <t>BC</t>
    <phoneticPr fontId="1" type="noConversion"/>
  </si>
  <si>
    <t>현대</t>
    <phoneticPr fontId="1" type="noConversion"/>
  </si>
  <si>
    <t>삼성</t>
    <phoneticPr fontId="1" type="noConversion"/>
  </si>
  <si>
    <t>신한</t>
    <phoneticPr fontId="1" type="noConversion"/>
  </si>
  <si>
    <t>본품</t>
    <phoneticPr fontId="1" type="noConversion"/>
  </si>
  <si>
    <t>견본품</t>
    <phoneticPr fontId="1" type="noConversion"/>
  </si>
  <si>
    <t>과세</t>
    <phoneticPr fontId="1" type="noConversion"/>
  </si>
  <si>
    <t>면세</t>
    <phoneticPr fontId="1" type="noConversion"/>
  </si>
  <si>
    <t>박소연</t>
    <phoneticPr fontId="1" type="noConversion"/>
  </si>
  <si>
    <t>이은혜</t>
    <phoneticPr fontId="1" type="noConversion"/>
  </si>
  <si>
    <t>최민순</t>
    <phoneticPr fontId="1" type="noConversion"/>
  </si>
  <si>
    <t>추성호</t>
    <phoneticPr fontId="1" type="noConversion"/>
  </si>
  <si>
    <t>이재용</t>
    <phoneticPr fontId="1" type="noConversion"/>
  </si>
  <si>
    <t>김현수</t>
    <phoneticPr fontId="1" type="noConversion"/>
  </si>
  <si>
    <t>최열진</t>
    <phoneticPr fontId="1" type="noConversion"/>
  </si>
  <si>
    <t>김규남</t>
    <phoneticPr fontId="1" type="noConversion"/>
  </si>
  <si>
    <t>두웰커뮤니티</t>
    <phoneticPr fontId="1" type="noConversion"/>
  </si>
  <si>
    <t>이귀택</t>
    <phoneticPr fontId="1" type="noConversion"/>
  </si>
  <si>
    <t>09012345678</t>
    <phoneticPr fontId="1" type="noConversion"/>
  </si>
  <si>
    <t>천호특약점</t>
    <phoneticPr fontId="1" type="noConversion"/>
  </si>
  <si>
    <t>노원특약점</t>
    <phoneticPr fontId="1" type="noConversion"/>
  </si>
  <si>
    <t>도봉특약점</t>
    <phoneticPr fontId="1" type="noConversion"/>
  </si>
  <si>
    <t>종로특약점</t>
    <phoneticPr fontId="1" type="noConversion"/>
  </si>
  <si>
    <t>명동특약점</t>
    <phoneticPr fontId="1" type="noConversion"/>
  </si>
  <si>
    <t>강남특약점</t>
    <phoneticPr fontId="1" type="noConversion"/>
  </si>
  <si>
    <t>선릉특약점</t>
    <phoneticPr fontId="1" type="noConversion"/>
  </si>
  <si>
    <t>역삼특약점</t>
    <phoneticPr fontId="1" type="noConversion"/>
  </si>
  <si>
    <t>사당특약점</t>
    <phoneticPr fontId="1" type="noConversion"/>
  </si>
  <si>
    <t>신림특약점</t>
    <phoneticPr fontId="1" type="noConversion"/>
  </si>
  <si>
    <t>신도림특약점</t>
    <phoneticPr fontId="1" type="noConversion"/>
  </si>
  <si>
    <t>충무특약점</t>
    <phoneticPr fontId="1" type="noConversion"/>
  </si>
  <si>
    <t>왕십리특약점</t>
    <phoneticPr fontId="1" type="noConversion"/>
  </si>
  <si>
    <t>청구특약점</t>
    <phoneticPr fontId="1" type="noConversion"/>
  </si>
  <si>
    <t>동대문특약점</t>
    <phoneticPr fontId="1" type="noConversion"/>
  </si>
  <si>
    <t>을지로특약점</t>
    <phoneticPr fontId="1" type="noConversion"/>
  </si>
  <si>
    <t>용산특약점</t>
    <phoneticPr fontId="1" type="noConversion"/>
  </si>
  <si>
    <t>삼각지특약점</t>
    <phoneticPr fontId="1" type="noConversion"/>
  </si>
  <si>
    <t>여의도특약점</t>
    <phoneticPr fontId="1" type="noConversion"/>
  </si>
  <si>
    <t>대학로특약점</t>
    <phoneticPr fontId="1" type="noConversion"/>
  </si>
  <si>
    <t>숙대특약점</t>
    <phoneticPr fontId="1" type="noConversion"/>
  </si>
  <si>
    <t>신촌특약점</t>
    <phoneticPr fontId="1" type="noConversion"/>
  </si>
  <si>
    <t>신천특약점</t>
    <phoneticPr fontId="1" type="noConversion"/>
  </si>
  <si>
    <t>쌍문특약점</t>
    <phoneticPr fontId="1" type="noConversion"/>
  </si>
  <si>
    <t>홍길동</t>
    <phoneticPr fontId="1" type="noConversion"/>
  </si>
  <si>
    <t>홍인형</t>
    <phoneticPr fontId="1" type="noConversion"/>
  </si>
  <si>
    <t>이이이</t>
    <phoneticPr fontId="1" type="noConversion"/>
  </si>
  <si>
    <t>이삼일</t>
    <phoneticPr fontId="1" type="noConversion"/>
  </si>
  <si>
    <t>이삼사</t>
    <phoneticPr fontId="1" type="noConversion"/>
  </si>
  <si>
    <t>이삼오</t>
    <phoneticPr fontId="1" type="noConversion"/>
  </si>
  <si>
    <t>이삼육</t>
    <phoneticPr fontId="1" type="noConversion"/>
  </si>
  <si>
    <t>이상칠</t>
    <phoneticPr fontId="1" type="noConversion"/>
  </si>
  <si>
    <t>이삼팔</t>
    <phoneticPr fontId="1" type="noConversion"/>
  </si>
  <si>
    <t>이상구</t>
    <phoneticPr fontId="1" type="noConversion"/>
  </si>
  <si>
    <t>이땡일</t>
    <phoneticPr fontId="1" type="noConversion"/>
  </si>
  <si>
    <t>이땡이</t>
    <phoneticPr fontId="1" type="noConversion"/>
  </si>
  <si>
    <t>이땡삼</t>
    <phoneticPr fontId="1" type="noConversion"/>
  </si>
  <si>
    <t>이땡사</t>
    <phoneticPr fontId="1" type="noConversion"/>
  </si>
  <si>
    <t>이땡오</t>
    <phoneticPr fontId="1" type="noConversion"/>
  </si>
  <si>
    <t>이땡육</t>
    <phoneticPr fontId="1" type="noConversion"/>
  </si>
  <si>
    <t>이땡칠</t>
    <phoneticPr fontId="1" type="noConversion"/>
  </si>
  <si>
    <t>이때팔</t>
    <phoneticPr fontId="1" type="noConversion"/>
  </si>
  <si>
    <t>천구일</t>
    <phoneticPr fontId="1" type="noConversion"/>
  </si>
  <si>
    <t>천구삼</t>
    <phoneticPr fontId="1" type="noConversion"/>
  </si>
  <si>
    <t>천구사</t>
    <phoneticPr fontId="1" type="noConversion"/>
  </si>
  <si>
    <t>천구오</t>
    <phoneticPr fontId="1" type="noConversion"/>
  </si>
  <si>
    <t>천구육</t>
    <phoneticPr fontId="1" type="noConversion"/>
  </si>
  <si>
    <t>09012340001</t>
    <phoneticPr fontId="1" type="noConversion"/>
  </si>
  <si>
    <t>09012340002</t>
    <phoneticPr fontId="1" type="noConversion"/>
  </si>
  <si>
    <t>09012340003</t>
    <phoneticPr fontId="1" type="noConversion"/>
  </si>
  <si>
    <t>09012340004</t>
    <phoneticPr fontId="1" type="noConversion"/>
  </si>
  <si>
    <t>09012340005</t>
    <phoneticPr fontId="1" type="noConversion"/>
  </si>
  <si>
    <t>09012340006</t>
    <phoneticPr fontId="1" type="noConversion"/>
  </si>
  <si>
    <t>09012340007</t>
    <phoneticPr fontId="1" type="noConversion"/>
  </si>
  <si>
    <t>09012340008</t>
    <phoneticPr fontId="1" type="noConversion"/>
  </si>
  <si>
    <t>09012340009</t>
    <phoneticPr fontId="1" type="noConversion"/>
  </si>
  <si>
    <t>09012340010</t>
    <phoneticPr fontId="1" type="noConversion"/>
  </si>
  <si>
    <t>09012340011</t>
    <phoneticPr fontId="1" type="noConversion"/>
  </si>
  <si>
    <t>0901238888</t>
    <phoneticPr fontId="1" type="noConversion"/>
  </si>
  <si>
    <t>09012341201</t>
    <phoneticPr fontId="1" type="noConversion"/>
  </si>
  <si>
    <t>09012342102</t>
    <phoneticPr fontId="1" type="noConversion"/>
  </si>
  <si>
    <t>박소연</t>
    <phoneticPr fontId="1" type="noConversion"/>
  </si>
  <si>
    <t>이은혜</t>
    <phoneticPr fontId="1" type="noConversion"/>
  </si>
  <si>
    <t>최민순</t>
    <phoneticPr fontId="1" type="noConversion"/>
  </si>
  <si>
    <t>추성호</t>
    <phoneticPr fontId="1" type="noConversion"/>
  </si>
  <si>
    <t>나광진</t>
    <phoneticPr fontId="1" type="noConversion"/>
  </si>
  <si>
    <t>김진아</t>
    <phoneticPr fontId="1" type="noConversion"/>
  </si>
  <si>
    <t>이재용</t>
    <phoneticPr fontId="1" type="noConversion"/>
  </si>
  <si>
    <t>김혜련</t>
    <phoneticPr fontId="1" type="noConversion"/>
  </si>
  <si>
    <t>F</t>
    <phoneticPr fontId="1" type="noConversion"/>
  </si>
  <si>
    <t>M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</si>
  <si>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</si>
  <si>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</si>
  <si>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</si>
  <si>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01024838687</t>
    <phoneticPr fontId="1" type="noConversion"/>
  </si>
  <si>
    <t>01028766136</t>
    <phoneticPr fontId="1" type="noConversion"/>
  </si>
  <si>
    <t>01064177418</t>
    <phoneticPr fontId="1" type="noConversion"/>
  </si>
  <si>
    <t>01095773915</t>
    <phoneticPr fontId="1" type="noConversion"/>
  </si>
  <si>
    <t>01093670474</t>
    <phoneticPr fontId="1" type="noConversion"/>
  </si>
  <si>
    <t>01031695349</t>
    <phoneticPr fontId="1" type="noConversion"/>
  </si>
  <si>
    <t>01093265637</t>
    <phoneticPr fontId="1" type="noConversion"/>
  </si>
  <si>
    <t>01033370092</t>
    <phoneticPr fontId="1" type="noConversion"/>
  </si>
  <si>
    <t>함백산</t>
    <phoneticPr fontId="1" type="noConversion"/>
  </si>
  <si>
    <t>M</t>
    <phoneticPr fontId="1" type="noConversion"/>
  </si>
  <si>
    <t>01000000000'</t>
    <phoneticPr fontId="1" type="noConversion"/>
  </si>
  <si>
    <t>R: 판매, C: 해지</t>
    <phoneticPr fontId="1" type="noConversion"/>
  </si>
  <si>
    <t>노트북 가방</t>
    <phoneticPr fontId="1" type="noConversion"/>
  </si>
  <si>
    <t>노트북 가방1</t>
    <phoneticPr fontId="1" type="noConversion"/>
  </si>
  <si>
    <t>노트북 01</t>
    <phoneticPr fontId="1" type="noConversion"/>
  </si>
  <si>
    <t>노트북 02</t>
    <phoneticPr fontId="1" type="noConversion"/>
  </si>
  <si>
    <t>노트북 03</t>
    <phoneticPr fontId="1" type="noConversion"/>
  </si>
  <si>
    <t>마우스 유선</t>
    <phoneticPr fontId="1" type="noConversion"/>
  </si>
  <si>
    <t>마우스 무선</t>
    <phoneticPr fontId="1" type="noConversion"/>
  </si>
  <si>
    <t>키보드 유선1</t>
    <phoneticPr fontId="1" type="noConversion"/>
  </si>
  <si>
    <t>키보드 유선2</t>
    <phoneticPr fontId="1" type="noConversion"/>
  </si>
  <si>
    <t>키보드 무선1</t>
    <phoneticPr fontId="1" type="noConversion"/>
  </si>
  <si>
    <t>키보드 무선2</t>
    <phoneticPr fontId="1" type="noConversion"/>
  </si>
  <si>
    <t>노트북 받침대</t>
    <phoneticPr fontId="1" type="noConversion"/>
  </si>
  <si>
    <t>노트북받침대</t>
    <phoneticPr fontId="1" type="noConversion"/>
  </si>
  <si>
    <t>노트북 청소기</t>
    <phoneticPr fontId="1" type="noConversion"/>
  </si>
  <si>
    <t>노트북 청소기</t>
    <phoneticPr fontId="1" type="noConversion"/>
  </si>
  <si>
    <t>핸드폰 무선충전기</t>
    <phoneticPr fontId="1" type="noConversion"/>
  </si>
  <si>
    <t>핸드폰 무선충전기1</t>
    <phoneticPr fontId="1" type="noConversion"/>
  </si>
  <si>
    <t>노트북 사용설명서</t>
    <phoneticPr fontId="1" type="noConversion"/>
  </si>
  <si>
    <t>마우스 사용설명서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</si>
  <si>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</si>
  <si>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</si>
  <si>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</si>
  <si>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</si>
  <si>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</si>
  <si>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</si>
  <si>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</si>
  <si>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</si>
  <si>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</si>
  <si>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PRD_SS_CD</t>
  </si>
  <si>
    <t>상품상태코드</t>
    <phoneticPr fontId="1" type="noConversion"/>
  </si>
  <si>
    <t>C</t>
    <phoneticPr fontId="1" type="noConversion"/>
  </si>
  <si>
    <t>R</t>
    <phoneticPr fontId="1" type="noConversion"/>
  </si>
  <si>
    <t>런닝</t>
    <phoneticPr fontId="1" type="noConversion"/>
  </si>
  <si>
    <t>해지</t>
    <phoneticPr fontId="1" type="noConversion"/>
  </si>
  <si>
    <t>MA_UESE_MT</t>
    <phoneticPr fontId="1" type="noConversion"/>
  </si>
  <si>
    <t>거래처코드</t>
    <phoneticPr fontId="1" type="noConversion"/>
  </si>
  <si>
    <t>VARCHAR2(8)</t>
    <phoneticPr fontId="1" type="noConversion"/>
  </si>
  <si>
    <t>PRT_CD</t>
    <phoneticPr fontId="1" type="noConversion"/>
  </si>
  <si>
    <t>NOT NULL</t>
    <phoneticPr fontId="1" type="noConversion"/>
  </si>
  <si>
    <t>B0000001</t>
    <phoneticPr fontId="1" type="noConversion"/>
  </si>
  <si>
    <t>B0000002</t>
  </si>
  <si>
    <t>B0000002</t>
    <phoneticPr fontId="1" type="noConversion"/>
  </si>
  <si>
    <t>B0000003</t>
  </si>
  <si>
    <t>B0000003</t>
    <phoneticPr fontId="1" type="noConversion"/>
  </si>
  <si>
    <t>B0000004</t>
  </si>
  <si>
    <t>B0000004</t>
    <phoneticPr fontId="1" type="noConversion"/>
  </si>
  <si>
    <t>A0000001</t>
  </si>
  <si>
    <t>B0000001</t>
    <phoneticPr fontId="1" type="noConversion"/>
  </si>
  <si>
    <t>B0000002</t>
    <phoneticPr fontId="1" type="noConversion"/>
  </si>
  <si>
    <t>B0000005</t>
  </si>
  <si>
    <t>B0000006</t>
  </si>
  <si>
    <t>B0000007</t>
  </si>
  <si>
    <t>B0000008</t>
  </si>
  <si>
    <t>B0000009</t>
  </si>
  <si>
    <t>B0000010</t>
  </si>
  <si>
    <t>B0000011</t>
  </si>
  <si>
    <t>B0000012</t>
  </si>
  <si>
    <t>B0000013</t>
  </si>
  <si>
    <t>B0000014</t>
  </si>
  <si>
    <t>B0000015</t>
  </si>
  <si>
    <t>B0000016</t>
  </si>
  <si>
    <t>B0000017</t>
  </si>
  <si>
    <t>B0000018</t>
  </si>
  <si>
    <t>B0000019</t>
  </si>
  <si>
    <t>B0000020</t>
  </si>
  <si>
    <t>B0000021</t>
  </si>
  <si>
    <t>B0000022</t>
  </si>
  <si>
    <t>B0000023</t>
  </si>
  <si>
    <t>B0000024</t>
  </si>
  <si>
    <t>A0000001</t>
    <phoneticPr fontId="1" type="noConversion"/>
  </si>
  <si>
    <t>DEFAULT '0'</t>
    <phoneticPr fontId="1" type="noConversion"/>
  </si>
  <si>
    <t>VARCHAR2(20)</t>
    <phoneticPr fontId="1" type="noConversion"/>
  </si>
  <si>
    <t>VARCHAR2(20)</t>
    <phoneticPr fontId="1" type="noConversion"/>
  </si>
  <si>
    <t>최초가입일자</t>
    <phoneticPr fontId="1" type="noConversion"/>
  </si>
  <si>
    <t>매장</t>
    <phoneticPr fontId="1" type="noConversion"/>
  </si>
  <si>
    <t>고객번호</t>
    <phoneticPr fontId="1" type="noConversion"/>
  </si>
  <si>
    <t>상태</t>
    <phoneticPr fontId="1" type="noConversion"/>
  </si>
  <si>
    <t>DEFAULT 0</t>
    <phoneticPr fontId="1" type="noConversion"/>
  </si>
  <si>
    <t>lee.jy</t>
    <phoneticPr fontId="1" type="noConversion"/>
  </si>
  <si>
    <t>SRT_SEQ</t>
    <phoneticPr fontId="1" type="noConversion"/>
  </si>
  <si>
    <t>DEFAULT '10'</t>
    <phoneticPr fontId="1" type="noConversion"/>
  </si>
  <si>
    <t>DEFAULT '10'</t>
    <phoneticPr fontId="1" type="noConversion"/>
  </si>
  <si>
    <t>DEFAULT SYSDATE</t>
    <phoneticPr fontId="1" type="noConversion"/>
  </si>
  <si>
    <t>DEFAULT SYSDATE</t>
    <phoneticPr fontId="1" type="noConversion"/>
  </si>
  <si>
    <t>DEFAULT 'N'</t>
    <phoneticPr fontId="1" type="noConversion"/>
  </si>
  <si>
    <t>DEFAULT SYSDATE</t>
    <phoneticPr fontId="1" type="noConversion"/>
  </si>
  <si>
    <t>DEFAULT 0</t>
    <phoneticPr fontId="1" type="noConversion"/>
  </si>
  <si>
    <t>DEFAULT SYSDATE</t>
    <phoneticPr fontId="1" type="noConversion"/>
  </si>
  <si>
    <t>MBL_NO</t>
    <phoneticPr fontId="1" type="noConversion"/>
  </si>
  <si>
    <t>0000000000</t>
    <phoneticPr fontId="1" type="noConversion"/>
  </si>
  <si>
    <t>POC_CD</t>
    <phoneticPr fontId="1" type="noConversion"/>
  </si>
  <si>
    <t>POC_CD</t>
    <phoneticPr fontId="1" type="noConversion"/>
  </si>
  <si>
    <t>박소현</t>
    <phoneticPr fontId="1" type="noConversion"/>
  </si>
  <si>
    <t>박소연</t>
    <phoneticPr fontId="1" type="noConversion"/>
  </si>
  <si>
    <t>CUST_SS_CD</t>
    <phoneticPr fontId="1" type="noConversion"/>
  </si>
  <si>
    <t>MBL_NO</t>
    <phoneticPr fontId="1" type="noConversion"/>
  </si>
  <si>
    <t>CUST_NM</t>
    <phoneticPr fontId="1" type="noConversion"/>
  </si>
  <si>
    <t>추성훈</t>
    <phoneticPr fontId="1" type="noConversion"/>
  </si>
  <si>
    <t>B0000001</t>
    <phoneticPr fontId="1" type="noConversion"/>
  </si>
  <si>
    <t>B0000001</t>
    <phoneticPr fontId="1" type="noConversion"/>
  </si>
  <si>
    <t>B0000004</t>
    <phoneticPr fontId="1" type="noConversion"/>
  </si>
  <si>
    <t>PK</t>
    <phoneticPr fontId="1" type="noConversion"/>
  </si>
  <si>
    <t>VARCHAR2(12)</t>
    <phoneticPr fontId="1" type="noConversion"/>
  </si>
  <si>
    <t>이미지 경로</t>
    <phoneticPr fontId="1" type="noConversion"/>
  </si>
  <si>
    <t>PRD_IMG_ADDR</t>
    <phoneticPr fontId="1" type="noConversion"/>
  </si>
  <si>
    <t>이미지 이름</t>
    <phoneticPr fontId="1" type="noConversion"/>
  </si>
  <si>
    <t>PRD+YYMMDD+숫자4자리(0001 시작) -&gt;PRD2406120001</t>
    <phoneticPr fontId="1" type="noConversion"/>
  </si>
  <si>
    <t>PRD_IMG_ID</t>
    <phoneticPr fontId="1" type="noConversion"/>
  </si>
  <si>
    <t>이미지 ID</t>
    <phoneticPr fontId="1" type="noConversion"/>
  </si>
  <si>
    <t>상품 이미지 관리</t>
    <phoneticPr fontId="1" type="noConversion"/>
  </si>
  <si>
    <t>PRD_IMG_MT</t>
    <phoneticPr fontId="1" type="noConversion"/>
  </si>
  <si>
    <t>PRD_IMG_NM</t>
    <phoneticPr fontId="1" type="noConversion"/>
  </si>
  <si>
    <t>USE_YN</t>
    <phoneticPr fontId="1" type="noConversion"/>
  </si>
  <si>
    <t>PRD_IMG_MT</t>
    <phoneticPr fontId="1" type="noConversion"/>
  </si>
  <si>
    <t>VARCHAR2(200)</t>
    <phoneticPr fontId="1" type="noConversion"/>
  </si>
  <si>
    <t>Y,N</t>
    <phoneticPr fontId="1" type="noConversion"/>
  </si>
  <si>
    <t>DEFAULT 'Y'</t>
    <phoneticPr fontId="1" type="noConversion"/>
  </si>
  <si>
    <t>상품코드+_숫자2자리(01 시작)+.확장자 -&gt; 100000001_01.jpg</t>
    <phoneticPr fontId="1" type="noConversion"/>
  </si>
  <si>
    <t>이미지 크기</t>
    <phoneticPr fontId="1" type="noConversion"/>
  </si>
  <si>
    <t>이미지 확장자</t>
    <phoneticPr fontId="1" type="noConversion"/>
  </si>
  <si>
    <t>PRD_IMG_SIZE</t>
    <phoneticPr fontId="1" type="noConversion"/>
  </si>
  <si>
    <t>PRD_IMG_EXT</t>
    <phoneticPr fontId="1" type="noConversion"/>
  </si>
  <si>
    <t>NUMBER(10)</t>
    <phoneticPr fontId="1" type="noConversion"/>
  </si>
  <si>
    <t>VARCHAR2(3)</t>
    <phoneticPr fontId="1" type="noConversion"/>
  </si>
  <si>
    <t>CREATE TABLE PRD_IMG_MT
( 
    PRD_CD CHAR(9) NOT NULL,
 PRD_IMG_ID VARCHAR2(12) NOT NULL,
 PRD_IMG_ADDR VARCHAR2(200) NOT NULL,
 PRD_IMG_NM VARCHAR2(16),
 PRD_IMG_SIZE NUMBER(10),
 PRD_IMG_EXT VARCHAR2(3),
 USE_YN VARCHAR2(1) DEFAULT 'Y',
 FST_REG_DT DATE DEFAULT SYSDATE,
 FST_USER_ID VARCHAR2(20),
 LST_UPD_DT DATE DEFAULT SYSDATE,
 LST_UPD_ID VARCHAR2(20),
 CONSTRAINT PRD_IMG_MT_PK PRIMARY KEY(PRD_CD, PRD_IMG_ID)
)</t>
    <phoneticPr fontId="1" type="noConversion"/>
  </si>
  <si>
    <t>PRD_CHG_HT</t>
    <phoneticPr fontId="1" type="noConversion"/>
  </si>
  <si>
    <t>재고이력관리</t>
    <phoneticPr fontId="1" type="noConversion"/>
  </si>
  <si>
    <t>매장코드</t>
    <phoneticPr fontId="1" type="noConversion"/>
  </si>
  <si>
    <t>변경일자</t>
    <phoneticPr fontId="1" type="noConversion"/>
  </si>
  <si>
    <t>일련번호</t>
    <phoneticPr fontId="1" type="noConversion"/>
  </si>
  <si>
    <t>NUMBER(3)</t>
    <phoneticPr fontId="1" type="noConversion"/>
  </si>
  <si>
    <t>SEQ</t>
    <phoneticPr fontId="1" type="noConversion"/>
  </si>
  <si>
    <t>변경전재고수량</t>
    <phoneticPr fontId="1" type="noConversion"/>
  </si>
  <si>
    <t>변경후재고수량</t>
    <phoneticPr fontId="1" type="noConversion"/>
  </si>
  <si>
    <t>조정수량</t>
    <phoneticPr fontId="1" type="noConversion"/>
  </si>
  <si>
    <t>변경사유코드</t>
    <phoneticPr fontId="1" type="noConversion"/>
  </si>
  <si>
    <t>PK</t>
    <phoneticPr fontId="1" type="noConversion"/>
  </si>
  <si>
    <t>CHG_DT</t>
    <phoneticPr fontId="1" type="noConversion"/>
  </si>
  <si>
    <t>CREATE TABLE PRD_CHG_HT</t>
    <phoneticPr fontId="1" type="noConversion"/>
  </si>
  <si>
    <t>(PRT_CD VARCHAR2(8) NOT NULL</t>
    <phoneticPr fontId="1" type="noConversion"/>
  </si>
  <si>
    <t>CHG_AF_IVCO_QTY</t>
    <phoneticPr fontId="1" type="noConversion"/>
  </si>
  <si>
    <t>CHG_QTY</t>
    <phoneticPr fontId="1" type="noConversion"/>
  </si>
  <si>
    <t>CHG_BF_IVCO_QTY</t>
    <phoneticPr fontId="1" type="noConversion"/>
  </si>
  <si>
    <t>CHG_RSN_CD</t>
    <phoneticPr fontId="1" type="noConversion"/>
  </si>
  <si>
    <t>CHG_RSN_NM</t>
    <phoneticPr fontId="1" type="noConversion"/>
  </si>
  <si>
    <t>변경사유명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</si>
</sst>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quotePrefix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0" fillId="0" borderId="0" xfId="0" quotePrefix="1">
      <alignment vertical="center"/>
    </xf>
    <xf numFmtId="0" fontId="3" fillId="0" borderId="3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94"/>
  <sheetViews>
    <sheetView tabSelected="1" topLeftCell="A6" workbookViewId="0">
      <selection activeCell="M32" sqref="M32"/>
    </sheetView>
  </sheetViews>
  <sheetFormatPr defaultColWidth="9" defaultRowHeight="12" x14ac:dyDescent="0.3"/>
  <cols>
    <col min="1" max="2" width="9" style="2"/>
    <col min="3" max="3" width="13" style="2" bestFit="1" customWidth="1"/>
    <col min="4" max="4" width="16" style="2" bestFit="1" customWidth="1"/>
    <col min="5" max="5" width="13" style="2" bestFit="1" customWidth="1"/>
    <col min="6" max="6" width="12.25" style="2" bestFit="1" customWidth="1"/>
    <col min="7" max="7" width="13.75" style="2" bestFit="1" customWidth="1"/>
    <col min="8" max="8" width="3.375" style="2" bestFit="1" customWidth="1"/>
    <col min="9" max="9" width="6.375" style="2" bestFit="1" customWidth="1"/>
    <col min="10" max="10" width="8.875" style="2" bestFit="1" customWidth="1"/>
    <col min="11" max="11" width="8.125" style="2" bestFit="1" customWidth="1"/>
    <col min="12" max="12" width="13.125" style="2" bestFit="1" customWidth="1"/>
    <col min="13" max="13" width="41.625" style="2" bestFit="1" customWidth="1"/>
    <col min="14" max="14" width="62.5" style="2" bestFit="1" customWidth="1"/>
    <col min="15" max="16384" width="9" style="2"/>
  </cols>
  <sheetData>
    <row r="3" spans="2:14" x14ac:dyDescent="0.3">
      <c r="B3" s="1" t="s">
        <v>8</v>
      </c>
      <c r="C3" s="1" t="s">
        <v>7</v>
      </c>
      <c r="D3" s="1" t="s">
        <v>9</v>
      </c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5" t="s">
        <v>33</v>
      </c>
    </row>
    <row r="4" spans="2:14" x14ac:dyDescent="0.3">
      <c r="B4" s="1"/>
      <c r="C4" s="3" t="s">
        <v>263</v>
      </c>
      <c r="D4" s="3" t="s">
        <v>22</v>
      </c>
      <c r="E4" s="1"/>
      <c r="F4" s="1"/>
      <c r="G4" s="1"/>
      <c r="H4" s="1"/>
      <c r="I4" s="1"/>
      <c r="J4" s="1"/>
      <c r="K4" s="1"/>
      <c r="L4" s="5"/>
      <c r="M4" s="2" t="str">
        <f>"CREATE TABLE "&amp;C4&amp;"("</f>
        <v>CREATE TABLE MA_CODE_MT(</v>
      </c>
      <c r="N4" s="2" t="str">
        <f>"COMMENT ON TABLE "&amp;C4&amp;" IS '"&amp;D4&amp;"';"</f>
        <v>COMMENT ON TABLE MA_CODE_MT IS '코드마스터';</v>
      </c>
    </row>
    <row r="5" spans="2:14" x14ac:dyDescent="0.3">
      <c r="B5" s="3"/>
      <c r="C5" s="3" t="s">
        <v>263</v>
      </c>
      <c r="D5" s="3"/>
      <c r="E5" s="3" t="s">
        <v>10</v>
      </c>
      <c r="F5" s="3" t="s">
        <v>486</v>
      </c>
      <c r="G5" s="3" t="s">
        <v>276</v>
      </c>
      <c r="H5" s="3" t="s">
        <v>52</v>
      </c>
      <c r="I5" s="3">
        <v>1</v>
      </c>
      <c r="J5" s="3" t="s">
        <v>264</v>
      </c>
      <c r="K5" s="3"/>
      <c r="L5" s="3"/>
      <c r="M5" s="2" t="str">
        <f>","&amp;G5&amp;" "&amp;F5&amp;" "&amp;K5&amp;"  "&amp;J5&amp;""</f>
        <v>,CODE_CD VARCHAR2(20)   NOT NULL</v>
      </c>
      <c r="N5" s="2" t="str">
        <f>"COMMENT ON COLUMN "&amp;C5&amp;"."&amp;G5&amp;" IS '"&amp;E5&amp;"';"</f>
        <v>COMMENT ON COLUMN MA_CODE_MT.CODE_CD IS '공통코드';</v>
      </c>
    </row>
    <row r="6" spans="2:14" x14ac:dyDescent="0.3">
      <c r="B6" s="3"/>
      <c r="C6" s="3" t="s">
        <v>263</v>
      </c>
      <c r="D6" s="3"/>
      <c r="E6" s="3" t="s">
        <v>11</v>
      </c>
      <c r="F6" s="3" t="s">
        <v>18</v>
      </c>
      <c r="G6" s="3" t="s">
        <v>277</v>
      </c>
      <c r="H6" s="3"/>
      <c r="I6" s="3"/>
      <c r="J6" s="3" t="s">
        <v>265</v>
      </c>
      <c r="K6" s="3"/>
      <c r="L6" s="3"/>
      <c r="M6" s="2" t="str">
        <f t="shared" ref="M6:M10" si="0">","&amp;G6&amp;" "&amp;F6&amp;" "&amp;K6&amp;"  "&amp;J6&amp;""</f>
        <v>,CODE_NM VARCHAR2(50)   NOT NULL</v>
      </c>
      <c r="N6" s="2" t="str">
        <f t="shared" ref="N6:N10" si="1">"COMMENT ON COLUMN "&amp;C6&amp;"."&amp;G6&amp;" IS '"&amp;E6&amp;"';"</f>
        <v>COMMENT ON COLUMN MA_CODE_MT.CODE_NM IS '공통코드명';</v>
      </c>
    </row>
    <row r="7" spans="2:14" x14ac:dyDescent="0.3">
      <c r="B7" s="3"/>
      <c r="C7" s="3" t="s">
        <v>263</v>
      </c>
      <c r="D7" s="3"/>
      <c r="E7" s="3" t="s">
        <v>12</v>
      </c>
      <c r="F7" s="3" t="s">
        <v>19</v>
      </c>
      <c r="G7" s="3" t="s">
        <v>146</v>
      </c>
      <c r="H7" s="3"/>
      <c r="I7" s="3"/>
      <c r="J7" s="3" t="s">
        <v>264</v>
      </c>
      <c r="K7" s="3" t="s">
        <v>271</v>
      </c>
      <c r="L7" s="3"/>
      <c r="M7" s="2" t="str">
        <f t="shared" si="0"/>
        <v>,FST_REG_DT DATE DEFAULT SYSDATE  NOT NULL</v>
      </c>
      <c r="N7" s="2" t="str">
        <f t="shared" si="1"/>
        <v>COMMENT ON COLUMN MA_CODE_MT.FST_REG_DT IS '최초등록일자';</v>
      </c>
    </row>
    <row r="8" spans="2:14" x14ac:dyDescent="0.3">
      <c r="B8" s="3"/>
      <c r="C8" s="3" t="s">
        <v>263</v>
      </c>
      <c r="D8" s="3"/>
      <c r="E8" s="3" t="s">
        <v>13</v>
      </c>
      <c r="F8" s="3" t="s">
        <v>20</v>
      </c>
      <c r="G8" s="3" t="s">
        <v>147</v>
      </c>
      <c r="H8" s="3"/>
      <c r="I8" s="3"/>
      <c r="J8" s="3" t="s">
        <v>264</v>
      </c>
      <c r="K8" s="3"/>
      <c r="L8" s="3"/>
      <c r="M8" s="2" t="str">
        <f t="shared" si="0"/>
        <v>,FST_USER_ID VARCHAR2(20)   NOT NULL</v>
      </c>
      <c r="N8" s="2" t="str">
        <f t="shared" si="1"/>
        <v>COMMENT ON COLUMN MA_CODE_MT.FST_USER_ID IS '최초등록자';</v>
      </c>
    </row>
    <row r="9" spans="2:14" x14ac:dyDescent="0.3">
      <c r="B9" s="3"/>
      <c r="C9" s="3" t="s">
        <v>263</v>
      </c>
      <c r="D9" s="3"/>
      <c r="E9" s="3" t="s">
        <v>14</v>
      </c>
      <c r="F9" s="3" t="s">
        <v>19</v>
      </c>
      <c r="G9" s="3" t="s">
        <v>148</v>
      </c>
      <c r="H9" s="3"/>
      <c r="I9" s="3"/>
      <c r="J9" s="3" t="s">
        <v>264</v>
      </c>
      <c r="K9" s="3" t="s">
        <v>271</v>
      </c>
      <c r="L9" s="3"/>
      <c r="M9" s="2" t="str">
        <f t="shared" si="0"/>
        <v>,LST_UPD_DT DATE DEFAULT SYSDATE  NOT NULL</v>
      </c>
      <c r="N9" s="2" t="str">
        <f t="shared" si="1"/>
        <v>COMMENT ON COLUMN MA_CODE_MT.LST_UPD_DT IS '최종수정일자';</v>
      </c>
    </row>
    <row r="10" spans="2:14" x14ac:dyDescent="0.3">
      <c r="B10" s="3"/>
      <c r="C10" s="3" t="s">
        <v>263</v>
      </c>
      <c r="D10" s="3"/>
      <c r="E10" s="3" t="s">
        <v>150</v>
      </c>
      <c r="F10" s="3" t="s">
        <v>21</v>
      </c>
      <c r="G10" s="3" t="s">
        <v>149</v>
      </c>
      <c r="H10" s="3"/>
      <c r="I10" s="3"/>
      <c r="J10" s="3" t="s">
        <v>264</v>
      </c>
      <c r="K10" s="3"/>
      <c r="L10" s="3"/>
      <c r="M10" s="2" t="str">
        <f t="shared" si="0"/>
        <v>,LST_UPD_ID VARCHAR2(20)   NOT NULL</v>
      </c>
      <c r="N10" s="2" t="str">
        <f t="shared" si="1"/>
        <v>COMMENT ON COLUMN MA_CODE_MT.LST_UPD_ID IS '최종수정자';</v>
      </c>
    </row>
    <row r="11" spans="2:14" x14ac:dyDescent="0.3">
      <c r="M11" s="2" t="s">
        <v>273</v>
      </c>
    </row>
    <row r="16" spans="2:14" x14ac:dyDescent="0.3">
      <c r="B16" s="1" t="s">
        <v>8</v>
      </c>
      <c r="C16" s="1" t="s">
        <v>7</v>
      </c>
      <c r="D16" s="1" t="s">
        <v>9</v>
      </c>
      <c r="E16" s="1" t="s">
        <v>0</v>
      </c>
      <c r="F16" s="1" t="s">
        <v>1</v>
      </c>
      <c r="G16" s="1" t="s">
        <v>2</v>
      </c>
      <c r="H16" s="1" t="s">
        <v>3</v>
      </c>
      <c r="I16" s="1" t="s">
        <v>4</v>
      </c>
      <c r="J16" s="1" t="s">
        <v>5</v>
      </c>
      <c r="K16" s="1" t="s">
        <v>6</v>
      </c>
      <c r="L16" s="5" t="s">
        <v>42</v>
      </c>
    </row>
    <row r="17" spans="2:14" x14ac:dyDescent="0.3">
      <c r="B17" s="1"/>
      <c r="C17" s="3" t="s">
        <v>261</v>
      </c>
      <c r="D17" s="3" t="s">
        <v>23</v>
      </c>
      <c r="E17" s="1"/>
      <c r="F17" s="1"/>
      <c r="G17" s="1"/>
      <c r="H17" s="1"/>
      <c r="I17" s="1"/>
      <c r="J17" s="1"/>
      <c r="K17" s="1"/>
      <c r="L17" s="5"/>
      <c r="M17" s="2" t="str">
        <f>"CREATE TABLE "&amp;C17&amp;"("</f>
        <v>CREATE TABLE MA_CODE_DT(</v>
      </c>
      <c r="N17" s="2" t="str">
        <f>"COMMENT ON TABLE "&amp;C17&amp;" IS '"&amp;D17&amp;"';"</f>
        <v>COMMENT ON TABLE MA_CODE_DT IS '코드상세';</v>
      </c>
    </row>
    <row r="18" spans="2:14" x14ac:dyDescent="0.3">
      <c r="B18" s="3"/>
      <c r="C18" s="3" t="s">
        <v>261</v>
      </c>
      <c r="E18" s="3" t="s">
        <v>24</v>
      </c>
      <c r="F18" s="3" t="s">
        <v>487</v>
      </c>
      <c r="G18" s="3" t="s">
        <v>278</v>
      </c>
      <c r="H18" s="3" t="s">
        <v>53</v>
      </c>
      <c r="I18" s="3">
        <v>1</v>
      </c>
      <c r="J18" s="3" t="s">
        <v>264</v>
      </c>
      <c r="K18" s="3"/>
      <c r="L18" s="3"/>
      <c r="M18" s="2" t="str">
        <f>","&amp;G18&amp;" "&amp;F18&amp;" "&amp;K18&amp;"  "&amp;J18&amp;""</f>
        <v>,CODE_CD VARCHAR2(20)   NOT NULL</v>
      </c>
      <c r="N18" s="2" t="str">
        <f>"COMMENT ON COLUMN "&amp;C18&amp;"."&amp;G18&amp;" IS '"&amp;E18&amp;"';"</f>
        <v>COMMENT ON COLUMN MA_CODE_DT.CODE_CD IS '공통코드';</v>
      </c>
    </row>
    <row r="19" spans="2:14" x14ac:dyDescent="0.3">
      <c r="B19" s="3"/>
      <c r="C19" s="3" t="s">
        <v>261</v>
      </c>
      <c r="D19" s="3"/>
      <c r="E19" s="3" t="s">
        <v>25</v>
      </c>
      <c r="F19" s="3" t="s">
        <v>46</v>
      </c>
      <c r="G19" s="3" t="s">
        <v>145</v>
      </c>
      <c r="H19" s="3" t="s">
        <v>53</v>
      </c>
      <c r="I19" s="3">
        <v>2</v>
      </c>
      <c r="J19" s="3" t="s">
        <v>264</v>
      </c>
      <c r="K19" s="3"/>
      <c r="L19" s="3"/>
      <c r="M19" s="2" t="str">
        <f t="shared" ref="M19:M28" si="2">","&amp;G19&amp;" "&amp;F19&amp;" "&amp;K19&amp;"  "&amp;J19&amp;""</f>
        <v>,DTL_CD VARCHAR2(10)   NOT NULL</v>
      </c>
      <c r="N19" s="2" t="str">
        <f t="shared" ref="N19:N28" si="3">"COMMENT ON COLUMN "&amp;C19&amp;"."&amp;G19&amp;" IS '"&amp;E19&amp;"';"</f>
        <v>COMMENT ON COLUMN MA_CODE_DT.DTL_CD IS '세부코드';</v>
      </c>
    </row>
    <row r="20" spans="2:14" x14ac:dyDescent="0.3">
      <c r="B20" s="3"/>
      <c r="C20" s="3" t="s">
        <v>261</v>
      </c>
      <c r="D20" s="3"/>
      <c r="E20" s="3" t="s">
        <v>26</v>
      </c>
      <c r="F20" s="3" t="s">
        <v>47</v>
      </c>
      <c r="G20" s="3" t="s">
        <v>151</v>
      </c>
      <c r="H20" s="3"/>
      <c r="I20" s="3"/>
      <c r="J20" s="3" t="s">
        <v>264</v>
      </c>
      <c r="K20" s="3"/>
      <c r="L20" s="3"/>
      <c r="M20" s="2" t="str">
        <f t="shared" si="2"/>
        <v>,DTL_CD_NM VARCHAR2(50)   NOT NULL</v>
      </c>
      <c r="N20" s="2" t="str">
        <f t="shared" si="3"/>
        <v>COMMENT ON COLUMN MA_CODE_DT.DTL_CD_NM IS '세부코드명';</v>
      </c>
    </row>
    <row r="21" spans="2:14" x14ac:dyDescent="0.3">
      <c r="B21" s="3"/>
      <c r="C21" s="3" t="s">
        <v>261</v>
      </c>
      <c r="D21" s="3"/>
      <c r="E21" s="3" t="s">
        <v>27</v>
      </c>
      <c r="F21" s="3" t="s">
        <v>48</v>
      </c>
      <c r="G21" s="3" t="s">
        <v>158</v>
      </c>
      <c r="H21" s="3"/>
      <c r="I21" s="3"/>
      <c r="J21" s="3" t="s">
        <v>264</v>
      </c>
      <c r="K21" s="3"/>
      <c r="L21" s="3"/>
      <c r="M21" s="2" t="str">
        <f t="shared" si="2"/>
        <v>,USE_YN VARCHAR2(1)   NOT NULL</v>
      </c>
      <c r="N21" s="2" t="str">
        <f t="shared" si="3"/>
        <v>COMMENT ON COLUMN MA_CODE_DT.USE_YN IS '사용여부';</v>
      </c>
    </row>
    <row r="22" spans="2:14" x14ac:dyDescent="0.3">
      <c r="B22" s="3"/>
      <c r="C22" s="3" t="s">
        <v>261</v>
      </c>
      <c r="D22" s="3"/>
      <c r="E22" s="3" t="s">
        <v>44</v>
      </c>
      <c r="F22" s="3" t="s">
        <v>49</v>
      </c>
      <c r="G22" s="3" t="s">
        <v>152</v>
      </c>
      <c r="H22" s="3"/>
      <c r="I22" s="3"/>
      <c r="J22" s="3" t="s">
        <v>264</v>
      </c>
      <c r="K22" s="3"/>
      <c r="L22" s="3"/>
      <c r="M22" s="2" t="str">
        <f t="shared" si="2"/>
        <v>,USE_ST_DT VARCHAR2(8)   NOT NULL</v>
      </c>
      <c r="N22" s="2" t="str">
        <f t="shared" si="3"/>
        <v>COMMENT ON COLUMN MA_CODE_DT.USE_ST_DT IS '사용시작일자';</v>
      </c>
    </row>
    <row r="23" spans="2:14" x14ac:dyDescent="0.3">
      <c r="B23" s="3"/>
      <c r="C23" s="3" t="s">
        <v>261</v>
      </c>
      <c r="D23" s="3"/>
      <c r="E23" s="3" t="s">
        <v>45</v>
      </c>
      <c r="F23" s="3" t="s">
        <v>50</v>
      </c>
      <c r="G23" s="3" t="s">
        <v>153</v>
      </c>
      <c r="H23" s="3"/>
      <c r="I23" s="3"/>
      <c r="J23" s="3"/>
      <c r="K23" s="3"/>
      <c r="L23" s="3"/>
      <c r="M23" s="2" t="str">
        <f t="shared" si="2"/>
        <v xml:space="preserve">,USE_ED_DT VARCHAR2(8)   </v>
      </c>
      <c r="N23" s="2" t="str">
        <f t="shared" si="3"/>
        <v>COMMENT ON COLUMN MA_CODE_DT.USE_ED_DT IS '사용종료일자';</v>
      </c>
    </row>
    <row r="24" spans="2:14" x14ac:dyDescent="0.3">
      <c r="B24" s="3"/>
      <c r="C24" s="3" t="s">
        <v>261</v>
      </c>
      <c r="D24" s="3"/>
      <c r="E24" s="3" t="s">
        <v>28</v>
      </c>
      <c r="F24" s="3" t="s">
        <v>51</v>
      </c>
      <c r="G24" s="3" t="s">
        <v>494</v>
      </c>
      <c r="H24" s="3"/>
      <c r="I24" s="3"/>
      <c r="J24" s="3"/>
      <c r="K24" s="3"/>
      <c r="L24" s="3"/>
      <c r="M24" s="2" t="str">
        <f t="shared" si="2"/>
        <v xml:space="preserve">,SRT_SEQ NUMBER(2)   </v>
      </c>
      <c r="N24" s="2" t="str">
        <f t="shared" si="3"/>
        <v>COMMENT ON COLUMN MA_CODE_DT.SRT_SEQ IS '정렬순서';</v>
      </c>
    </row>
    <row r="25" spans="2:14" x14ac:dyDescent="0.3">
      <c r="B25" s="3"/>
      <c r="C25" s="3" t="s">
        <v>261</v>
      </c>
      <c r="D25" s="3"/>
      <c r="E25" s="3" t="s">
        <v>12</v>
      </c>
      <c r="F25" s="3" t="s">
        <v>19</v>
      </c>
      <c r="G25" s="3" t="s">
        <v>146</v>
      </c>
      <c r="H25" s="3"/>
      <c r="I25" s="3"/>
      <c r="J25" s="3" t="s">
        <v>264</v>
      </c>
      <c r="K25" s="3" t="s">
        <v>271</v>
      </c>
      <c r="L25" s="3"/>
      <c r="M25" s="2" t="str">
        <f t="shared" si="2"/>
        <v>,FST_REG_DT DATE DEFAULT SYSDATE  NOT NULL</v>
      </c>
      <c r="N25" s="2" t="str">
        <f t="shared" si="3"/>
        <v>COMMENT ON COLUMN MA_CODE_DT.FST_REG_DT IS '최초등록일자';</v>
      </c>
    </row>
    <row r="26" spans="2:14" x14ac:dyDescent="0.3">
      <c r="B26" s="3"/>
      <c r="C26" s="3" t="s">
        <v>261</v>
      </c>
      <c r="D26" s="3"/>
      <c r="E26" s="3" t="s">
        <v>13</v>
      </c>
      <c r="F26" s="3" t="s">
        <v>20</v>
      </c>
      <c r="G26" s="3" t="s">
        <v>147</v>
      </c>
      <c r="H26" s="3"/>
      <c r="I26" s="3"/>
      <c r="J26" s="3" t="s">
        <v>264</v>
      </c>
      <c r="K26" s="3"/>
      <c r="L26" s="3"/>
      <c r="M26" s="2" t="str">
        <f t="shared" si="2"/>
        <v>,FST_USER_ID VARCHAR2(20)   NOT NULL</v>
      </c>
      <c r="N26" s="2" t="str">
        <f t="shared" si="3"/>
        <v>COMMENT ON COLUMN MA_CODE_DT.FST_USER_ID IS '최초등록자';</v>
      </c>
    </row>
    <row r="27" spans="2:14" x14ac:dyDescent="0.3">
      <c r="B27" s="3"/>
      <c r="C27" s="3" t="s">
        <v>261</v>
      </c>
      <c r="D27" s="3"/>
      <c r="E27" s="3" t="s">
        <v>14</v>
      </c>
      <c r="F27" s="3" t="s">
        <v>19</v>
      </c>
      <c r="G27" s="3" t="s">
        <v>148</v>
      </c>
      <c r="H27" s="3"/>
      <c r="I27" s="3"/>
      <c r="J27" s="3" t="s">
        <v>264</v>
      </c>
      <c r="K27" s="3" t="s">
        <v>271</v>
      </c>
      <c r="L27" s="3"/>
      <c r="M27" s="2" t="str">
        <f t="shared" si="2"/>
        <v>,LST_UPD_DT DATE DEFAULT SYSDATE  NOT NULL</v>
      </c>
      <c r="N27" s="2" t="str">
        <f t="shared" si="3"/>
        <v>COMMENT ON COLUMN MA_CODE_DT.LST_UPD_DT IS '최종수정일자';</v>
      </c>
    </row>
    <row r="28" spans="2:14" x14ac:dyDescent="0.3">
      <c r="B28" s="3"/>
      <c r="C28" s="3" t="s">
        <v>261</v>
      </c>
      <c r="D28" s="3"/>
      <c r="E28" s="3" t="s">
        <v>150</v>
      </c>
      <c r="F28" s="3" t="s">
        <v>20</v>
      </c>
      <c r="G28" s="3" t="s">
        <v>149</v>
      </c>
      <c r="H28" s="3"/>
      <c r="I28" s="3"/>
      <c r="J28" s="3" t="s">
        <v>264</v>
      </c>
      <c r="K28" s="3"/>
      <c r="L28" s="3"/>
      <c r="M28" s="2" t="str">
        <f t="shared" si="2"/>
        <v>,LST_UPD_ID VARCHAR2(20)   NOT NULL</v>
      </c>
      <c r="N28" s="2" t="str">
        <f t="shared" si="3"/>
        <v>COMMENT ON COLUMN MA_CODE_DT.LST_UPD_ID IS '최종수정자';</v>
      </c>
    </row>
    <row r="29" spans="2:14" x14ac:dyDescent="0.3">
      <c r="M29" s="2" t="s">
        <v>272</v>
      </c>
    </row>
    <row r="34" spans="2:14" x14ac:dyDescent="0.3">
      <c r="B34" s="1" t="s">
        <v>8</v>
      </c>
      <c r="C34" s="1" t="s">
        <v>7</v>
      </c>
      <c r="D34" s="1" t="s">
        <v>9</v>
      </c>
      <c r="E34" s="1" t="s">
        <v>0</v>
      </c>
      <c r="F34" s="1" t="s">
        <v>1</v>
      </c>
      <c r="G34" s="1" t="s">
        <v>2</v>
      </c>
      <c r="H34" s="1" t="s">
        <v>3</v>
      </c>
      <c r="I34" s="1" t="s">
        <v>4</v>
      </c>
      <c r="J34" s="1" t="s">
        <v>5</v>
      </c>
      <c r="K34" s="1" t="s">
        <v>6</v>
      </c>
      <c r="L34" s="5" t="s">
        <v>42</v>
      </c>
    </row>
    <row r="35" spans="2:14" x14ac:dyDescent="0.3">
      <c r="B35" s="1"/>
      <c r="C35" s="3" t="s">
        <v>262</v>
      </c>
      <c r="D35" s="3" t="s">
        <v>29</v>
      </c>
      <c r="E35" s="1"/>
      <c r="F35" s="1"/>
      <c r="G35" s="1"/>
      <c r="H35" s="1"/>
      <c r="I35" s="1"/>
      <c r="J35" s="1"/>
      <c r="K35" s="1"/>
      <c r="L35" s="5"/>
      <c r="M35" s="2" t="str">
        <f>"CREATE TABLE "&amp;C35&amp;"("</f>
        <v>CREATE TABLE MA_USER_MT(</v>
      </c>
      <c r="N35" s="2" t="str">
        <f>"COMMENT ON TABLE "&amp;C35&amp;" IS '"&amp;D35&amp;"';"</f>
        <v>COMMENT ON TABLE MA_USER_MT IS '사용자';</v>
      </c>
    </row>
    <row r="36" spans="2:14" x14ac:dyDescent="0.3">
      <c r="B36" s="3"/>
      <c r="C36" s="3" t="s">
        <v>262</v>
      </c>
      <c r="E36" s="3" t="s">
        <v>30</v>
      </c>
      <c r="F36" s="3" t="s">
        <v>155</v>
      </c>
      <c r="G36" s="3" t="s">
        <v>154</v>
      </c>
      <c r="H36" s="3" t="s">
        <v>274</v>
      </c>
      <c r="I36" s="3">
        <v>1</v>
      </c>
      <c r="J36" s="3" t="s">
        <v>264</v>
      </c>
      <c r="K36" s="3"/>
      <c r="L36" s="3"/>
      <c r="M36" s="2" t="str">
        <f>","&amp;G36&amp;" "&amp;F36&amp;" "&amp;K36&amp;"  "&amp;J36&amp;""</f>
        <v>,USER_ID VARCHAR2(20)   NOT NULL</v>
      </c>
      <c r="N36" s="2" t="str">
        <f>"COMMENT ON COLUMN "&amp;C36&amp;"."&amp;G36&amp;" IS '"&amp;E36&amp;"';"</f>
        <v>COMMENT ON COLUMN MA_USER_MT.USER_ID IS '사용자 ID';</v>
      </c>
    </row>
    <row r="37" spans="2:14" x14ac:dyDescent="0.3">
      <c r="B37" s="3"/>
      <c r="C37" s="3" t="s">
        <v>262</v>
      </c>
      <c r="D37" s="3"/>
      <c r="E37" s="3" t="s">
        <v>31</v>
      </c>
      <c r="F37" s="3" t="s">
        <v>156</v>
      </c>
      <c r="G37" s="3" t="s">
        <v>157</v>
      </c>
      <c r="H37" s="3"/>
      <c r="I37" s="3"/>
      <c r="J37" s="3" t="s">
        <v>264</v>
      </c>
      <c r="K37" s="3"/>
      <c r="L37" s="3"/>
      <c r="M37" s="2" t="str">
        <f t="shared" ref="M37:M48" si="4">","&amp;G37&amp;" "&amp;F37&amp;" "&amp;K37&amp;"  "&amp;J37&amp;""</f>
        <v>,USER_NM VARCHAR2(50)   NOT NULL</v>
      </c>
      <c r="N37" s="2" t="str">
        <f t="shared" ref="N37:N48" si="5">"COMMENT ON COLUMN "&amp;C37&amp;"."&amp;G37&amp;" IS '"&amp;E37&amp;"';"</f>
        <v>COMMENT ON COLUMN MA_USER_MT.USER_NM IS '사용자 명';</v>
      </c>
    </row>
    <row r="38" spans="2:14" x14ac:dyDescent="0.3">
      <c r="B38" s="3"/>
      <c r="C38" s="3" t="s">
        <v>262</v>
      </c>
      <c r="D38" s="3"/>
      <c r="E38" s="3" t="s">
        <v>32</v>
      </c>
      <c r="F38" s="3" t="s">
        <v>35</v>
      </c>
      <c r="G38" s="3" t="s">
        <v>159</v>
      </c>
      <c r="H38" s="3"/>
      <c r="I38" s="3"/>
      <c r="J38" s="3" t="s">
        <v>264</v>
      </c>
      <c r="K38" s="3"/>
      <c r="L38" s="3" t="s">
        <v>34</v>
      </c>
      <c r="M38" s="2" t="str">
        <f t="shared" si="4"/>
        <v>,USER_DT_CD VARCHAR2(10)   NOT NULL</v>
      </c>
      <c r="N38" s="2" t="str">
        <f t="shared" si="5"/>
        <v>COMMENT ON COLUMN MA_USER_MT.USER_DT_CD IS '사용자구분코드';</v>
      </c>
    </row>
    <row r="39" spans="2:14" x14ac:dyDescent="0.3">
      <c r="B39" s="3"/>
      <c r="C39" s="3" t="s">
        <v>262</v>
      </c>
      <c r="D39" s="3"/>
      <c r="E39" s="3" t="s">
        <v>36</v>
      </c>
      <c r="F39" s="3" t="s">
        <v>161</v>
      </c>
      <c r="G39" s="3" t="s">
        <v>160</v>
      </c>
      <c r="H39" s="3"/>
      <c r="I39" s="3"/>
      <c r="J39" s="3" t="s">
        <v>264</v>
      </c>
      <c r="K39" s="4" t="s">
        <v>485</v>
      </c>
      <c r="L39" s="3" t="s">
        <v>41</v>
      </c>
      <c r="M39" s="2" t="str">
        <f t="shared" si="4"/>
        <v>,USE_YN VARCHAR2(1) DEFAULT '0'  NOT NULL</v>
      </c>
      <c r="N39" s="2" t="str">
        <f t="shared" si="5"/>
        <v>COMMENT ON COLUMN MA_USER_MT.USE_YN IS '사용여부';</v>
      </c>
    </row>
    <row r="40" spans="2:14" x14ac:dyDescent="0.3">
      <c r="B40" s="3"/>
      <c r="C40" s="3" t="s">
        <v>262</v>
      </c>
      <c r="D40" s="3"/>
      <c r="E40" s="3" t="s">
        <v>37</v>
      </c>
      <c r="F40" s="3" t="s">
        <v>163</v>
      </c>
      <c r="G40" s="3" t="s">
        <v>162</v>
      </c>
      <c r="H40" s="3"/>
      <c r="I40" s="3"/>
      <c r="J40" s="3" t="s">
        <v>264</v>
      </c>
      <c r="K40" s="3"/>
      <c r="L40" s="3"/>
      <c r="M40" s="2" t="str">
        <f t="shared" si="4"/>
        <v>,USE_PWD VARCHAR2(20)   NOT NULL</v>
      </c>
      <c r="N40" s="2" t="str">
        <f t="shared" si="5"/>
        <v>COMMENT ON COLUMN MA_USER_MT.USE_PWD IS '비밀번호';</v>
      </c>
    </row>
    <row r="41" spans="2:14" x14ac:dyDescent="0.3">
      <c r="B41" s="3"/>
      <c r="C41" s="3" t="s">
        <v>262</v>
      </c>
      <c r="D41" s="3"/>
      <c r="E41" s="3" t="s">
        <v>38</v>
      </c>
      <c r="F41" s="3" t="s">
        <v>164</v>
      </c>
      <c r="G41" s="3" t="s">
        <v>167</v>
      </c>
      <c r="H41" s="3"/>
      <c r="I41" s="3"/>
      <c r="J41" s="3" t="s">
        <v>264</v>
      </c>
      <c r="K41" s="3"/>
      <c r="L41" s="3"/>
      <c r="M41" s="2" t="str">
        <f t="shared" si="4"/>
        <v>,ST_DT VARCHAR2(8)   NOT NULL</v>
      </c>
      <c r="N41" s="2" t="str">
        <f t="shared" si="5"/>
        <v>COMMENT ON COLUMN MA_USER_MT.ST_DT IS '시작일자';</v>
      </c>
    </row>
    <row r="42" spans="2:14" x14ac:dyDescent="0.3">
      <c r="B42" s="3"/>
      <c r="C42" s="3" t="s">
        <v>262</v>
      </c>
      <c r="D42" s="3"/>
      <c r="E42" s="3" t="s">
        <v>39</v>
      </c>
      <c r="F42" s="3" t="s">
        <v>165</v>
      </c>
      <c r="G42" s="3" t="s">
        <v>168</v>
      </c>
      <c r="H42" s="3"/>
      <c r="I42" s="3"/>
      <c r="J42" s="3"/>
      <c r="K42" s="3"/>
      <c r="L42" s="3"/>
      <c r="M42" s="2" t="str">
        <f t="shared" si="4"/>
        <v xml:space="preserve">,ED_DT VARCHAR2(8)   </v>
      </c>
      <c r="N42" s="2" t="str">
        <f t="shared" si="5"/>
        <v>COMMENT ON COLUMN MA_USER_MT.ED_DT IS '종료일자';</v>
      </c>
    </row>
    <row r="43" spans="2:14" x14ac:dyDescent="0.3">
      <c r="B43" s="3"/>
      <c r="C43" s="3" t="s">
        <v>449</v>
      </c>
      <c r="D43" s="3"/>
      <c r="E43" s="3" t="s">
        <v>450</v>
      </c>
      <c r="F43" s="3" t="s">
        <v>451</v>
      </c>
      <c r="G43" s="3" t="s">
        <v>452</v>
      </c>
      <c r="H43" s="3"/>
      <c r="I43" s="3"/>
      <c r="J43" s="3" t="s">
        <v>453</v>
      </c>
      <c r="K43" s="3"/>
      <c r="L43" s="3"/>
      <c r="M43" s="2" t="str">
        <f t="shared" si="4"/>
        <v>,PRT_CD VARCHAR2(8)   NOT NULL</v>
      </c>
      <c r="N43" s="2" t="str">
        <f t="shared" si="5"/>
        <v>COMMENT ON COLUMN MA_UESE_MT.PRT_CD IS '거래처코드';</v>
      </c>
    </row>
    <row r="44" spans="2:14" x14ac:dyDescent="0.3">
      <c r="B44" s="3"/>
      <c r="C44" s="3" t="s">
        <v>262</v>
      </c>
      <c r="D44" s="3"/>
      <c r="E44" s="3" t="s">
        <v>40</v>
      </c>
      <c r="F44" s="3" t="s">
        <v>166</v>
      </c>
      <c r="G44" s="3" t="s">
        <v>169</v>
      </c>
      <c r="H44" s="3"/>
      <c r="I44" s="3"/>
      <c r="J44" s="3"/>
      <c r="K44" s="3"/>
      <c r="L44" s="3"/>
      <c r="M44" s="2" t="str">
        <f t="shared" si="4"/>
        <v xml:space="preserve">,PWD_UPD_DT VARCHAR2(8)   </v>
      </c>
      <c r="N44" s="2" t="str">
        <f t="shared" si="5"/>
        <v>COMMENT ON COLUMN MA_USER_MT.PWD_UPD_DT IS '비밀번호변경일자';</v>
      </c>
    </row>
    <row r="45" spans="2:14" x14ac:dyDescent="0.3">
      <c r="B45" s="3"/>
      <c r="C45" s="3" t="s">
        <v>262</v>
      </c>
      <c r="D45" s="3"/>
      <c r="E45" s="3" t="s">
        <v>12</v>
      </c>
      <c r="F45" s="3" t="s">
        <v>19</v>
      </c>
      <c r="G45" s="3" t="s">
        <v>146</v>
      </c>
      <c r="H45" s="3"/>
      <c r="I45" s="3"/>
      <c r="J45" s="3" t="s">
        <v>264</v>
      </c>
      <c r="K45" s="3" t="s">
        <v>271</v>
      </c>
      <c r="L45" s="3"/>
      <c r="M45" s="2" t="str">
        <f t="shared" si="4"/>
        <v>,FST_REG_DT DATE DEFAULT SYSDATE  NOT NULL</v>
      </c>
      <c r="N45" s="2" t="str">
        <f t="shared" si="5"/>
        <v>COMMENT ON COLUMN MA_USER_MT.FST_REG_DT IS '최초등록일자';</v>
      </c>
    </row>
    <row r="46" spans="2:14" x14ac:dyDescent="0.3">
      <c r="B46" s="3"/>
      <c r="C46" s="3" t="s">
        <v>262</v>
      </c>
      <c r="D46" s="3"/>
      <c r="E46" s="3" t="s">
        <v>13</v>
      </c>
      <c r="F46" s="3" t="s">
        <v>20</v>
      </c>
      <c r="G46" s="3" t="s">
        <v>147</v>
      </c>
      <c r="H46" s="3"/>
      <c r="I46" s="3"/>
      <c r="J46" s="3" t="s">
        <v>264</v>
      </c>
      <c r="K46" s="3"/>
      <c r="L46" s="3"/>
      <c r="M46" s="2" t="str">
        <f t="shared" si="4"/>
        <v>,FST_USER_ID VARCHAR2(20)   NOT NULL</v>
      </c>
      <c r="N46" s="2" t="str">
        <f t="shared" si="5"/>
        <v>COMMENT ON COLUMN MA_USER_MT.FST_USER_ID IS '최초등록자';</v>
      </c>
    </row>
    <row r="47" spans="2:14" x14ac:dyDescent="0.3">
      <c r="B47" s="3"/>
      <c r="C47" s="3" t="s">
        <v>262</v>
      </c>
      <c r="D47" s="3"/>
      <c r="E47" s="3" t="s">
        <v>14</v>
      </c>
      <c r="F47" s="3" t="s">
        <v>19</v>
      </c>
      <c r="G47" s="3" t="s">
        <v>148</v>
      </c>
      <c r="H47" s="3"/>
      <c r="I47" s="3"/>
      <c r="J47" s="3" t="s">
        <v>264</v>
      </c>
      <c r="K47" s="3" t="s">
        <v>271</v>
      </c>
      <c r="L47" s="3"/>
      <c r="M47" s="2" t="str">
        <f t="shared" si="4"/>
        <v>,LST_UPD_DT DATE DEFAULT SYSDATE  NOT NULL</v>
      </c>
      <c r="N47" s="2" t="str">
        <f t="shared" si="5"/>
        <v>COMMENT ON COLUMN MA_USER_MT.LST_UPD_DT IS '최종수정일자';</v>
      </c>
    </row>
    <row r="48" spans="2:14" x14ac:dyDescent="0.3">
      <c r="B48" s="3"/>
      <c r="C48" s="3" t="s">
        <v>262</v>
      </c>
      <c r="D48" s="3"/>
      <c r="E48" s="3" t="s">
        <v>150</v>
      </c>
      <c r="F48" s="3" t="s">
        <v>20</v>
      </c>
      <c r="G48" s="3" t="s">
        <v>149</v>
      </c>
      <c r="H48" s="3"/>
      <c r="I48" s="3"/>
      <c r="J48" s="3" t="s">
        <v>264</v>
      </c>
      <c r="K48" s="3"/>
      <c r="L48" s="3"/>
      <c r="M48" s="2" t="str">
        <f t="shared" si="4"/>
        <v>,LST_UPD_ID VARCHAR2(20)   NOT NULL</v>
      </c>
      <c r="N48" s="2" t="str">
        <f t="shared" si="5"/>
        <v>COMMENT ON COLUMN MA_USER_MT.LST_UPD_ID IS '최종수정자';</v>
      </c>
    </row>
    <row r="49" spans="2:13" x14ac:dyDescent="0.3">
      <c r="M49" s="2" t="s">
        <v>272</v>
      </c>
    </row>
    <row r="50" spans="2:13" hidden="1" x14ac:dyDescent="0.3">
      <c r="B50" s="1" t="s">
        <v>8</v>
      </c>
      <c r="C50" s="1" t="s">
        <v>7</v>
      </c>
      <c r="D50" s="1" t="s">
        <v>9</v>
      </c>
      <c r="E50" s="1" t="s">
        <v>0</v>
      </c>
      <c r="F50" s="1" t="s">
        <v>1</v>
      </c>
      <c r="G50" s="1" t="s">
        <v>2</v>
      </c>
      <c r="H50" s="1" t="s">
        <v>3</v>
      </c>
      <c r="I50" s="1" t="s">
        <v>4</v>
      </c>
      <c r="J50" s="1" t="s">
        <v>5</v>
      </c>
      <c r="K50" s="1" t="s">
        <v>6</v>
      </c>
      <c r="L50" s="5" t="s">
        <v>42</v>
      </c>
    </row>
    <row r="51" spans="2:13" hidden="1" x14ac:dyDescent="0.3">
      <c r="B51" s="3"/>
      <c r="C51" s="3" t="s">
        <v>170</v>
      </c>
      <c r="D51" s="3" t="s">
        <v>43</v>
      </c>
      <c r="E51" s="3" t="s">
        <v>54</v>
      </c>
      <c r="F51" s="3" t="s">
        <v>171</v>
      </c>
      <c r="G51" s="3" t="s">
        <v>172</v>
      </c>
      <c r="H51" s="3"/>
      <c r="I51" s="3"/>
      <c r="J51" s="3"/>
      <c r="K51" s="3"/>
      <c r="L51" s="3"/>
    </row>
    <row r="52" spans="2:13" hidden="1" x14ac:dyDescent="0.3">
      <c r="B52" s="3"/>
      <c r="C52" s="3"/>
      <c r="D52" s="3"/>
      <c r="E52" s="3" t="s">
        <v>55</v>
      </c>
      <c r="F52" s="3" t="s">
        <v>174</v>
      </c>
      <c r="G52" s="3" t="s">
        <v>173</v>
      </c>
      <c r="H52" s="3"/>
      <c r="I52" s="3"/>
      <c r="J52" s="3"/>
      <c r="K52" s="3"/>
      <c r="L52" s="3"/>
    </row>
    <row r="53" spans="2:13" hidden="1" x14ac:dyDescent="0.3">
      <c r="B53" s="3"/>
      <c r="C53" s="3"/>
      <c r="D53" s="3"/>
      <c r="E53" s="3" t="s">
        <v>58</v>
      </c>
      <c r="F53" s="3"/>
      <c r="G53" s="3"/>
      <c r="H53" s="3"/>
      <c r="I53" s="3"/>
      <c r="J53" s="3"/>
      <c r="K53" s="3"/>
      <c r="L53" s="3"/>
    </row>
    <row r="54" spans="2:13" hidden="1" x14ac:dyDescent="0.3">
      <c r="B54" s="3"/>
      <c r="C54" s="3"/>
      <c r="D54" s="3"/>
      <c r="E54" s="3" t="s">
        <v>56</v>
      </c>
      <c r="F54" s="3" t="s">
        <v>175</v>
      </c>
      <c r="G54" s="3"/>
      <c r="H54" s="3"/>
      <c r="I54" s="3"/>
      <c r="J54" s="3"/>
      <c r="K54" s="3"/>
      <c r="L54" s="3"/>
    </row>
    <row r="55" spans="2:13" hidden="1" x14ac:dyDescent="0.3">
      <c r="B55" s="3"/>
      <c r="C55" s="3"/>
      <c r="D55" s="3"/>
      <c r="E55" s="3" t="s">
        <v>57</v>
      </c>
      <c r="F55" s="3" t="s">
        <v>176</v>
      </c>
      <c r="G55" s="3"/>
      <c r="H55" s="3"/>
      <c r="I55" s="3"/>
      <c r="J55" s="3"/>
      <c r="K55" s="3"/>
      <c r="L55" s="3"/>
    </row>
    <row r="56" spans="2:13" hidden="1" x14ac:dyDescent="0.3">
      <c r="B56" s="3"/>
      <c r="C56" s="3"/>
      <c r="D56" s="3"/>
      <c r="E56" s="3" t="s">
        <v>59</v>
      </c>
      <c r="F56" s="3"/>
      <c r="G56" s="3"/>
      <c r="H56" s="3"/>
      <c r="I56" s="3"/>
      <c r="J56" s="3"/>
      <c r="K56" s="3"/>
      <c r="L56" s="3"/>
    </row>
    <row r="57" spans="2:13" hidden="1" x14ac:dyDescent="0.3">
      <c r="B57" s="3"/>
      <c r="C57" s="3"/>
      <c r="D57" s="3"/>
      <c r="E57" s="3" t="s">
        <v>12</v>
      </c>
      <c r="F57" s="3" t="s">
        <v>19</v>
      </c>
      <c r="G57" s="3" t="s">
        <v>146</v>
      </c>
      <c r="H57" s="3"/>
      <c r="I57" s="3"/>
      <c r="J57" s="3" t="s">
        <v>15</v>
      </c>
      <c r="K57" s="3" t="s">
        <v>16</v>
      </c>
      <c r="L57" s="3"/>
    </row>
    <row r="58" spans="2:13" hidden="1" x14ac:dyDescent="0.3">
      <c r="B58" s="3"/>
      <c r="C58" s="3"/>
      <c r="D58" s="3"/>
      <c r="E58" s="3" t="s">
        <v>13</v>
      </c>
      <c r="F58" s="3" t="s">
        <v>20</v>
      </c>
      <c r="G58" s="3" t="s">
        <v>147</v>
      </c>
      <c r="H58" s="3"/>
      <c r="I58" s="3"/>
      <c r="J58" s="3" t="s">
        <v>15</v>
      </c>
      <c r="K58" s="3"/>
      <c r="L58" s="3"/>
    </row>
    <row r="59" spans="2:13" hidden="1" x14ac:dyDescent="0.3">
      <c r="B59" s="3"/>
      <c r="C59" s="3"/>
      <c r="D59" s="3"/>
      <c r="E59" s="3" t="s">
        <v>14</v>
      </c>
      <c r="F59" s="3" t="s">
        <v>19</v>
      </c>
      <c r="G59" s="3" t="s">
        <v>148</v>
      </c>
      <c r="H59" s="3"/>
      <c r="I59" s="3"/>
      <c r="J59" s="3" t="s">
        <v>15</v>
      </c>
      <c r="K59" s="3" t="s">
        <v>16</v>
      </c>
      <c r="L59" s="3"/>
    </row>
    <row r="60" spans="2:13" hidden="1" x14ac:dyDescent="0.3">
      <c r="B60" s="3"/>
      <c r="C60" s="3"/>
      <c r="D60" s="3"/>
      <c r="E60" s="3" t="s">
        <v>150</v>
      </c>
      <c r="F60" s="3" t="s">
        <v>20</v>
      </c>
      <c r="G60" s="3" t="s">
        <v>149</v>
      </c>
      <c r="H60" s="3"/>
      <c r="I60" s="3"/>
      <c r="J60" s="3" t="s">
        <v>15</v>
      </c>
      <c r="K60" s="3"/>
      <c r="L60" s="3"/>
    </row>
    <row r="61" spans="2:13" hidden="1" x14ac:dyDescent="0.3"/>
    <row r="62" spans="2:13" hidden="1" x14ac:dyDescent="0.3">
      <c r="B62" s="1" t="s">
        <v>8</v>
      </c>
      <c r="C62" s="1" t="s">
        <v>7</v>
      </c>
      <c r="D62" s="1" t="s">
        <v>9</v>
      </c>
      <c r="E62" s="1" t="s">
        <v>0</v>
      </c>
      <c r="F62" s="1" t="s">
        <v>1</v>
      </c>
      <c r="G62" s="1" t="s">
        <v>2</v>
      </c>
      <c r="H62" s="1" t="s">
        <v>3</v>
      </c>
      <c r="I62" s="1" t="s">
        <v>4</v>
      </c>
      <c r="J62" s="1" t="s">
        <v>5</v>
      </c>
      <c r="K62" s="1" t="s">
        <v>6</v>
      </c>
      <c r="L62" s="5" t="s">
        <v>33</v>
      </c>
    </row>
    <row r="63" spans="2:13" hidden="1" x14ac:dyDescent="0.3">
      <c r="B63" s="3"/>
      <c r="C63" s="3"/>
      <c r="D63" s="3" t="s">
        <v>60</v>
      </c>
      <c r="E63" s="3" t="s">
        <v>61</v>
      </c>
      <c r="F63" s="3" t="s">
        <v>177</v>
      </c>
      <c r="G63" s="3"/>
      <c r="H63" s="3"/>
      <c r="I63" s="3"/>
      <c r="J63" s="3"/>
      <c r="K63" s="3"/>
      <c r="L63" s="3"/>
    </row>
    <row r="64" spans="2:13" hidden="1" x14ac:dyDescent="0.3">
      <c r="B64" s="3"/>
      <c r="C64" s="3"/>
      <c r="D64" s="3"/>
      <c r="E64" s="3" t="s">
        <v>62</v>
      </c>
      <c r="F64" s="3" t="s">
        <v>178</v>
      </c>
      <c r="G64" s="3"/>
      <c r="H64" s="3"/>
      <c r="I64" s="3"/>
      <c r="J64" s="3"/>
      <c r="K64" s="3"/>
      <c r="L64" s="3"/>
    </row>
    <row r="65" spans="2:12" hidden="1" x14ac:dyDescent="0.3">
      <c r="B65" s="3"/>
      <c r="C65" s="3"/>
      <c r="D65" s="3"/>
      <c r="E65" s="3" t="s">
        <v>63</v>
      </c>
      <c r="F65" s="3" t="s">
        <v>179</v>
      </c>
      <c r="G65" s="3"/>
      <c r="H65" s="3"/>
      <c r="I65" s="3"/>
      <c r="J65" s="3"/>
      <c r="K65" s="3"/>
      <c r="L65" s="3"/>
    </row>
    <row r="66" spans="2:12" hidden="1" x14ac:dyDescent="0.3">
      <c r="B66" s="3"/>
      <c r="C66" s="3"/>
      <c r="D66" s="3"/>
      <c r="E66" s="3" t="s">
        <v>64</v>
      </c>
      <c r="F66" s="3" t="s">
        <v>158</v>
      </c>
      <c r="G66" s="3"/>
      <c r="H66" s="3"/>
      <c r="I66" s="3"/>
      <c r="J66" s="3"/>
      <c r="K66" s="3"/>
      <c r="L66" s="3"/>
    </row>
    <row r="67" spans="2:12" hidden="1" x14ac:dyDescent="0.3">
      <c r="B67" s="3"/>
      <c r="C67" s="3"/>
      <c r="D67" s="3"/>
      <c r="E67" s="3" t="s">
        <v>12</v>
      </c>
      <c r="F67" s="3" t="s">
        <v>19</v>
      </c>
      <c r="G67" s="3" t="s">
        <v>146</v>
      </c>
      <c r="H67" s="3"/>
      <c r="I67" s="3"/>
      <c r="J67" s="3" t="s">
        <v>15</v>
      </c>
      <c r="K67" s="3" t="s">
        <v>16</v>
      </c>
      <c r="L67" s="3"/>
    </row>
    <row r="68" spans="2:12" hidden="1" x14ac:dyDescent="0.3">
      <c r="B68" s="3"/>
      <c r="C68" s="3"/>
      <c r="D68" s="3"/>
      <c r="E68" s="3" t="s">
        <v>13</v>
      </c>
      <c r="F68" s="3" t="s">
        <v>20</v>
      </c>
      <c r="G68" s="3" t="s">
        <v>147</v>
      </c>
      <c r="H68" s="3"/>
      <c r="I68" s="3"/>
      <c r="J68" s="3" t="s">
        <v>15</v>
      </c>
      <c r="K68" s="3"/>
      <c r="L68" s="3"/>
    </row>
    <row r="69" spans="2:12" hidden="1" x14ac:dyDescent="0.3">
      <c r="B69" s="3"/>
      <c r="C69" s="3"/>
      <c r="D69" s="3"/>
      <c r="E69" s="3" t="s">
        <v>14</v>
      </c>
      <c r="F69" s="3" t="s">
        <v>19</v>
      </c>
      <c r="G69" s="3" t="s">
        <v>148</v>
      </c>
      <c r="H69" s="3"/>
      <c r="I69" s="3"/>
      <c r="J69" s="3" t="s">
        <v>15</v>
      </c>
      <c r="K69" s="3" t="s">
        <v>16</v>
      </c>
      <c r="L69" s="3"/>
    </row>
    <row r="70" spans="2:12" hidden="1" x14ac:dyDescent="0.3">
      <c r="B70" s="3"/>
      <c r="C70" s="3"/>
      <c r="D70" s="3"/>
      <c r="E70" s="3" t="s">
        <v>150</v>
      </c>
      <c r="F70" s="3" t="s">
        <v>20</v>
      </c>
      <c r="G70" s="3" t="s">
        <v>149</v>
      </c>
      <c r="H70" s="3"/>
      <c r="I70" s="3"/>
      <c r="J70" s="3" t="s">
        <v>15</v>
      </c>
      <c r="K70" s="3"/>
      <c r="L70" s="3"/>
    </row>
    <row r="71" spans="2:12" hidden="1" x14ac:dyDescent="0.3"/>
    <row r="72" spans="2:12" hidden="1" x14ac:dyDescent="0.3">
      <c r="B72" s="1" t="s">
        <v>8</v>
      </c>
      <c r="C72" s="1" t="s">
        <v>7</v>
      </c>
      <c r="D72" s="1" t="s">
        <v>9</v>
      </c>
      <c r="E72" s="1" t="s">
        <v>0</v>
      </c>
      <c r="F72" s="1" t="s">
        <v>1</v>
      </c>
      <c r="G72" s="1" t="s">
        <v>2</v>
      </c>
      <c r="H72" s="1" t="s">
        <v>3</v>
      </c>
      <c r="I72" s="1" t="s">
        <v>4</v>
      </c>
      <c r="J72" s="1" t="s">
        <v>5</v>
      </c>
      <c r="K72" s="1" t="s">
        <v>6</v>
      </c>
      <c r="L72" s="5" t="s">
        <v>33</v>
      </c>
    </row>
    <row r="73" spans="2:12" hidden="1" x14ac:dyDescent="0.3">
      <c r="B73" s="3"/>
      <c r="C73" s="3"/>
      <c r="D73" s="3" t="s">
        <v>65</v>
      </c>
      <c r="E73" s="3" t="s">
        <v>66</v>
      </c>
      <c r="F73" s="3" t="s">
        <v>71</v>
      </c>
      <c r="G73" s="3"/>
      <c r="H73" s="3" t="s">
        <v>69</v>
      </c>
      <c r="I73" s="3"/>
      <c r="J73" s="3"/>
      <c r="K73" s="3"/>
      <c r="L73" s="3"/>
    </row>
    <row r="74" spans="2:12" hidden="1" x14ac:dyDescent="0.3">
      <c r="B74" s="3"/>
      <c r="C74" s="3"/>
      <c r="D74" s="3"/>
      <c r="E74" s="3" t="s">
        <v>67</v>
      </c>
      <c r="F74" s="3" t="s">
        <v>72</v>
      </c>
      <c r="G74" s="3"/>
      <c r="H74" s="3" t="s">
        <v>70</v>
      </c>
      <c r="I74" s="3"/>
      <c r="J74" s="3"/>
      <c r="K74" s="3"/>
      <c r="L74" s="3"/>
    </row>
    <row r="75" spans="2:12" hidden="1" x14ac:dyDescent="0.3">
      <c r="B75" s="3"/>
      <c r="C75" s="3"/>
      <c r="D75" s="3"/>
      <c r="E75" s="3" t="s">
        <v>68</v>
      </c>
      <c r="F75" s="3" t="s">
        <v>73</v>
      </c>
      <c r="G75" s="3"/>
      <c r="H75" s="3"/>
      <c r="I75" s="3"/>
      <c r="J75" s="3"/>
      <c r="K75" s="3"/>
      <c r="L75" s="3"/>
    </row>
    <row r="82" spans="2:14" x14ac:dyDescent="0.3">
      <c r="B82" s="1" t="s">
        <v>8</v>
      </c>
      <c r="C82" s="1" t="s">
        <v>7</v>
      </c>
      <c r="D82" s="1" t="s">
        <v>9</v>
      </c>
      <c r="E82" s="1" t="s">
        <v>0</v>
      </c>
      <c r="F82" s="1" t="s">
        <v>1</v>
      </c>
      <c r="G82" s="1" t="s">
        <v>2</v>
      </c>
      <c r="H82" s="1" t="s">
        <v>3</v>
      </c>
      <c r="I82" s="1" t="s">
        <v>4</v>
      </c>
      <c r="J82" s="1" t="s">
        <v>5</v>
      </c>
      <c r="K82" s="1" t="s">
        <v>6</v>
      </c>
      <c r="L82" s="5" t="s">
        <v>33</v>
      </c>
    </row>
    <row r="83" spans="2:14" x14ac:dyDescent="0.3">
      <c r="B83" s="1"/>
      <c r="C83" s="3" t="s">
        <v>260</v>
      </c>
      <c r="D83" s="3" t="s">
        <v>87</v>
      </c>
      <c r="E83" s="1"/>
      <c r="F83" s="1"/>
      <c r="G83" s="1"/>
      <c r="H83" s="1"/>
      <c r="I83" s="1"/>
      <c r="J83" s="1"/>
      <c r="K83" s="1"/>
      <c r="L83" s="5"/>
      <c r="M83" s="2" t="str">
        <f>"CREATE TABLE "&amp;C83&amp;"("</f>
        <v>CREATE TABLE MA_PRT_MT(</v>
      </c>
      <c r="N83" s="2" t="str">
        <f>"COMMENT ON TABLE "&amp;C83&amp;" IS '"&amp;D83&amp;"';"</f>
        <v>COMMENT ON TABLE MA_PRT_MT IS '거래처관리';</v>
      </c>
    </row>
    <row r="84" spans="2:14" x14ac:dyDescent="0.3">
      <c r="B84" s="3"/>
      <c r="C84" s="3" t="s">
        <v>260</v>
      </c>
      <c r="E84" s="3" t="s">
        <v>74</v>
      </c>
      <c r="F84" s="3" t="s">
        <v>88</v>
      </c>
      <c r="G84" s="3" t="s">
        <v>211</v>
      </c>
      <c r="H84" s="3" t="s">
        <v>3</v>
      </c>
      <c r="I84" s="3">
        <v>1</v>
      </c>
      <c r="J84" s="3" t="s">
        <v>264</v>
      </c>
      <c r="K84" s="3"/>
      <c r="L84" s="3"/>
      <c r="M84" s="2" t="str">
        <f>","&amp;G84&amp;" "&amp;F84&amp;" "&amp;K84&amp;"  "&amp;J84&amp;""</f>
        <v>,PRT_CD VARCHAR2(8)   NOT NULL</v>
      </c>
      <c r="N84" s="2" t="str">
        <f>"COMMENT ON COLUMN "&amp;C84&amp;"."&amp;G84&amp;" IS '"&amp;E84&amp;"';"</f>
        <v>COMMENT ON COLUMN MA_PRT_MT.PRT_CD IS '거래처코드';</v>
      </c>
    </row>
    <row r="85" spans="2:14" x14ac:dyDescent="0.3">
      <c r="B85" s="3"/>
      <c r="C85" s="3" t="s">
        <v>260</v>
      </c>
      <c r="D85" s="3"/>
      <c r="E85" s="3" t="s">
        <v>75</v>
      </c>
      <c r="F85" s="3" t="s">
        <v>89</v>
      </c>
      <c r="G85" s="3" t="s">
        <v>212</v>
      </c>
      <c r="H85" s="3"/>
      <c r="I85" s="3"/>
      <c r="J85" s="3" t="s">
        <v>264</v>
      </c>
      <c r="K85" s="3"/>
      <c r="L85" s="3"/>
      <c r="M85" s="2" t="str">
        <f t="shared" ref="M85:M102" si="6">","&amp;G85&amp;" "&amp;F85&amp;" "&amp;K85&amp;"  "&amp;J85&amp;""</f>
        <v>,PRT_NM VARCHAR2(10)   NOT NULL</v>
      </c>
      <c r="N85" s="2" t="str">
        <f t="shared" ref="N85:N102" si="7">"COMMENT ON COLUMN "&amp;C85&amp;"."&amp;G85&amp;" IS '"&amp;E85&amp;"';"</f>
        <v>COMMENT ON COLUMN MA_PRT_MT.PRT_NM IS '거래처명';</v>
      </c>
    </row>
    <row r="86" spans="2:14" x14ac:dyDescent="0.3">
      <c r="B86" s="3"/>
      <c r="C86" s="3" t="s">
        <v>260</v>
      </c>
      <c r="D86" s="3"/>
      <c r="E86" s="3" t="s">
        <v>76</v>
      </c>
      <c r="F86" s="3" t="s">
        <v>90</v>
      </c>
      <c r="G86" s="3" t="s">
        <v>213</v>
      </c>
      <c r="H86" s="3"/>
      <c r="I86" s="3"/>
      <c r="J86" s="3" t="s">
        <v>264</v>
      </c>
      <c r="K86" s="3"/>
      <c r="L86" s="3" t="s">
        <v>101</v>
      </c>
      <c r="M86" s="2" t="str">
        <f t="shared" si="6"/>
        <v>,PRT_DT_CD VARCHAR2(10)   NOT NULL</v>
      </c>
      <c r="N86" s="2" t="str">
        <f t="shared" si="7"/>
        <v>COMMENT ON COLUMN MA_PRT_MT.PRT_DT_CD IS '거래처구분코드';</v>
      </c>
    </row>
    <row r="87" spans="2:14" x14ac:dyDescent="0.3">
      <c r="B87" s="3"/>
      <c r="C87" s="3" t="s">
        <v>260</v>
      </c>
      <c r="D87" s="3"/>
      <c r="E87" s="3" t="s">
        <v>77</v>
      </c>
      <c r="F87" s="3" t="s">
        <v>91</v>
      </c>
      <c r="G87" s="3" t="s">
        <v>214</v>
      </c>
      <c r="H87" s="3"/>
      <c r="I87" s="3"/>
      <c r="J87" s="3" t="s">
        <v>264</v>
      </c>
      <c r="K87" s="3"/>
      <c r="L87" s="3"/>
      <c r="M87" s="2" t="str">
        <f t="shared" si="6"/>
        <v>,RPSV_NM VARCHAR2(50)   NOT NULL</v>
      </c>
      <c r="N87" s="2" t="str">
        <f t="shared" si="7"/>
        <v>COMMENT ON COLUMN MA_PRT_MT.RPSV_NM IS '대표자명';</v>
      </c>
    </row>
    <row r="88" spans="2:14" x14ac:dyDescent="0.3">
      <c r="B88" s="3"/>
      <c r="C88" s="3" t="s">
        <v>260</v>
      </c>
      <c r="D88" s="3"/>
      <c r="E88" s="3" t="s">
        <v>78</v>
      </c>
      <c r="F88" s="3" t="s">
        <v>92</v>
      </c>
      <c r="G88" s="3" t="s">
        <v>215</v>
      </c>
      <c r="H88" s="3"/>
      <c r="I88" s="3"/>
      <c r="J88" s="3" t="s">
        <v>264</v>
      </c>
      <c r="K88" s="3"/>
      <c r="L88" s="3"/>
      <c r="M88" s="2" t="str">
        <f t="shared" si="6"/>
        <v>,BSN_NO VARCHAR2(20)   NOT NULL</v>
      </c>
      <c r="N88" s="2" t="str">
        <f t="shared" si="7"/>
        <v>COMMENT ON COLUMN MA_PRT_MT.BSN_NO IS '사업자등록번호';</v>
      </c>
    </row>
    <row r="89" spans="2:14" x14ac:dyDescent="0.3">
      <c r="B89" s="3"/>
      <c r="C89" s="3" t="s">
        <v>260</v>
      </c>
      <c r="D89" s="3"/>
      <c r="E89" s="3" t="s">
        <v>79</v>
      </c>
      <c r="F89" s="3" t="s">
        <v>102</v>
      </c>
      <c r="G89" s="3" t="s">
        <v>216</v>
      </c>
      <c r="H89" s="3"/>
      <c r="I89" s="3"/>
      <c r="J89" s="3" t="s">
        <v>264</v>
      </c>
      <c r="K89" s="3"/>
      <c r="L89" s="3"/>
      <c r="M89" s="2" t="str">
        <f t="shared" si="6"/>
        <v>,ZIP_NO VARCHAR2(10)   NOT NULL</v>
      </c>
      <c r="N89" s="2" t="str">
        <f t="shared" si="7"/>
        <v>COMMENT ON COLUMN MA_PRT_MT.ZIP_NO IS '우편번호';</v>
      </c>
    </row>
    <row r="90" spans="2:14" x14ac:dyDescent="0.3">
      <c r="B90" s="3"/>
      <c r="C90" s="3" t="s">
        <v>260</v>
      </c>
      <c r="D90" s="3"/>
      <c r="E90" s="3" t="s">
        <v>80</v>
      </c>
      <c r="F90" s="3" t="s">
        <v>94</v>
      </c>
      <c r="G90" s="3" t="s">
        <v>218</v>
      </c>
      <c r="H90" s="3"/>
      <c r="I90" s="3"/>
      <c r="J90" s="3"/>
      <c r="K90" s="3"/>
      <c r="L90" s="3"/>
      <c r="M90" s="2" t="str">
        <f t="shared" si="6"/>
        <v xml:space="preserve">,ADDR VARCHAR2(100)   </v>
      </c>
      <c r="N90" s="2" t="str">
        <f t="shared" si="7"/>
        <v>COMMENT ON COLUMN MA_PRT_MT.ADDR IS '주소';</v>
      </c>
    </row>
    <row r="91" spans="2:14" x14ac:dyDescent="0.3">
      <c r="B91" s="3"/>
      <c r="C91" s="3" t="s">
        <v>260</v>
      </c>
      <c r="D91" s="3"/>
      <c r="E91" s="3" t="s">
        <v>81</v>
      </c>
      <c r="F91" s="3" t="s">
        <v>93</v>
      </c>
      <c r="G91" s="3" t="s">
        <v>217</v>
      </c>
      <c r="H91" s="3"/>
      <c r="I91" s="3"/>
      <c r="J91" s="3"/>
      <c r="K91" s="3"/>
      <c r="L91" s="3"/>
      <c r="M91" s="2" t="str">
        <f t="shared" si="6"/>
        <v xml:space="preserve">,ADDR_DTL VARCHAR2(100)   </v>
      </c>
      <c r="N91" s="2" t="str">
        <f t="shared" si="7"/>
        <v>COMMENT ON COLUMN MA_PRT_MT.ADDR_DTL IS '상세주소';</v>
      </c>
    </row>
    <row r="92" spans="2:14" x14ac:dyDescent="0.3">
      <c r="B92" s="3"/>
      <c r="C92" s="3" t="s">
        <v>260</v>
      </c>
      <c r="D92" s="3"/>
      <c r="E92" s="3" t="s">
        <v>82</v>
      </c>
      <c r="F92" s="3" t="s">
        <v>95</v>
      </c>
      <c r="G92" s="3" t="s">
        <v>219</v>
      </c>
      <c r="H92" s="3"/>
      <c r="I92" s="3"/>
      <c r="J92" s="3"/>
      <c r="K92" s="3"/>
      <c r="L92" s="3"/>
      <c r="M92" s="2" t="str">
        <f t="shared" si="6"/>
        <v xml:space="preserve">,TEL_NO VARCHAR2(10)   </v>
      </c>
      <c r="N92" s="2" t="str">
        <f t="shared" si="7"/>
        <v>COMMENT ON COLUMN MA_PRT_MT.TEL_NO IS '전화번호';</v>
      </c>
    </row>
    <row r="93" spans="2:14" x14ac:dyDescent="0.3">
      <c r="B93" s="3"/>
      <c r="C93" s="3" t="s">
        <v>260</v>
      </c>
      <c r="D93" s="3"/>
      <c r="E93" s="3" t="s">
        <v>83</v>
      </c>
      <c r="F93" s="3" t="s">
        <v>96</v>
      </c>
      <c r="G93" s="3" t="s">
        <v>234</v>
      </c>
      <c r="H93" s="3"/>
      <c r="I93" s="3"/>
      <c r="J93" s="3" t="s">
        <v>264</v>
      </c>
      <c r="K93" s="3"/>
      <c r="L93" s="3"/>
      <c r="M93" s="2" t="str">
        <f t="shared" si="6"/>
        <v>,MBL_NO VARCHAR2(11)   NOT NULL</v>
      </c>
      <c r="N93" s="2" t="str">
        <f t="shared" si="7"/>
        <v>COMMENT ON COLUMN MA_PRT_MT.MBL_NO IS '핸드폰번호';</v>
      </c>
    </row>
    <row r="94" spans="2:14" x14ac:dyDescent="0.3">
      <c r="B94" s="3"/>
      <c r="C94" s="3" t="s">
        <v>260</v>
      </c>
      <c r="D94" s="3"/>
      <c r="E94" s="3" t="s">
        <v>84</v>
      </c>
      <c r="F94" s="3" t="s">
        <v>97</v>
      </c>
      <c r="G94" s="3" t="s">
        <v>221</v>
      </c>
      <c r="H94" s="3"/>
      <c r="I94" s="3"/>
      <c r="J94" s="3" t="s">
        <v>264</v>
      </c>
      <c r="K94" s="3" t="s">
        <v>495</v>
      </c>
      <c r="L94" s="3" t="s">
        <v>188</v>
      </c>
      <c r="M94" s="2" t="str">
        <f t="shared" si="6"/>
        <v>,PRT_SS_CD VARCHAR2(10) DEFAULT '10'  NOT NULL</v>
      </c>
      <c r="N94" s="2" t="str">
        <f t="shared" si="7"/>
        <v>COMMENT ON COLUMN MA_PRT_MT.PRT_SS_CD IS '거래처상태코드';</v>
      </c>
    </row>
    <row r="95" spans="2:14" x14ac:dyDescent="0.3">
      <c r="B95" s="3"/>
      <c r="C95" s="3" t="s">
        <v>260</v>
      </c>
      <c r="D95" s="3"/>
      <c r="E95" s="3" t="s">
        <v>85</v>
      </c>
      <c r="F95" s="3" t="s">
        <v>98</v>
      </c>
      <c r="G95" s="3" t="s">
        <v>222</v>
      </c>
      <c r="H95" s="3"/>
      <c r="I95" s="3"/>
      <c r="J95" s="3" t="s">
        <v>264</v>
      </c>
      <c r="K95" s="3"/>
      <c r="L95" s="3"/>
      <c r="M95" s="2" t="str">
        <f t="shared" si="6"/>
        <v>,MBZ_ST_DT VARCHAR2(8)   NOT NULL</v>
      </c>
      <c r="N95" s="2" t="str">
        <f t="shared" si="7"/>
        <v>COMMENT ON COLUMN MA_PRT_MT.MBZ_ST_DT IS '영업개시일자';</v>
      </c>
    </row>
    <row r="96" spans="2:14" x14ac:dyDescent="0.3">
      <c r="B96" s="3"/>
      <c r="C96" s="3" t="s">
        <v>260</v>
      </c>
      <c r="D96" s="3"/>
      <c r="E96" s="3" t="s">
        <v>86</v>
      </c>
      <c r="F96" s="3" t="s">
        <v>98</v>
      </c>
      <c r="G96" s="3" t="s">
        <v>223</v>
      </c>
      <c r="H96" s="3"/>
      <c r="I96" s="3"/>
      <c r="J96" s="3"/>
      <c r="K96" s="3"/>
      <c r="L96" s="3"/>
      <c r="M96" s="2" t="str">
        <f t="shared" si="6"/>
        <v xml:space="preserve">,STP_DT VARCHAR2(8)   </v>
      </c>
      <c r="N96" s="2" t="str">
        <f t="shared" si="7"/>
        <v>COMMENT ON COLUMN MA_PRT_MT.STP_DT IS '중지일자';</v>
      </c>
    </row>
    <row r="97" spans="2:14" x14ac:dyDescent="0.3">
      <c r="B97" s="3"/>
      <c r="C97" s="3" t="s">
        <v>260</v>
      </c>
      <c r="D97" s="3"/>
      <c r="E97" s="3" t="s">
        <v>224</v>
      </c>
      <c r="F97" s="3" t="s">
        <v>98</v>
      </c>
      <c r="G97" s="3" t="s">
        <v>225</v>
      </c>
      <c r="H97" s="3"/>
      <c r="I97" s="3"/>
      <c r="J97" s="3"/>
      <c r="K97" s="3"/>
      <c r="L97" s="3"/>
      <c r="M97" s="2" t="str">
        <f t="shared" si="6"/>
        <v xml:space="preserve">,CNCL_DT VARCHAR2(8)   </v>
      </c>
      <c r="N97" s="2" t="str">
        <f t="shared" si="7"/>
        <v>COMMENT ON COLUMN MA_PRT_MT.CNCL_DT IS '해지일자';</v>
      </c>
    </row>
    <row r="98" spans="2:14" x14ac:dyDescent="0.3">
      <c r="B98" s="3"/>
      <c r="C98" s="3" t="s">
        <v>260</v>
      </c>
      <c r="D98" s="3"/>
      <c r="E98" s="3" t="s">
        <v>99</v>
      </c>
      <c r="F98" s="3" t="s">
        <v>100</v>
      </c>
      <c r="G98" s="3" t="s">
        <v>226</v>
      </c>
      <c r="H98" s="3"/>
      <c r="I98" s="3"/>
      <c r="J98" s="3" t="s">
        <v>264</v>
      </c>
      <c r="K98" s="3" t="s">
        <v>492</v>
      </c>
      <c r="L98" s="3"/>
      <c r="M98" s="2" t="str">
        <f t="shared" si="6"/>
        <v>,ORD_LMT_AMT NUMBER(12) DEFAULT 0  NOT NULL</v>
      </c>
      <c r="N98" s="2" t="str">
        <f t="shared" si="7"/>
        <v>COMMENT ON COLUMN MA_PRT_MT.ORD_LMT_AMT IS '여신한도금액';</v>
      </c>
    </row>
    <row r="99" spans="2:14" x14ac:dyDescent="0.3">
      <c r="B99" s="3"/>
      <c r="C99" s="3" t="s">
        <v>260</v>
      </c>
      <c r="D99" s="3"/>
      <c r="E99" s="3" t="s">
        <v>12</v>
      </c>
      <c r="F99" s="3" t="s">
        <v>19</v>
      </c>
      <c r="G99" s="3" t="s">
        <v>146</v>
      </c>
      <c r="H99" s="3"/>
      <c r="I99" s="3"/>
      <c r="J99" s="3" t="s">
        <v>264</v>
      </c>
      <c r="K99" s="3" t="s">
        <v>271</v>
      </c>
      <c r="L99" s="3"/>
      <c r="M99" s="2" t="str">
        <f t="shared" si="6"/>
        <v>,FST_REG_DT DATE DEFAULT SYSDATE  NOT NULL</v>
      </c>
      <c r="N99" s="2" t="str">
        <f t="shared" si="7"/>
        <v>COMMENT ON COLUMN MA_PRT_MT.FST_REG_DT IS '최초등록일자';</v>
      </c>
    </row>
    <row r="100" spans="2:14" x14ac:dyDescent="0.3">
      <c r="B100" s="3"/>
      <c r="C100" s="3" t="s">
        <v>260</v>
      </c>
      <c r="D100" s="3"/>
      <c r="E100" s="3" t="s">
        <v>13</v>
      </c>
      <c r="F100" s="3" t="s">
        <v>20</v>
      </c>
      <c r="G100" s="3" t="s">
        <v>147</v>
      </c>
      <c r="H100" s="3"/>
      <c r="I100" s="3"/>
      <c r="J100" s="3" t="s">
        <v>264</v>
      </c>
      <c r="K100" s="3"/>
      <c r="L100" s="3"/>
      <c r="M100" s="2" t="str">
        <f t="shared" si="6"/>
        <v>,FST_USER_ID VARCHAR2(20)   NOT NULL</v>
      </c>
      <c r="N100" s="2" t="str">
        <f t="shared" si="7"/>
        <v>COMMENT ON COLUMN MA_PRT_MT.FST_USER_ID IS '최초등록자';</v>
      </c>
    </row>
    <row r="101" spans="2:14" x14ac:dyDescent="0.3">
      <c r="B101" s="3"/>
      <c r="C101" s="3" t="s">
        <v>260</v>
      </c>
      <c r="D101" s="3"/>
      <c r="E101" s="3" t="s">
        <v>14</v>
      </c>
      <c r="F101" s="3" t="s">
        <v>19</v>
      </c>
      <c r="G101" s="3" t="s">
        <v>148</v>
      </c>
      <c r="H101" s="3"/>
      <c r="I101" s="3"/>
      <c r="J101" s="3" t="s">
        <v>264</v>
      </c>
      <c r="K101" s="3" t="s">
        <v>271</v>
      </c>
      <c r="L101" s="3"/>
      <c r="M101" s="2" t="str">
        <f t="shared" si="6"/>
        <v>,LST_UPD_DT DATE DEFAULT SYSDATE  NOT NULL</v>
      </c>
      <c r="N101" s="2" t="str">
        <f t="shared" si="7"/>
        <v>COMMENT ON COLUMN MA_PRT_MT.LST_UPD_DT IS '최종수정일자';</v>
      </c>
    </row>
    <row r="102" spans="2:14" x14ac:dyDescent="0.3">
      <c r="B102" s="3"/>
      <c r="C102" s="3" t="s">
        <v>260</v>
      </c>
      <c r="D102" s="3"/>
      <c r="E102" s="3" t="s">
        <v>150</v>
      </c>
      <c r="F102" s="3" t="s">
        <v>20</v>
      </c>
      <c r="G102" s="3" t="s">
        <v>149</v>
      </c>
      <c r="H102" s="3"/>
      <c r="I102" s="3"/>
      <c r="J102" s="3" t="s">
        <v>264</v>
      </c>
      <c r="K102" s="3"/>
      <c r="L102" s="3"/>
      <c r="M102" s="2" t="str">
        <f t="shared" si="6"/>
        <v>,LST_UPD_ID VARCHAR2(20)   NOT NULL</v>
      </c>
      <c r="N102" s="2" t="str">
        <f t="shared" si="7"/>
        <v>COMMENT ON COLUMN MA_PRT_MT.LST_UPD_ID IS '최종수정자';</v>
      </c>
    </row>
    <row r="103" spans="2:14" x14ac:dyDescent="0.3">
      <c r="M103" s="2" t="s">
        <v>272</v>
      </c>
    </row>
    <row r="107" spans="2:14" x14ac:dyDescent="0.3">
      <c r="B107" s="1" t="s">
        <v>8</v>
      </c>
      <c r="C107" s="1" t="s">
        <v>7</v>
      </c>
      <c r="D107" s="1" t="s">
        <v>9</v>
      </c>
      <c r="E107" s="1" t="s">
        <v>0</v>
      </c>
      <c r="F107" s="1" t="s">
        <v>1</v>
      </c>
      <c r="G107" s="1" t="s">
        <v>2</v>
      </c>
      <c r="H107" s="1" t="s">
        <v>3</v>
      </c>
      <c r="I107" s="1" t="s">
        <v>4</v>
      </c>
      <c r="J107" s="1" t="s">
        <v>5</v>
      </c>
      <c r="K107" s="1" t="s">
        <v>6</v>
      </c>
      <c r="L107" s="5" t="s">
        <v>33</v>
      </c>
    </row>
    <row r="108" spans="2:14" x14ac:dyDescent="0.3">
      <c r="B108" s="1"/>
      <c r="C108" s="3" t="s">
        <v>257</v>
      </c>
      <c r="D108" s="3" t="s">
        <v>103</v>
      </c>
      <c r="E108" s="1"/>
      <c r="F108" s="1"/>
      <c r="G108" s="1"/>
      <c r="H108" s="1"/>
      <c r="I108" s="1"/>
      <c r="J108" s="1"/>
      <c r="K108" s="1"/>
      <c r="L108" s="5"/>
      <c r="M108" s="2" t="str">
        <f>"CREATE TABLE "&amp;C108&amp;"("</f>
        <v>CREATE TABLE CS_CUST01_MT(</v>
      </c>
      <c r="N108" s="2" t="str">
        <f>"COMMENT ON TABLE "&amp;C108&amp;" IS '"&amp;D108&amp;"';"</f>
        <v>COMMENT ON TABLE CS_CUST01_MT IS '고객관리';</v>
      </c>
    </row>
    <row r="109" spans="2:14" x14ac:dyDescent="0.3">
      <c r="B109" s="3"/>
      <c r="C109" s="3" t="s">
        <v>257</v>
      </c>
      <c r="E109" s="3" t="s">
        <v>104</v>
      </c>
      <c r="F109" s="3" t="s">
        <v>123</v>
      </c>
      <c r="G109" s="3" t="s">
        <v>227</v>
      </c>
      <c r="H109" s="3" t="s">
        <v>275</v>
      </c>
      <c r="I109" s="3">
        <v>1</v>
      </c>
      <c r="J109" s="3" t="s">
        <v>264</v>
      </c>
      <c r="K109" s="3"/>
      <c r="L109" s="3"/>
      <c r="M109" s="2" t="str">
        <f>","&amp;G109&amp;" "&amp;F109&amp;" "&amp;K109&amp;"  "&amp;J109&amp;""</f>
        <v>,CUST_NO VARCHAR2(10)   NOT NULL</v>
      </c>
      <c r="N109" s="2" t="str">
        <f>"COMMENT ON COLUMN "&amp;C109&amp;"."&amp;G109&amp;" IS '"&amp;E109&amp;"';"</f>
        <v>COMMENT ON COLUMN CS_CUST01_MT.CUST_NO IS '고객번호';</v>
      </c>
    </row>
    <row r="110" spans="2:14" x14ac:dyDescent="0.3">
      <c r="B110" s="3"/>
      <c r="C110" s="3" t="s">
        <v>257</v>
      </c>
      <c r="D110" s="3"/>
      <c r="E110" s="3" t="s">
        <v>105</v>
      </c>
      <c r="F110" s="3" t="s">
        <v>200</v>
      </c>
      <c r="G110" s="3" t="s">
        <v>228</v>
      </c>
      <c r="H110" s="3"/>
      <c r="I110" s="3"/>
      <c r="J110" s="3" t="s">
        <v>264</v>
      </c>
      <c r="K110" s="3"/>
      <c r="L110" s="3"/>
      <c r="M110" s="2" t="str">
        <f t="shared" ref="M110:M136" si="8">","&amp;G110&amp;" "&amp;F110&amp;" "&amp;K110&amp;"  "&amp;J110&amp;""</f>
        <v>,CUST_NM VARCHAR2(50)   NOT NULL</v>
      </c>
      <c r="N110" s="2" t="str">
        <f t="shared" ref="N110:N136" si="9">"COMMENT ON COLUMN "&amp;C110&amp;"."&amp;G110&amp;" IS '"&amp;E110&amp;"';"</f>
        <v>COMMENT ON COLUMN CS_CUST01_MT.CUST_NM IS '고객명';</v>
      </c>
    </row>
    <row r="111" spans="2:14" x14ac:dyDescent="0.3">
      <c r="B111" s="3"/>
      <c r="C111" s="3" t="s">
        <v>257</v>
      </c>
      <c r="D111" s="3"/>
      <c r="E111" s="3" t="s">
        <v>139</v>
      </c>
      <c r="F111" s="3" t="s">
        <v>97</v>
      </c>
      <c r="G111" s="3" t="s">
        <v>229</v>
      </c>
      <c r="H111" s="3"/>
      <c r="I111" s="3"/>
      <c r="J111" s="3" t="s">
        <v>264</v>
      </c>
      <c r="K111" s="3"/>
      <c r="L111" s="3" t="s">
        <v>140</v>
      </c>
      <c r="M111" s="2" t="str">
        <f t="shared" si="8"/>
        <v>,SEX_CD VARCHAR2(10)   NOT NULL</v>
      </c>
      <c r="N111" s="2" t="str">
        <f t="shared" si="9"/>
        <v>COMMENT ON COLUMN CS_CUST01_MT.SEX_CD IS '성별코드';</v>
      </c>
    </row>
    <row r="112" spans="2:14" x14ac:dyDescent="0.3">
      <c r="B112" s="3"/>
      <c r="C112" s="3" t="s">
        <v>257</v>
      </c>
      <c r="D112" s="3"/>
      <c r="E112" s="3" t="s">
        <v>106</v>
      </c>
      <c r="F112" s="3" t="s">
        <v>183</v>
      </c>
      <c r="G112" s="3" t="s">
        <v>230</v>
      </c>
      <c r="H112" s="3"/>
      <c r="I112" s="3"/>
      <c r="J112" s="3" t="s">
        <v>264</v>
      </c>
      <c r="K112" s="3"/>
      <c r="L112" s="3" t="s">
        <v>141</v>
      </c>
      <c r="M112" s="2" t="str">
        <f t="shared" si="8"/>
        <v>,SCAL_YN VARCHAR2(1)   NOT NULL</v>
      </c>
      <c r="N112" s="2" t="str">
        <f t="shared" si="9"/>
        <v>COMMENT ON COLUMN CS_CUST01_MT.SCAL_YN IS '양음력구분';</v>
      </c>
    </row>
    <row r="113" spans="2:14" x14ac:dyDescent="0.3">
      <c r="B113" s="3"/>
      <c r="C113" s="3" t="s">
        <v>257</v>
      </c>
      <c r="D113" s="3"/>
      <c r="E113" s="3" t="s">
        <v>107</v>
      </c>
      <c r="F113" s="3" t="s">
        <v>133</v>
      </c>
      <c r="G113" s="3" t="s">
        <v>231</v>
      </c>
      <c r="H113" s="3"/>
      <c r="I113" s="3"/>
      <c r="J113" s="3" t="s">
        <v>264</v>
      </c>
      <c r="K113" s="3"/>
      <c r="L113" s="3"/>
      <c r="M113" s="2" t="str">
        <f t="shared" si="8"/>
        <v>,BRDY_DT VARCHAR2(8)   NOT NULL</v>
      </c>
      <c r="N113" s="2" t="str">
        <f t="shared" si="9"/>
        <v>COMMENT ON COLUMN CS_CUST01_MT.BRDY_DT IS '생년월일';</v>
      </c>
    </row>
    <row r="114" spans="2:14" x14ac:dyDescent="0.3">
      <c r="B114" s="3"/>
      <c r="C114" s="3" t="s">
        <v>257</v>
      </c>
      <c r="D114" s="3"/>
      <c r="E114" s="3" t="s">
        <v>108</v>
      </c>
      <c r="F114" s="3" t="s">
        <v>98</v>
      </c>
      <c r="G114" s="3" t="s">
        <v>232</v>
      </c>
      <c r="H114" s="3"/>
      <c r="I114" s="3"/>
      <c r="J114" s="3"/>
      <c r="K114" s="3"/>
      <c r="L114" s="3"/>
      <c r="M114" s="2" t="str">
        <f t="shared" si="8"/>
        <v xml:space="preserve">,MRRG_DT VARCHAR2(8)   </v>
      </c>
      <c r="N114" s="2" t="str">
        <f t="shared" si="9"/>
        <v>COMMENT ON COLUMN CS_CUST01_MT.MRRG_DT IS '결혼기념일';</v>
      </c>
    </row>
    <row r="115" spans="2:14" x14ac:dyDescent="0.3">
      <c r="B115" s="3"/>
      <c r="C115" s="3" t="s">
        <v>257</v>
      </c>
      <c r="D115" s="3"/>
      <c r="E115" s="3" t="s">
        <v>109</v>
      </c>
      <c r="F115" s="3" t="s">
        <v>46</v>
      </c>
      <c r="G115" s="3" t="s">
        <v>233</v>
      </c>
      <c r="H115" s="3"/>
      <c r="I115" s="3"/>
      <c r="J115" s="3" t="s">
        <v>264</v>
      </c>
      <c r="K115" s="3"/>
      <c r="L115" s="3" t="s">
        <v>132</v>
      </c>
      <c r="M115" s="2" t="str">
        <f t="shared" si="8"/>
        <v>,POC_CD VARCHAR2(10)   NOT NULL</v>
      </c>
      <c r="N115" s="2" t="str">
        <f t="shared" si="9"/>
        <v>COMMENT ON COLUMN CS_CUST01_MT.POC_CD IS '직업코드';</v>
      </c>
    </row>
    <row r="116" spans="2:14" x14ac:dyDescent="0.3">
      <c r="B116" s="3"/>
      <c r="C116" s="3" t="s">
        <v>257</v>
      </c>
      <c r="D116" s="3"/>
      <c r="E116" s="3" t="s">
        <v>110</v>
      </c>
      <c r="F116" s="3" t="s">
        <v>134</v>
      </c>
      <c r="G116" s="3" t="s">
        <v>220</v>
      </c>
      <c r="H116" s="3"/>
      <c r="I116" s="3"/>
      <c r="J116" s="3" t="s">
        <v>264</v>
      </c>
      <c r="K116" s="3"/>
      <c r="L116" s="3"/>
      <c r="M116" s="2" t="str">
        <f t="shared" si="8"/>
        <v>,MBL_NO VARCHAR2(11)   NOT NULL</v>
      </c>
      <c r="N116" s="2" t="str">
        <f t="shared" si="9"/>
        <v>COMMENT ON COLUMN CS_CUST01_MT.MBL_NO IS '휴대폰번호';</v>
      </c>
    </row>
    <row r="117" spans="2:14" x14ac:dyDescent="0.3">
      <c r="B117" s="3"/>
      <c r="C117" s="3" t="s">
        <v>257</v>
      </c>
      <c r="D117" s="3"/>
      <c r="E117" s="3" t="s">
        <v>122</v>
      </c>
      <c r="F117" s="3" t="s">
        <v>123</v>
      </c>
      <c r="G117" s="3" t="s">
        <v>235</v>
      </c>
      <c r="H117" s="3"/>
      <c r="I117" s="3"/>
      <c r="J117" s="3"/>
      <c r="K117" s="3"/>
      <c r="L117" s="3" t="s">
        <v>135</v>
      </c>
      <c r="M117" s="2" t="str">
        <f t="shared" si="8"/>
        <v xml:space="preserve">,PSMT_GRC_CD VARCHAR2(10)   </v>
      </c>
      <c r="N117" s="2" t="str">
        <f t="shared" si="9"/>
        <v>COMMENT ON COLUMN CS_CUST01_MT.PSMT_GRC_CD IS '우편물수령코드';</v>
      </c>
    </row>
    <row r="118" spans="2:14" x14ac:dyDescent="0.3">
      <c r="B118" s="3"/>
      <c r="C118" s="3" t="s">
        <v>257</v>
      </c>
      <c r="D118" s="3"/>
      <c r="E118" s="3" t="s">
        <v>137</v>
      </c>
      <c r="F118" s="3" t="s">
        <v>138</v>
      </c>
      <c r="G118" s="3" t="s">
        <v>236</v>
      </c>
      <c r="H118" s="3"/>
      <c r="I118" s="3"/>
      <c r="J118" s="3"/>
      <c r="K118" s="3"/>
      <c r="L118" s="3"/>
      <c r="M118" s="2" t="str">
        <f t="shared" si="8"/>
        <v xml:space="preserve">,EMAIL VARCHAR2(100)   </v>
      </c>
      <c r="N118" s="2" t="str">
        <f t="shared" si="9"/>
        <v>COMMENT ON COLUMN CS_CUST01_MT.EMAIL IS '이메일주소';</v>
      </c>
    </row>
    <row r="119" spans="2:14" x14ac:dyDescent="0.3">
      <c r="B119" s="3"/>
      <c r="C119" s="3" t="s">
        <v>257</v>
      </c>
      <c r="D119" s="3"/>
      <c r="E119" s="3" t="s">
        <v>111</v>
      </c>
      <c r="F119" s="3" t="s">
        <v>184</v>
      </c>
      <c r="G119" s="3" t="s">
        <v>237</v>
      </c>
      <c r="H119" s="3"/>
      <c r="I119" s="3"/>
      <c r="J119" s="3"/>
      <c r="K119" s="3"/>
      <c r="L119" s="3"/>
      <c r="M119" s="2" t="str">
        <f t="shared" si="8"/>
        <v xml:space="preserve">,ZIP_CD VARCHAR2(10)   </v>
      </c>
      <c r="N119" s="2" t="str">
        <f t="shared" si="9"/>
        <v>COMMENT ON COLUMN CS_CUST01_MT.ZIP_CD IS '우편번호코드';</v>
      </c>
    </row>
    <row r="120" spans="2:14" x14ac:dyDescent="0.3">
      <c r="B120" s="3"/>
      <c r="C120" s="3" t="s">
        <v>257</v>
      </c>
      <c r="D120" s="3"/>
      <c r="E120" s="3" t="s">
        <v>113</v>
      </c>
      <c r="F120" s="3" t="s">
        <v>185</v>
      </c>
      <c r="G120" s="3" t="s">
        <v>238</v>
      </c>
      <c r="H120" s="3"/>
      <c r="I120" s="3"/>
      <c r="J120" s="3"/>
      <c r="K120" s="3"/>
      <c r="L120" s="3"/>
      <c r="M120" s="2" t="str">
        <f t="shared" si="8"/>
        <v xml:space="preserve">,ADDR VARCHAR2(100)   </v>
      </c>
      <c r="N120" s="2" t="str">
        <f t="shared" si="9"/>
        <v>COMMENT ON COLUMN CS_CUST01_MT.ADDR IS '주소';</v>
      </c>
    </row>
    <row r="121" spans="2:14" x14ac:dyDescent="0.3">
      <c r="B121" s="3"/>
      <c r="C121" s="3" t="s">
        <v>257</v>
      </c>
      <c r="D121" s="3"/>
      <c r="E121" s="3" t="s">
        <v>112</v>
      </c>
      <c r="F121" s="3" t="s">
        <v>185</v>
      </c>
      <c r="G121" s="3" t="s">
        <v>239</v>
      </c>
      <c r="H121" s="3"/>
      <c r="I121" s="3"/>
      <c r="J121" s="3"/>
      <c r="K121" s="3"/>
      <c r="L121" s="3"/>
      <c r="M121" s="2" t="str">
        <f t="shared" si="8"/>
        <v xml:space="preserve">,ADDR_DTL VARCHAR2(100)   </v>
      </c>
      <c r="N121" s="2" t="str">
        <f t="shared" si="9"/>
        <v>COMMENT ON COLUMN CS_CUST01_MT.ADDR_DTL IS '상세주소';</v>
      </c>
    </row>
    <row r="122" spans="2:14" x14ac:dyDescent="0.3">
      <c r="B122" s="3"/>
      <c r="C122" s="3" t="s">
        <v>257</v>
      </c>
      <c r="D122" s="3"/>
      <c r="E122" s="3" t="s">
        <v>125</v>
      </c>
      <c r="F122" s="3" t="s">
        <v>126</v>
      </c>
      <c r="G122" s="3" t="s">
        <v>240</v>
      </c>
      <c r="H122" s="3"/>
      <c r="I122" s="3"/>
      <c r="J122" s="3" t="s">
        <v>264</v>
      </c>
      <c r="K122" s="4" t="s">
        <v>496</v>
      </c>
      <c r="L122" s="3" t="s">
        <v>127</v>
      </c>
      <c r="M122" s="2" t="str">
        <f t="shared" si="8"/>
        <v>,CUST_SS_CD VARCHAR2(10) DEFAULT '10'  NOT NULL</v>
      </c>
      <c r="N122" s="2" t="str">
        <f t="shared" si="9"/>
        <v>COMMENT ON COLUMN CS_CUST01_MT.CUST_SS_CD IS '고객상태코드';</v>
      </c>
    </row>
    <row r="123" spans="2:14" x14ac:dyDescent="0.3">
      <c r="B123" s="3"/>
      <c r="C123" s="3" t="s">
        <v>257</v>
      </c>
      <c r="D123" s="3"/>
      <c r="E123" s="3" t="s">
        <v>128</v>
      </c>
      <c r="F123" s="3" t="s">
        <v>129</v>
      </c>
      <c r="G123" s="3" t="s">
        <v>241</v>
      </c>
      <c r="H123" s="3"/>
      <c r="I123" s="3"/>
      <c r="J123" s="3"/>
      <c r="K123" s="3"/>
      <c r="L123" s="3"/>
      <c r="M123" s="2" t="str">
        <f t="shared" si="8"/>
        <v xml:space="preserve">,CNCL_CNTS VARCHAR2(100)   </v>
      </c>
      <c r="N123" s="2" t="str">
        <f t="shared" si="9"/>
        <v>COMMENT ON COLUMN CS_CUST01_MT.CNCL_CNTS IS '해지사유내용';</v>
      </c>
    </row>
    <row r="124" spans="2:14" x14ac:dyDescent="0.3">
      <c r="B124" s="3"/>
      <c r="C124" s="3" t="s">
        <v>257</v>
      </c>
      <c r="D124" s="3"/>
      <c r="E124" s="3" t="s">
        <v>124</v>
      </c>
      <c r="F124" s="3" t="s">
        <v>88</v>
      </c>
      <c r="G124" s="3" t="s">
        <v>242</v>
      </c>
      <c r="H124" s="3"/>
      <c r="I124" s="3"/>
      <c r="J124" s="3" t="s">
        <v>264</v>
      </c>
      <c r="K124" s="3"/>
      <c r="L124" s="3"/>
      <c r="M124" s="2" t="str">
        <f t="shared" si="8"/>
        <v>,JN_PRT_CD VARCHAR2(8)   NOT NULL</v>
      </c>
      <c r="N124" s="2" t="str">
        <f t="shared" si="9"/>
        <v>COMMENT ON COLUMN CS_CUST01_MT.JN_PRT_CD IS '가입매장코드';</v>
      </c>
    </row>
    <row r="125" spans="2:14" x14ac:dyDescent="0.3">
      <c r="B125" s="3"/>
      <c r="C125" s="3" t="s">
        <v>257</v>
      </c>
      <c r="D125" s="3"/>
      <c r="E125" s="3" t="s">
        <v>114</v>
      </c>
      <c r="F125" s="3" t="s">
        <v>118</v>
      </c>
      <c r="G125" s="3" t="s">
        <v>243</v>
      </c>
      <c r="H125" s="3"/>
      <c r="I125" s="3"/>
      <c r="J125" s="3" t="s">
        <v>264</v>
      </c>
      <c r="K125" s="3" t="s">
        <v>499</v>
      </c>
      <c r="L125" s="3" t="s">
        <v>136</v>
      </c>
      <c r="M125" s="2" t="str">
        <f t="shared" si="8"/>
        <v>,EMAIL_RCV_YN VARCHAR2(1) DEFAULT 'N'  NOT NULL</v>
      </c>
      <c r="N125" s="2" t="str">
        <f t="shared" si="9"/>
        <v>COMMENT ON COLUMN CS_CUST01_MT.EMAIL_RCV_YN IS '이메일수신동의여부';</v>
      </c>
    </row>
    <row r="126" spans="2:14" x14ac:dyDescent="0.3">
      <c r="B126" s="3"/>
      <c r="C126" s="3" t="s">
        <v>257</v>
      </c>
      <c r="D126" s="3"/>
      <c r="E126" s="3" t="s">
        <v>115</v>
      </c>
      <c r="F126" s="3" t="s">
        <v>118</v>
      </c>
      <c r="G126" s="3" t="s">
        <v>244</v>
      </c>
      <c r="H126" s="3"/>
      <c r="I126" s="3"/>
      <c r="J126" s="3" t="s">
        <v>264</v>
      </c>
      <c r="K126" s="3" t="s">
        <v>499</v>
      </c>
      <c r="L126" s="3" t="s">
        <v>136</v>
      </c>
      <c r="M126" s="2" t="str">
        <f t="shared" si="8"/>
        <v>,SMS_RCV_YN VARCHAR2(1) DEFAULT 'N'  NOT NULL</v>
      </c>
      <c r="N126" s="2" t="str">
        <f t="shared" si="9"/>
        <v>COMMENT ON COLUMN CS_CUST01_MT.SMS_RCV_YN IS 'SMS수신동의여부';</v>
      </c>
    </row>
    <row r="127" spans="2:14" x14ac:dyDescent="0.3">
      <c r="B127" s="3"/>
      <c r="C127" s="3" t="s">
        <v>257</v>
      </c>
      <c r="D127" s="3"/>
      <c r="E127" s="3" t="s">
        <v>116</v>
      </c>
      <c r="F127" s="3" t="s">
        <v>118</v>
      </c>
      <c r="G127" s="3" t="s">
        <v>246</v>
      </c>
      <c r="H127" s="3"/>
      <c r="I127" s="3"/>
      <c r="J127" s="3" t="s">
        <v>264</v>
      </c>
      <c r="K127" s="3" t="s">
        <v>499</v>
      </c>
      <c r="L127" s="3" t="s">
        <v>136</v>
      </c>
      <c r="M127" s="2" t="str">
        <f t="shared" si="8"/>
        <v>,TM_RCV_YN VARCHAR2(1) DEFAULT 'N'  NOT NULL</v>
      </c>
      <c r="N127" s="2" t="str">
        <f t="shared" si="9"/>
        <v>COMMENT ON COLUMN CS_CUST01_MT.TM_RCV_YN IS 'TM수신동의여부';</v>
      </c>
    </row>
    <row r="128" spans="2:14" x14ac:dyDescent="0.3">
      <c r="B128" s="3"/>
      <c r="C128" s="3" t="s">
        <v>257</v>
      </c>
      <c r="D128" s="3"/>
      <c r="E128" s="3" t="s">
        <v>117</v>
      </c>
      <c r="F128" s="3" t="s">
        <v>118</v>
      </c>
      <c r="G128" s="3" t="s">
        <v>245</v>
      </c>
      <c r="H128" s="3"/>
      <c r="I128" s="3"/>
      <c r="J128" s="3" t="s">
        <v>264</v>
      </c>
      <c r="K128" s="3" t="s">
        <v>499</v>
      </c>
      <c r="L128" s="3" t="s">
        <v>136</v>
      </c>
      <c r="M128" s="2" t="str">
        <f t="shared" si="8"/>
        <v>,DM_RCV_YN VARCHAR2(1) DEFAULT 'N'  NOT NULL</v>
      </c>
      <c r="N128" s="2" t="str">
        <f t="shared" si="9"/>
        <v>COMMENT ON COLUMN CS_CUST01_MT.DM_RCV_YN IS 'DM수신동의여부';</v>
      </c>
    </row>
    <row r="129" spans="2:14" x14ac:dyDescent="0.3">
      <c r="B129" s="3"/>
      <c r="C129" s="3" t="s">
        <v>257</v>
      </c>
      <c r="D129" s="3"/>
      <c r="E129" s="3" t="s">
        <v>119</v>
      </c>
      <c r="F129" s="3" t="s">
        <v>98</v>
      </c>
      <c r="G129" s="3" t="s">
        <v>247</v>
      </c>
      <c r="H129" s="3"/>
      <c r="I129" s="3"/>
      <c r="J129" s="3" t="s">
        <v>264</v>
      </c>
      <c r="K129" s="3"/>
      <c r="L129" s="3"/>
      <c r="M129" s="2" t="str">
        <f t="shared" si="8"/>
        <v>,FST_JS_DT VARCHAR2(8)   NOT NULL</v>
      </c>
      <c r="N129" s="2" t="str">
        <f t="shared" si="9"/>
        <v>COMMENT ON COLUMN CS_CUST01_MT.FST_JS_DT IS '최초가입일자';</v>
      </c>
    </row>
    <row r="130" spans="2:14" x14ac:dyDescent="0.3">
      <c r="B130" s="3"/>
      <c r="C130" s="3" t="s">
        <v>257</v>
      </c>
      <c r="D130" s="3"/>
      <c r="E130" s="3" t="s">
        <v>120</v>
      </c>
      <c r="F130" s="3" t="s">
        <v>98</v>
      </c>
      <c r="G130" s="3" t="s">
        <v>248</v>
      </c>
      <c r="H130" s="3"/>
      <c r="I130" s="3"/>
      <c r="J130" s="3" t="s">
        <v>264</v>
      </c>
      <c r="K130" s="3"/>
      <c r="L130" s="3"/>
      <c r="M130" s="2" t="str">
        <f t="shared" si="8"/>
        <v>,JS_DT VARCHAR2(8)   NOT NULL</v>
      </c>
      <c r="N130" s="2" t="str">
        <f t="shared" si="9"/>
        <v>COMMENT ON COLUMN CS_CUST01_MT.JS_DT IS '가입일자';</v>
      </c>
    </row>
    <row r="131" spans="2:14" x14ac:dyDescent="0.3">
      <c r="B131" s="3"/>
      <c r="C131" s="3" t="s">
        <v>257</v>
      </c>
      <c r="D131" s="3"/>
      <c r="E131" s="3" t="s">
        <v>130</v>
      </c>
      <c r="F131" s="3" t="s">
        <v>131</v>
      </c>
      <c r="G131" s="3" t="s">
        <v>249</v>
      </c>
      <c r="H131" s="3"/>
      <c r="I131" s="3"/>
      <c r="J131" s="3"/>
      <c r="K131" s="3"/>
      <c r="L131" s="3"/>
      <c r="M131" s="2" t="str">
        <f t="shared" si="8"/>
        <v xml:space="preserve">,STP_DT VARCHAR2(8)   </v>
      </c>
      <c r="N131" s="2" t="str">
        <f t="shared" si="9"/>
        <v>COMMENT ON COLUMN CS_CUST01_MT.STP_DT IS '중지일자';</v>
      </c>
    </row>
    <row r="132" spans="2:14" x14ac:dyDescent="0.3">
      <c r="B132" s="3"/>
      <c r="C132" s="3" t="s">
        <v>257</v>
      </c>
      <c r="D132" s="3"/>
      <c r="E132" s="3" t="s">
        <v>121</v>
      </c>
      <c r="F132" s="3" t="s">
        <v>98</v>
      </c>
      <c r="G132" s="3" t="s">
        <v>250</v>
      </c>
      <c r="H132" s="3"/>
      <c r="I132" s="3"/>
      <c r="J132" s="3"/>
      <c r="K132" s="3"/>
      <c r="L132" s="3"/>
      <c r="M132" s="2" t="str">
        <f t="shared" si="8"/>
        <v xml:space="preserve">,CNCL_DT VARCHAR2(8)   </v>
      </c>
      <c r="N132" s="2" t="str">
        <f t="shared" si="9"/>
        <v>COMMENT ON COLUMN CS_CUST01_MT.CNCL_DT IS '해지일자';</v>
      </c>
    </row>
    <row r="133" spans="2:14" x14ac:dyDescent="0.3">
      <c r="B133" s="3"/>
      <c r="C133" s="3" t="s">
        <v>257</v>
      </c>
      <c r="D133" s="3"/>
      <c r="E133" s="3" t="s">
        <v>12</v>
      </c>
      <c r="F133" s="3" t="s">
        <v>19</v>
      </c>
      <c r="G133" s="3" t="s">
        <v>146</v>
      </c>
      <c r="H133" s="3"/>
      <c r="I133" s="3"/>
      <c r="J133" s="3" t="s">
        <v>264</v>
      </c>
      <c r="K133" s="3" t="s">
        <v>497</v>
      </c>
      <c r="L133" s="3"/>
      <c r="M133" s="2" t="str">
        <f t="shared" si="8"/>
        <v>,FST_REG_DT DATE DEFAULT SYSDATE  NOT NULL</v>
      </c>
      <c r="N133" s="2" t="str">
        <f t="shared" si="9"/>
        <v>COMMENT ON COLUMN CS_CUST01_MT.FST_REG_DT IS '최초등록일자';</v>
      </c>
    </row>
    <row r="134" spans="2:14" x14ac:dyDescent="0.3">
      <c r="B134" s="3"/>
      <c r="C134" s="3" t="s">
        <v>257</v>
      </c>
      <c r="D134" s="3"/>
      <c r="E134" s="3" t="s">
        <v>13</v>
      </c>
      <c r="F134" s="3" t="s">
        <v>20</v>
      </c>
      <c r="G134" s="3" t="s">
        <v>147</v>
      </c>
      <c r="H134" s="3"/>
      <c r="I134" s="3"/>
      <c r="J134" s="3" t="s">
        <v>264</v>
      </c>
      <c r="K134" s="3"/>
      <c r="L134" s="3"/>
      <c r="M134" s="2" t="str">
        <f t="shared" si="8"/>
        <v>,FST_USER_ID VARCHAR2(20)   NOT NULL</v>
      </c>
      <c r="N134" s="2" t="str">
        <f t="shared" si="9"/>
        <v>COMMENT ON COLUMN CS_CUST01_MT.FST_USER_ID IS '최초등록자';</v>
      </c>
    </row>
    <row r="135" spans="2:14" x14ac:dyDescent="0.3">
      <c r="B135" s="3"/>
      <c r="C135" s="3" t="s">
        <v>257</v>
      </c>
      <c r="D135" s="3"/>
      <c r="E135" s="3" t="s">
        <v>14</v>
      </c>
      <c r="F135" s="3" t="s">
        <v>19</v>
      </c>
      <c r="G135" s="3" t="s">
        <v>148</v>
      </c>
      <c r="H135" s="3"/>
      <c r="I135" s="3"/>
      <c r="J135" s="3" t="s">
        <v>264</v>
      </c>
      <c r="K135" s="3" t="s">
        <v>498</v>
      </c>
      <c r="L135" s="3"/>
      <c r="M135" s="2" t="str">
        <f t="shared" si="8"/>
        <v>,LST_UPD_DT DATE DEFAULT SYSDATE  NOT NULL</v>
      </c>
      <c r="N135" s="2" t="str">
        <f t="shared" si="9"/>
        <v>COMMENT ON COLUMN CS_CUST01_MT.LST_UPD_DT IS '최종수정일자';</v>
      </c>
    </row>
    <row r="136" spans="2:14" x14ac:dyDescent="0.3">
      <c r="B136" s="3"/>
      <c r="C136" s="3" t="s">
        <v>257</v>
      </c>
      <c r="D136" s="3"/>
      <c r="E136" s="3" t="s">
        <v>150</v>
      </c>
      <c r="F136" s="3" t="s">
        <v>20</v>
      </c>
      <c r="G136" s="3" t="s">
        <v>149</v>
      </c>
      <c r="H136" s="3"/>
      <c r="I136" s="3"/>
      <c r="J136" s="3" t="s">
        <v>264</v>
      </c>
      <c r="K136" s="3"/>
      <c r="L136" s="3"/>
      <c r="M136" s="2" t="str">
        <f t="shared" si="8"/>
        <v>,LST_UPD_ID VARCHAR2(20)   NOT NULL</v>
      </c>
      <c r="N136" s="2" t="str">
        <f t="shared" si="9"/>
        <v>COMMENT ON COLUMN CS_CUST01_MT.LST_UPD_ID IS '최종수정자';</v>
      </c>
    </row>
    <row r="137" spans="2:14" x14ac:dyDescent="0.3">
      <c r="M137" s="2" t="s">
        <v>272</v>
      </c>
    </row>
    <row r="139" spans="2:14" x14ac:dyDescent="0.3">
      <c r="B139" s="1" t="s">
        <v>8</v>
      </c>
      <c r="C139" s="1" t="s">
        <v>7</v>
      </c>
      <c r="D139" s="1" t="s">
        <v>9</v>
      </c>
      <c r="E139" s="1" t="s">
        <v>0</v>
      </c>
      <c r="F139" s="1" t="s">
        <v>1</v>
      </c>
      <c r="G139" s="1" t="s">
        <v>2</v>
      </c>
      <c r="H139" s="1" t="s">
        <v>3</v>
      </c>
      <c r="I139" s="1" t="s">
        <v>4</v>
      </c>
      <c r="J139" s="1" t="s">
        <v>5</v>
      </c>
      <c r="K139" s="1" t="s">
        <v>6</v>
      </c>
      <c r="L139" s="5" t="s">
        <v>33</v>
      </c>
    </row>
    <row r="140" spans="2:14" x14ac:dyDescent="0.3">
      <c r="B140" s="1"/>
      <c r="C140" s="3" t="s">
        <v>258</v>
      </c>
      <c r="D140" s="3" t="s">
        <v>189</v>
      </c>
      <c r="E140" s="1"/>
      <c r="F140" s="1"/>
      <c r="G140" s="1"/>
      <c r="H140" s="1"/>
      <c r="I140" s="1"/>
      <c r="J140" s="1"/>
      <c r="K140" s="1"/>
      <c r="L140" s="5"/>
      <c r="M140" s="2" t="str">
        <f>"CREATE TABLE "&amp;C140&amp;"("</f>
        <v>CREATE TABLE SD_IVCO01_MT(</v>
      </c>
      <c r="N140" s="2" t="str">
        <f>"COMMENT ON TABLE "&amp;C140&amp;" IS '"&amp;D140&amp;"';"</f>
        <v>COMMENT ON TABLE SD_IVCO01_MT IS '매장현재고';</v>
      </c>
    </row>
    <row r="141" spans="2:14" x14ac:dyDescent="0.3">
      <c r="B141" s="3"/>
      <c r="C141" s="3" t="s">
        <v>258</v>
      </c>
      <c r="E141" s="3" t="s">
        <v>142</v>
      </c>
      <c r="F141" s="3" t="s">
        <v>49</v>
      </c>
      <c r="G141" s="3" t="s">
        <v>251</v>
      </c>
      <c r="H141" s="3" t="s">
        <v>3</v>
      </c>
      <c r="I141" s="3">
        <v>1</v>
      </c>
      <c r="J141" s="3" t="s">
        <v>264</v>
      </c>
      <c r="K141" s="3"/>
      <c r="L141" s="3"/>
      <c r="M141" s="2" t="str">
        <f>","&amp;G141&amp;" "&amp;F141&amp;" "&amp;K141&amp;"  "&amp;J141&amp;""</f>
        <v>,PRT_CD VARCHAR2(8)   NOT NULL</v>
      </c>
      <c r="N141" s="2" t="str">
        <f t="shared" ref="N141:N147" si="10">"COMMENT ON COLUMN "&amp;C141&amp;"."&amp;G141&amp;" IS '"&amp;E141&amp;"';"</f>
        <v>COMMENT ON COLUMN SD_IVCO01_MT.PRT_CD IS '매장코드';</v>
      </c>
    </row>
    <row r="142" spans="2:14" x14ac:dyDescent="0.3">
      <c r="B142" s="3"/>
      <c r="C142" s="3" t="s">
        <v>258</v>
      </c>
      <c r="D142" s="3"/>
      <c r="E142" s="3" t="s">
        <v>143</v>
      </c>
      <c r="F142" s="3" t="s">
        <v>254</v>
      </c>
      <c r="G142" s="3" t="s">
        <v>252</v>
      </c>
      <c r="H142" s="3" t="s">
        <v>3</v>
      </c>
      <c r="I142" s="3">
        <v>2</v>
      </c>
      <c r="J142" s="3" t="s">
        <v>264</v>
      </c>
      <c r="K142" s="3"/>
      <c r="L142" s="3"/>
      <c r="M142" s="2" t="str">
        <f t="shared" ref="M142:M147" si="11">","&amp;G142&amp;" "&amp;F142&amp;" "&amp;K142&amp;"  "&amp;J142&amp;""</f>
        <v>,PRD_CD CHAR(9)   NOT NULL</v>
      </c>
      <c r="N142" s="2" t="str">
        <f t="shared" si="10"/>
        <v>COMMENT ON COLUMN SD_IVCO01_MT.PRD_CD IS '상품코드';</v>
      </c>
    </row>
    <row r="143" spans="2:14" x14ac:dyDescent="0.3">
      <c r="B143" s="3"/>
      <c r="C143" s="3" t="s">
        <v>258</v>
      </c>
      <c r="D143" s="3"/>
      <c r="E143" s="3" t="s">
        <v>144</v>
      </c>
      <c r="F143" s="3" t="s">
        <v>255</v>
      </c>
      <c r="G143" s="3" t="s">
        <v>253</v>
      </c>
      <c r="H143" s="3"/>
      <c r="I143" s="3"/>
      <c r="J143" s="3" t="s">
        <v>264</v>
      </c>
      <c r="K143" s="3" t="s">
        <v>501</v>
      </c>
      <c r="L143" s="3"/>
      <c r="M143" s="2" t="str">
        <f t="shared" si="11"/>
        <v>,IVCO_QTY NUMBER(10) DEFAULT 0  NOT NULL</v>
      </c>
      <c r="N143" s="2" t="str">
        <f t="shared" si="10"/>
        <v>COMMENT ON COLUMN SD_IVCO01_MT.IVCO_QTY IS '재고수량';</v>
      </c>
    </row>
    <row r="144" spans="2:14" x14ac:dyDescent="0.3">
      <c r="B144" s="3"/>
      <c r="C144" s="3" t="s">
        <v>258</v>
      </c>
      <c r="D144" s="3"/>
      <c r="E144" s="3" t="s">
        <v>12</v>
      </c>
      <c r="F144" s="3" t="s">
        <v>19</v>
      </c>
      <c r="G144" s="3" t="s">
        <v>146</v>
      </c>
      <c r="H144" s="3"/>
      <c r="I144" s="3"/>
      <c r="J144" s="3" t="s">
        <v>264</v>
      </c>
      <c r="K144" s="3" t="s">
        <v>502</v>
      </c>
      <c r="L144" s="3"/>
      <c r="M144" s="2" t="str">
        <f t="shared" si="11"/>
        <v>,FST_REG_DT DATE DEFAULT SYSDATE  NOT NULL</v>
      </c>
      <c r="N144" s="2" t="str">
        <f t="shared" si="10"/>
        <v>COMMENT ON COLUMN SD_IVCO01_MT.FST_REG_DT IS '최초등록일자';</v>
      </c>
    </row>
    <row r="145" spans="2:14" x14ac:dyDescent="0.3">
      <c r="B145" s="3"/>
      <c r="C145" s="3" t="s">
        <v>258</v>
      </c>
      <c r="D145" s="3"/>
      <c r="E145" s="3" t="s">
        <v>13</v>
      </c>
      <c r="F145" s="3" t="s">
        <v>20</v>
      </c>
      <c r="G145" s="3" t="s">
        <v>147</v>
      </c>
      <c r="H145" s="3"/>
      <c r="I145" s="3"/>
      <c r="J145" s="3" t="s">
        <v>264</v>
      </c>
      <c r="K145" s="3"/>
      <c r="L145" s="3"/>
      <c r="M145" s="2" t="str">
        <f t="shared" si="11"/>
        <v>,FST_USER_ID VARCHAR2(20)   NOT NULL</v>
      </c>
      <c r="N145" s="2" t="str">
        <f t="shared" si="10"/>
        <v>COMMENT ON COLUMN SD_IVCO01_MT.FST_USER_ID IS '최초등록자';</v>
      </c>
    </row>
    <row r="146" spans="2:14" x14ac:dyDescent="0.3">
      <c r="B146" s="3"/>
      <c r="C146" s="3" t="s">
        <v>258</v>
      </c>
      <c r="D146" s="3"/>
      <c r="E146" s="3" t="s">
        <v>14</v>
      </c>
      <c r="F146" s="3" t="s">
        <v>19</v>
      </c>
      <c r="G146" s="3" t="s">
        <v>148</v>
      </c>
      <c r="H146" s="3"/>
      <c r="I146" s="3"/>
      <c r="J146" s="3" t="s">
        <v>264</v>
      </c>
      <c r="K146" s="3" t="s">
        <v>500</v>
      </c>
      <c r="L146" s="3"/>
      <c r="M146" s="2" t="str">
        <f t="shared" si="11"/>
        <v>,LST_UPD_DT DATE DEFAULT SYSDATE  NOT NULL</v>
      </c>
      <c r="N146" s="2" t="str">
        <f t="shared" si="10"/>
        <v>COMMENT ON COLUMN SD_IVCO01_MT.LST_UPD_DT IS '최종수정일자';</v>
      </c>
    </row>
    <row r="147" spans="2:14" x14ac:dyDescent="0.3">
      <c r="B147" s="3"/>
      <c r="C147" s="3" t="s">
        <v>258</v>
      </c>
      <c r="D147" s="3"/>
      <c r="E147" s="3" t="s">
        <v>150</v>
      </c>
      <c r="F147" s="3" t="s">
        <v>20</v>
      </c>
      <c r="G147" s="3" t="s">
        <v>149</v>
      </c>
      <c r="H147" s="3"/>
      <c r="I147" s="3"/>
      <c r="J147" s="3" t="s">
        <v>264</v>
      </c>
      <c r="K147" s="3"/>
      <c r="L147" s="3"/>
      <c r="M147" s="2" t="str">
        <f t="shared" si="11"/>
        <v>,LST_UPD_ID VARCHAR2(20)   NOT NULL</v>
      </c>
      <c r="N147" s="2" t="str">
        <f t="shared" si="10"/>
        <v>COMMENT ON COLUMN SD_IVCO01_MT.LST_UPD_ID IS '최종수정자';</v>
      </c>
    </row>
    <row r="148" spans="2:14" x14ac:dyDescent="0.3">
      <c r="M148" s="2" t="s">
        <v>272</v>
      </c>
    </row>
    <row r="150" spans="2:14" x14ac:dyDescent="0.3">
      <c r="B150" s="1" t="s">
        <v>8</v>
      </c>
      <c r="C150" s="1" t="s">
        <v>7</v>
      </c>
      <c r="D150" s="1" t="s">
        <v>9</v>
      </c>
      <c r="E150" s="1" t="s">
        <v>0</v>
      </c>
      <c r="F150" s="1" t="s">
        <v>1</v>
      </c>
      <c r="G150" s="1" t="s">
        <v>2</v>
      </c>
      <c r="H150" s="1" t="s">
        <v>3</v>
      </c>
      <c r="I150" s="1" t="s">
        <v>4</v>
      </c>
      <c r="J150" s="1" t="s">
        <v>5</v>
      </c>
      <c r="K150" s="1" t="s">
        <v>6</v>
      </c>
      <c r="L150" s="5" t="s">
        <v>33</v>
      </c>
    </row>
    <row r="151" spans="2:14" x14ac:dyDescent="0.3">
      <c r="B151" s="1"/>
      <c r="C151" s="3" t="s">
        <v>259</v>
      </c>
      <c r="D151" s="3" t="s">
        <v>190</v>
      </c>
      <c r="E151" s="1"/>
      <c r="F151" s="1"/>
      <c r="G151" s="1"/>
      <c r="H151" s="1"/>
      <c r="I151" s="1"/>
      <c r="J151" s="1"/>
      <c r="K151" s="1"/>
      <c r="L151" s="5"/>
      <c r="M151" s="2" t="str">
        <f>"CREATE TABLE "&amp;C151&amp;"("</f>
        <v>CREATE TABLE MA_PRD01_MT(</v>
      </c>
      <c r="N151" s="2" t="str">
        <f>"COMMENT ON TABLE "&amp;C151&amp;" IS '"&amp;D151&amp;"';"</f>
        <v>COMMENT ON TABLE MA_PRD01_MT IS '상품관리';</v>
      </c>
    </row>
    <row r="152" spans="2:14" x14ac:dyDescent="0.3">
      <c r="B152" s="3"/>
      <c r="C152" s="3" t="s">
        <v>259</v>
      </c>
      <c r="E152" s="3" t="s">
        <v>191</v>
      </c>
      <c r="F152" s="3" t="s">
        <v>201</v>
      </c>
      <c r="G152" s="3" t="s">
        <v>202</v>
      </c>
      <c r="H152" s="3" t="s">
        <v>3</v>
      </c>
      <c r="I152" s="3">
        <v>1</v>
      </c>
      <c r="J152" s="3" t="s">
        <v>264</v>
      </c>
      <c r="K152" s="3"/>
      <c r="L152" s="3"/>
      <c r="M152" s="2" t="str">
        <f>","&amp;G152&amp;" "&amp;F152&amp;" "&amp;K152&amp;"  "&amp;J152&amp;""</f>
        <v>,PRD_CD CHAR(9)   NOT NULL</v>
      </c>
      <c r="N152" s="2" t="str">
        <f t="shared" ref="N152:N162" si="12">"COMMENT ON COLUMN "&amp;C152&amp;"."&amp;G152&amp;" IS '"&amp;E152&amp;"';"</f>
        <v>COMMENT ON COLUMN MA_PRD01_MT.PRD_CD IS '상품코드';</v>
      </c>
    </row>
    <row r="153" spans="2:14" x14ac:dyDescent="0.3">
      <c r="B153" s="3"/>
      <c r="C153" s="3" t="s">
        <v>259</v>
      </c>
      <c r="D153" s="3"/>
      <c r="E153" s="3" t="s">
        <v>192</v>
      </c>
      <c r="F153" s="3" t="s">
        <v>200</v>
      </c>
      <c r="G153" s="3" t="s">
        <v>203</v>
      </c>
      <c r="H153" s="3"/>
      <c r="I153" s="3"/>
      <c r="J153" s="3" t="s">
        <v>264</v>
      </c>
      <c r="K153" s="3"/>
      <c r="L153" s="3"/>
      <c r="M153" s="2" t="str">
        <f t="shared" ref="M153:M162" si="13">","&amp;G153&amp;" "&amp;F153&amp;" "&amp;K153&amp;"  "&amp;J153&amp;""</f>
        <v>,PRD_NM VARCHAR2(50)   NOT NULL</v>
      </c>
      <c r="N153" s="2" t="str">
        <f t="shared" si="12"/>
        <v>COMMENT ON COLUMN MA_PRD01_MT.PRD_NM IS '상품명';</v>
      </c>
    </row>
    <row r="154" spans="2:14" x14ac:dyDescent="0.3">
      <c r="B154" s="3"/>
      <c r="C154" s="3" t="s">
        <v>259</v>
      </c>
      <c r="D154" s="3"/>
      <c r="E154" s="3" t="s">
        <v>193</v>
      </c>
      <c r="F154" s="3" t="s">
        <v>184</v>
      </c>
      <c r="G154" s="3" t="s">
        <v>285</v>
      </c>
      <c r="H154" s="3"/>
      <c r="I154" s="3"/>
      <c r="J154" s="3" t="s">
        <v>264</v>
      </c>
      <c r="K154" s="3" t="s">
        <v>266</v>
      </c>
      <c r="L154" s="3" t="s">
        <v>195</v>
      </c>
      <c r="M154" s="2" t="str">
        <f>","&amp;G154&amp;" "&amp;F154&amp;" "&amp;K154&amp;"  "&amp;J154&amp;""</f>
        <v>,PRD_TP_CD VARCHAR2(10) DEFAULT 0  NOT NULL</v>
      </c>
      <c r="N154" s="2" t="str">
        <f t="shared" si="12"/>
        <v>COMMENT ON COLUMN MA_PRD01_MT.PRD_TP_CD IS '상품유형코드';</v>
      </c>
    </row>
    <row r="155" spans="2:14" x14ac:dyDescent="0.3">
      <c r="B155" s="3"/>
      <c r="C155" s="3" t="s">
        <v>259</v>
      </c>
      <c r="D155" s="3"/>
      <c r="E155" s="3" t="s">
        <v>198</v>
      </c>
      <c r="F155" s="3" t="s">
        <v>199</v>
      </c>
      <c r="G155" s="3" t="s">
        <v>206</v>
      </c>
      <c r="H155" s="3"/>
      <c r="I155" s="3"/>
      <c r="J155" s="3" t="s">
        <v>264</v>
      </c>
      <c r="K155" s="3" t="s">
        <v>267</v>
      </c>
      <c r="L155" s="3"/>
      <c r="M155" s="2" t="str">
        <f t="shared" si="13"/>
        <v>,PRD_CSMR_UPR NUMBER(10) DEFAULT 0  NOT NULL</v>
      </c>
      <c r="N155" s="2" t="str">
        <f t="shared" si="12"/>
        <v>COMMENT ON COLUMN MA_PRD01_MT.PRD_CSMR_UPR IS '상품소비자단가';</v>
      </c>
    </row>
    <row r="156" spans="2:14" x14ac:dyDescent="0.3">
      <c r="B156" s="3"/>
      <c r="C156" s="3" t="s">
        <v>259</v>
      </c>
      <c r="D156" s="3"/>
      <c r="E156" s="3" t="s">
        <v>194</v>
      </c>
      <c r="F156" s="3" t="s">
        <v>199</v>
      </c>
      <c r="G156" s="3" t="s">
        <v>207</v>
      </c>
      <c r="H156" s="3"/>
      <c r="I156" s="3"/>
      <c r="J156" s="3" t="s">
        <v>264</v>
      </c>
      <c r="K156" s="3" t="s">
        <v>268</v>
      </c>
      <c r="L156" s="3"/>
      <c r="M156" s="2" t="str">
        <f t="shared" si="13"/>
        <v>,PRD_PCH_UPR NUMBER(10) DEFAULT 0  NOT NULL</v>
      </c>
      <c r="N156" s="2" t="str">
        <f t="shared" si="12"/>
        <v>COMMENT ON COLUMN MA_PRD01_MT.PRD_PCH_UPR IS '상품매입단가';</v>
      </c>
    </row>
    <row r="157" spans="2:14" x14ac:dyDescent="0.3">
      <c r="B157" s="3"/>
      <c r="C157" s="3" t="s">
        <v>259</v>
      </c>
      <c r="D157" s="3"/>
      <c r="E157" s="3" t="s">
        <v>205</v>
      </c>
      <c r="F157" s="3" t="s">
        <v>197</v>
      </c>
      <c r="G157" s="3" t="s">
        <v>208</v>
      </c>
      <c r="H157" s="3"/>
      <c r="I157" s="3"/>
      <c r="J157" s="3" t="s">
        <v>264</v>
      </c>
      <c r="K157" s="3" t="s">
        <v>269</v>
      </c>
      <c r="L157" s="3" t="s">
        <v>209</v>
      </c>
      <c r="M157" s="2" t="str">
        <f t="shared" si="13"/>
        <v>,TAX_CS_CD VARCHAR2(10) DEFAULT '30'  NOT NULL</v>
      </c>
      <c r="N157" s="2" t="str">
        <f t="shared" si="12"/>
        <v>COMMENT ON COLUMN MA_PRD01_MT.TAX_CS_CD IS '세금분류코드';</v>
      </c>
    </row>
    <row r="158" spans="2:14" x14ac:dyDescent="0.3">
      <c r="B158" s="3"/>
      <c r="C158" s="3" t="s">
        <v>259</v>
      </c>
      <c r="D158" s="3"/>
      <c r="E158" s="3" t="s">
        <v>196</v>
      </c>
      <c r="F158" s="3" t="s">
        <v>197</v>
      </c>
      <c r="G158" s="3" t="s">
        <v>210</v>
      </c>
      <c r="H158" s="3"/>
      <c r="I158" s="3"/>
      <c r="J158" s="3" t="s">
        <v>264</v>
      </c>
      <c r="K158" s="3"/>
      <c r="L158" s="3" t="s">
        <v>414</v>
      </c>
      <c r="M158" s="2" t="str">
        <f t="shared" si="13"/>
        <v>,PRD_SS_CD VARCHAR2(10)   NOT NULL</v>
      </c>
      <c r="N158" s="2" t="str">
        <f t="shared" si="12"/>
        <v>COMMENT ON COLUMN MA_PRD01_MT.PRD_SS_CD IS '상품상태코드';</v>
      </c>
    </row>
    <row r="159" spans="2:14" x14ac:dyDescent="0.3">
      <c r="B159" s="3"/>
      <c r="C159" s="3" t="s">
        <v>259</v>
      </c>
      <c r="D159" s="3"/>
      <c r="E159" s="3" t="s">
        <v>12</v>
      </c>
      <c r="F159" s="3" t="s">
        <v>19</v>
      </c>
      <c r="G159" s="3" t="s">
        <v>146</v>
      </c>
      <c r="H159" s="3"/>
      <c r="I159" s="3"/>
      <c r="J159" s="3" t="s">
        <v>264</v>
      </c>
      <c r="K159" s="3" t="s">
        <v>270</v>
      </c>
      <c r="L159" s="3"/>
      <c r="M159" s="2" t="str">
        <f t="shared" si="13"/>
        <v>,FST_REG_DT DATE DEFAULT SYSDATE  NOT NULL</v>
      </c>
      <c r="N159" s="2" t="str">
        <f t="shared" si="12"/>
        <v>COMMENT ON COLUMN MA_PRD01_MT.FST_REG_DT IS '최초등록일자';</v>
      </c>
    </row>
    <row r="160" spans="2:14" x14ac:dyDescent="0.3">
      <c r="B160" s="3"/>
      <c r="C160" s="3" t="s">
        <v>259</v>
      </c>
      <c r="D160" s="3"/>
      <c r="E160" s="3" t="s">
        <v>13</v>
      </c>
      <c r="F160" s="3" t="s">
        <v>20</v>
      </c>
      <c r="G160" s="3" t="s">
        <v>147</v>
      </c>
      <c r="H160" s="3"/>
      <c r="I160" s="3"/>
      <c r="J160" s="3" t="s">
        <v>264</v>
      </c>
      <c r="K160" s="3"/>
      <c r="L160" s="3"/>
      <c r="M160" s="2" t="str">
        <f t="shared" si="13"/>
        <v>,FST_USER_ID VARCHAR2(20)   NOT NULL</v>
      </c>
      <c r="N160" s="2" t="str">
        <f t="shared" si="12"/>
        <v>COMMENT ON COLUMN MA_PRD01_MT.FST_USER_ID IS '최초등록자';</v>
      </c>
    </row>
    <row r="161" spans="2:14" x14ac:dyDescent="0.3">
      <c r="B161" s="3"/>
      <c r="C161" s="3" t="s">
        <v>259</v>
      </c>
      <c r="D161" s="3"/>
      <c r="E161" s="3" t="s">
        <v>14</v>
      </c>
      <c r="F161" s="3" t="s">
        <v>19</v>
      </c>
      <c r="G161" s="3" t="s">
        <v>148</v>
      </c>
      <c r="H161" s="3"/>
      <c r="I161" s="3"/>
      <c r="J161" s="3" t="s">
        <v>264</v>
      </c>
      <c r="K161" s="3" t="s">
        <v>270</v>
      </c>
      <c r="L161" s="3"/>
      <c r="M161" s="2" t="str">
        <f t="shared" si="13"/>
        <v>,LST_UPD_DT DATE DEFAULT SYSDATE  NOT NULL</v>
      </c>
      <c r="N161" s="2" t="str">
        <f t="shared" si="12"/>
        <v>COMMENT ON COLUMN MA_PRD01_MT.LST_UPD_DT IS '최종수정일자';</v>
      </c>
    </row>
    <row r="162" spans="2:14" x14ac:dyDescent="0.3">
      <c r="B162" s="3"/>
      <c r="C162" s="3" t="s">
        <v>259</v>
      </c>
      <c r="D162" s="3"/>
      <c r="E162" s="3" t="s">
        <v>150</v>
      </c>
      <c r="F162" s="3" t="s">
        <v>20</v>
      </c>
      <c r="G162" s="3" t="s">
        <v>149</v>
      </c>
      <c r="H162" s="3"/>
      <c r="I162" s="3"/>
      <c r="J162" s="3" t="s">
        <v>264</v>
      </c>
      <c r="K162" s="3"/>
      <c r="L162" s="3"/>
      <c r="M162" s="2" t="str">
        <f t="shared" si="13"/>
        <v>,LST_UPD_ID VARCHAR2(20)   NOT NULL</v>
      </c>
      <c r="N162" s="2" t="str">
        <f t="shared" si="12"/>
        <v>COMMENT ON COLUMN MA_PRD01_MT.LST_UPD_ID IS '최종수정자';</v>
      </c>
    </row>
    <row r="163" spans="2:14" x14ac:dyDescent="0.3">
      <c r="M163" s="2" t="s">
        <v>272</v>
      </c>
    </row>
    <row r="165" spans="2:14" x14ac:dyDescent="0.3">
      <c r="B165" s="1" t="s">
        <v>8</v>
      </c>
      <c r="C165" s="1" t="s">
        <v>7</v>
      </c>
      <c r="D165" s="1" t="s">
        <v>9</v>
      </c>
      <c r="E165" s="1" t="s">
        <v>0</v>
      </c>
      <c r="F165" s="1" t="s">
        <v>1</v>
      </c>
      <c r="G165" s="1" t="s">
        <v>2</v>
      </c>
      <c r="H165" s="1" t="s">
        <v>3</v>
      </c>
      <c r="I165" s="1" t="s">
        <v>4</v>
      </c>
      <c r="J165" s="1" t="s">
        <v>5</v>
      </c>
      <c r="K165" s="1" t="s">
        <v>6</v>
      </c>
      <c r="L165" s="5" t="s">
        <v>33</v>
      </c>
    </row>
    <row r="166" spans="2:14" ht="12" customHeight="1" x14ac:dyDescent="0.3">
      <c r="B166" s="1"/>
      <c r="C166" s="3" t="s">
        <v>528</v>
      </c>
      <c r="D166" s="3" t="s">
        <v>524</v>
      </c>
      <c r="E166" s="1"/>
      <c r="F166" s="1"/>
      <c r="G166" s="1"/>
      <c r="H166" s="1"/>
      <c r="I166" s="1"/>
      <c r="J166" s="1"/>
      <c r="K166" s="1"/>
      <c r="L166" s="5"/>
      <c r="M166" s="8" t="s">
        <v>539</v>
      </c>
      <c r="N166" s="2" t="str">
        <f>"COMMENT ON TABLE "&amp;C166&amp;""&amp;G166&amp;" IS '"&amp;D166&amp;"';"</f>
        <v>COMMENT ON TABLE PRD_IMG_MT IS '상품 이미지 관리';</v>
      </c>
    </row>
    <row r="167" spans="2:14" x14ac:dyDescent="0.3">
      <c r="B167" s="3"/>
      <c r="C167" s="3" t="s">
        <v>525</v>
      </c>
      <c r="E167" s="3" t="s">
        <v>143</v>
      </c>
      <c r="F167" s="3" t="s">
        <v>201</v>
      </c>
      <c r="G167" s="3" t="s">
        <v>180</v>
      </c>
      <c r="H167" s="3" t="s">
        <v>3</v>
      </c>
      <c r="I167" s="3">
        <v>1</v>
      </c>
      <c r="J167" s="3" t="s">
        <v>264</v>
      </c>
      <c r="K167" s="3"/>
      <c r="L167" s="3"/>
      <c r="M167" s="8"/>
      <c r="N167" s="2" t="str">
        <f t="shared" ref="N167:N173" si="14">"COMMENT ON COLUMN "&amp;C167&amp;"."&amp;G167&amp;" IS '"&amp;E167&amp;"';"</f>
        <v>COMMENT ON COLUMN PRD_IMG_MT.PRD_CD IS '상품코드';</v>
      </c>
    </row>
    <row r="168" spans="2:14" x14ac:dyDescent="0.3">
      <c r="B168" s="3"/>
      <c r="C168" s="3" t="s">
        <v>525</v>
      </c>
      <c r="D168" s="3"/>
      <c r="E168" s="3" t="s">
        <v>523</v>
      </c>
      <c r="F168" s="3" t="s">
        <v>517</v>
      </c>
      <c r="G168" s="3" t="s">
        <v>522</v>
      </c>
      <c r="H168" s="3" t="s">
        <v>516</v>
      </c>
      <c r="I168" s="3">
        <v>2</v>
      </c>
      <c r="J168" s="3" t="s">
        <v>264</v>
      </c>
      <c r="K168" s="3"/>
      <c r="L168" s="3" t="s">
        <v>521</v>
      </c>
      <c r="M168" s="8"/>
      <c r="N168" s="2" t="str">
        <f t="shared" si="14"/>
        <v>COMMENT ON COLUMN PRD_IMG_MT.PRD_IMG_ID IS '이미지 ID';</v>
      </c>
    </row>
    <row r="169" spans="2:14" x14ac:dyDescent="0.3">
      <c r="B169" s="3"/>
      <c r="C169" s="3" t="s">
        <v>525</v>
      </c>
      <c r="D169" s="3"/>
      <c r="E169" s="3" t="s">
        <v>518</v>
      </c>
      <c r="F169" s="3" t="s">
        <v>529</v>
      </c>
      <c r="G169" s="3" t="s">
        <v>519</v>
      </c>
      <c r="H169" s="3"/>
      <c r="I169" s="3"/>
      <c r="J169" s="3" t="s">
        <v>264</v>
      </c>
      <c r="K169" s="3"/>
      <c r="L169" s="3"/>
      <c r="M169" s="8"/>
      <c r="N169" s="2" t="str">
        <f t="shared" si="14"/>
        <v>COMMENT ON COLUMN PRD_IMG_MT.PRD_IMG_ADDR IS '이미지 경로';</v>
      </c>
    </row>
    <row r="170" spans="2:14" x14ac:dyDescent="0.3">
      <c r="B170" s="3"/>
      <c r="C170" s="3" t="s">
        <v>525</v>
      </c>
      <c r="D170" s="3"/>
      <c r="E170" s="3" t="s">
        <v>520</v>
      </c>
      <c r="F170" s="3" t="s">
        <v>187</v>
      </c>
      <c r="G170" s="3" t="s">
        <v>526</v>
      </c>
      <c r="H170" s="3"/>
      <c r="I170" s="3"/>
      <c r="J170" s="3" t="s">
        <v>264</v>
      </c>
      <c r="K170" s="3"/>
      <c r="L170" s="3" t="s">
        <v>532</v>
      </c>
      <c r="M170" s="8"/>
      <c r="N170" s="2" t="str">
        <f t="shared" si="14"/>
        <v>COMMENT ON COLUMN PRD_IMG_MT.PRD_IMG_NM IS '이미지 이름';</v>
      </c>
    </row>
    <row r="171" spans="2:14" x14ac:dyDescent="0.3">
      <c r="B171" s="3"/>
      <c r="C171" s="3" t="s">
        <v>525</v>
      </c>
      <c r="D171" s="3"/>
      <c r="E171" s="3" t="s">
        <v>533</v>
      </c>
      <c r="F171" s="3" t="s">
        <v>537</v>
      </c>
      <c r="G171" s="3" t="s">
        <v>535</v>
      </c>
      <c r="H171" s="3"/>
      <c r="I171" s="3"/>
      <c r="J171" s="3" t="s">
        <v>264</v>
      </c>
      <c r="K171" s="3"/>
      <c r="L171" s="3"/>
      <c r="M171" s="8"/>
      <c r="N171" s="2" t="str">
        <f t="shared" si="14"/>
        <v>COMMENT ON COLUMN PRD_IMG_MT.PRD_IMG_SIZE IS '이미지 크기';</v>
      </c>
    </row>
    <row r="172" spans="2:14" x14ac:dyDescent="0.3">
      <c r="B172" s="3"/>
      <c r="C172" s="3" t="s">
        <v>525</v>
      </c>
      <c r="D172" s="3"/>
      <c r="E172" s="3" t="s">
        <v>534</v>
      </c>
      <c r="F172" s="3" t="s">
        <v>538</v>
      </c>
      <c r="G172" s="3" t="s">
        <v>536</v>
      </c>
      <c r="H172" s="3"/>
      <c r="I172" s="3"/>
      <c r="J172" s="3" t="s">
        <v>264</v>
      </c>
      <c r="K172" s="3"/>
      <c r="L172" s="3"/>
      <c r="M172" s="8"/>
      <c r="N172" s="2" t="str">
        <f t="shared" si="14"/>
        <v>COMMENT ON COLUMN PRD_IMG_MT.PRD_IMG_EXT IS '이미지 확장자';</v>
      </c>
    </row>
    <row r="173" spans="2:14" x14ac:dyDescent="0.3">
      <c r="B173" s="3"/>
      <c r="C173" s="3" t="s">
        <v>525</v>
      </c>
      <c r="D173" s="3"/>
      <c r="E173" s="3" t="s">
        <v>27</v>
      </c>
      <c r="F173" s="3" t="s">
        <v>48</v>
      </c>
      <c r="G173" s="3" t="s">
        <v>527</v>
      </c>
      <c r="H173" s="3"/>
      <c r="I173" s="3"/>
      <c r="J173" s="3" t="s">
        <v>264</v>
      </c>
      <c r="K173" s="3" t="s">
        <v>531</v>
      </c>
      <c r="L173" s="3" t="s">
        <v>530</v>
      </c>
      <c r="M173" s="8"/>
      <c r="N173" s="2" t="str">
        <f t="shared" si="14"/>
        <v>COMMENT ON COLUMN PRD_IMG_MT.USE_YN IS '사용여부';</v>
      </c>
    </row>
    <row r="174" spans="2:14" x14ac:dyDescent="0.3">
      <c r="B174" s="3"/>
      <c r="C174" s="3" t="s">
        <v>525</v>
      </c>
      <c r="D174" s="3"/>
      <c r="E174" s="3" t="s">
        <v>12</v>
      </c>
      <c r="F174" s="3" t="s">
        <v>19</v>
      </c>
      <c r="G174" s="3" t="s">
        <v>146</v>
      </c>
      <c r="H174" s="3"/>
      <c r="I174" s="3"/>
      <c r="J174" s="3" t="s">
        <v>264</v>
      </c>
      <c r="K174" s="3" t="s">
        <v>270</v>
      </c>
      <c r="L174" s="3"/>
      <c r="M174" s="8"/>
      <c r="N174" s="2" t="str">
        <f>"COMMENT ON COLUMN "&amp;C174&amp;"."&amp;G174&amp;" IS '"&amp;E174&amp;"';"</f>
        <v>COMMENT ON COLUMN PRD_IMG_MT.FST_REG_DT IS '최초등록일자';</v>
      </c>
    </row>
    <row r="175" spans="2:14" x14ac:dyDescent="0.3">
      <c r="B175" s="3"/>
      <c r="C175" s="3" t="s">
        <v>525</v>
      </c>
      <c r="D175" s="3"/>
      <c r="E175" s="3" t="s">
        <v>13</v>
      </c>
      <c r="F175" s="3" t="s">
        <v>20</v>
      </c>
      <c r="G175" s="3" t="s">
        <v>147</v>
      </c>
      <c r="H175" s="3"/>
      <c r="I175" s="3"/>
      <c r="J175" s="3" t="s">
        <v>264</v>
      </c>
      <c r="K175" s="3"/>
      <c r="L175" s="3"/>
      <c r="M175" s="8"/>
      <c r="N175" s="2" t="str">
        <f t="shared" ref="N175:N177" si="15">"COMMENT ON COLUMN "&amp;C175&amp;"."&amp;G175&amp;" IS '"&amp;E175&amp;"';"</f>
        <v>COMMENT ON COLUMN PRD_IMG_MT.FST_USER_ID IS '최초등록자';</v>
      </c>
    </row>
    <row r="176" spans="2:14" x14ac:dyDescent="0.3">
      <c r="B176" s="3"/>
      <c r="C176" s="3" t="s">
        <v>525</v>
      </c>
      <c r="D176" s="3"/>
      <c r="E176" s="3" t="s">
        <v>14</v>
      </c>
      <c r="F176" s="3" t="s">
        <v>19</v>
      </c>
      <c r="G176" s="3" t="s">
        <v>148</v>
      </c>
      <c r="H176" s="3"/>
      <c r="I176" s="3"/>
      <c r="J176" s="3" t="s">
        <v>264</v>
      </c>
      <c r="K176" s="3" t="s">
        <v>270</v>
      </c>
      <c r="L176" s="3"/>
      <c r="M176" s="8"/>
      <c r="N176" s="2" t="str">
        <f t="shared" si="15"/>
        <v>COMMENT ON COLUMN PRD_IMG_MT.LST_UPD_DT IS '최종수정일자';</v>
      </c>
    </row>
    <row r="177" spans="2:14" x14ac:dyDescent="0.3">
      <c r="B177" s="3"/>
      <c r="C177" s="3" t="s">
        <v>525</v>
      </c>
      <c r="D177" s="3"/>
      <c r="E177" s="3" t="s">
        <v>150</v>
      </c>
      <c r="F177" s="3" t="s">
        <v>20</v>
      </c>
      <c r="G177" s="3" t="s">
        <v>149</v>
      </c>
      <c r="H177" s="3"/>
      <c r="I177" s="3"/>
      <c r="J177" s="3" t="s">
        <v>264</v>
      </c>
      <c r="K177" s="3"/>
      <c r="L177" s="3"/>
      <c r="M177" s="8"/>
      <c r="N177" s="2" t="str">
        <f t="shared" si="15"/>
        <v>COMMENT ON COLUMN PRD_IMG_MT.LST_UPD_ID IS '최종수정자';</v>
      </c>
    </row>
    <row r="180" spans="2:14" x14ac:dyDescent="0.3">
      <c r="B180" s="1" t="s">
        <v>8</v>
      </c>
      <c r="C180" s="1" t="s">
        <v>7</v>
      </c>
      <c r="D180" s="1" t="s">
        <v>9</v>
      </c>
      <c r="E180" s="1" t="s">
        <v>0</v>
      </c>
      <c r="F180" s="1" t="s">
        <v>1</v>
      </c>
      <c r="G180" s="1" t="s">
        <v>2</v>
      </c>
      <c r="H180" s="1" t="s">
        <v>3</v>
      </c>
      <c r="I180" s="1" t="s">
        <v>4</v>
      </c>
      <c r="J180" s="1" t="s">
        <v>5</v>
      </c>
      <c r="K180" s="1" t="s">
        <v>6</v>
      </c>
      <c r="L180" s="5" t="s">
        <v>33</v>
      </c>
    </row>
    <row r="181" spans="2:14" x14ac:dyDescent="0.3">
      <c r="B181" s="1"/>
      <c r="C181" s="3" t="s">
        <v>540</v>
      </c>
      <c r="D181" s="3" t="s">
        <v>541</v>
      </c>
      <c r="E181" s="1"/>
      <c r="F181" s="1"/>
      <c r="G181" s="1"/>
      <c r="H181" s="1"/>
      <c r="I181" s="1"/>
      <c r="J181" s="1"/>
      <c r="K181" s="1"/>
      <c r="L181" s="5"/>
      <c r="M181" s="2" t="s">
        <v>553</v>
      </c>
      <c r="N181" s="2" t="str">
        <f>"COMMENT ON TABLE "&amp;C181&amp;""&amp;G181&amp;" IS '"&amp;D181&amp;"';"</f>
        <v>COMMENT ON TABLE PRD_CHG_HT IS '재고이력관리';</v>
      </c>
    </row>
    <row r="182" spans="2:14" x14ac:dyDescent="0.3">
      <c r="B182" s="9"/>
      <c r="C182" s="3" t="s">
        <v>540</v>
      </c>
      <c r="D182" s="10"/>
      <c r="E182" s="9" t="s">
        <v>542</v>
      </c>
      <c r="F182" s="3" t="s">
        <v>49</v>
      </c>
      <c r="G182" s="3" t="s">
        <v>211</v>
      </c>
      <c r="H182" s="9" t="s">
        <v>551</v>
      </c>
      <c r="I182" s="9">
        <v>1</v>
      </c>
      <c r="J182" s="3" t="s">
        <v>264</v>
      </c>
      <c r="K182" s="9"/>
      <c r="L182" s="11"/>
      <c r="M182" s="2" t="s">
        <v>554</v>
      </c>
      <c r="N182" s="2" t="str">
        <f>"COMMENT ON COLUMN PRD_CHG_HT."&amp;G182&amp;" IS '"&amp;E182&amp;"',"</f>
        <v>COMMENT ON COLUMN PRD_CHG_HT.PRT_CD IS '매장코드',</v>
      </c>
    </row>
    <row r="183" spans="2:14" x14ac:dyDescent="0.3">
      <c r="B183" s="9"/>
      <c r="C183" s="3" t="s">
        <v>540</v>
      </c>
      <c r="D183" s="10"/>
      <c r="E183" s="9" t="s">
        <v>543</v>
      </c>
      <c r="F183" s="3" t="s">
        <v>49</v>
      </c>
      <c r="G183" s="9" t="s">
        <v>552</v>
      </c>
      <c r="H183" s="3" t="s">
        <v>3</v>
      </c>
      <c r="I183" s="9">
        <v>2</v>
      </c>
      <c r="J183" s="3" t="s">
        <v>264</v>
      </c>
      <c r="K183" s="9"/>
      <c r="L183" s="11"/>
      <c r="M183" s="2" t="str">
        <f>""&amp;G183&amp;" "&amp;F183&amp;" "&amp;J183&amp;" ,"</f>
        <v>CHG_DT VARCHAR2(8) NOT NULL ,</v>
      </c>
      <c r="N183" s="2" t="str">
        <f t="shared" ref="N183:N194" si="16">"COMMENT ON COLUMN PRD_CHG_HT."&amp;G183&amp;" IS '"&amp;E183&amp;"',"</f>
        <v>COMMENT ON COLUMN PRD_CHG_HT.CHG_DT IS '변경일자',</v>
      </c>
    </row>
    <row r="184" spans="2:14" x14ac:dyDescent="0.3">
      <c r="B184" s="3"/>
      <c r="C184" s="3" t="s">
        <v>540</v>
      </c>
      <c r="D184" s="3"/>
      <c r="E184" s="3" t="s">
        <v>143</v>
      </c>
      <c r="F184" s="3" t="s">
        <v>201</v>
      </c>
      <c r="G184" s="3" t="s">
        <v>180</v>
      </c>
      <c r="H184" s="3" t="s">
        <v>3</v>
      </c>
      <c r="I184" s="3">
        <v>3</v>
      </c>
      <c r="J184" s="3" t="s">
        <v>264</v>
      </c>
      <c r="K184" s="3"/>
      <c r="L184" s="3"/>
      <c r="M184" s="2" t="str">
        <f t="shared" ref="M184:M194" si="17">""&amp;G184&amp;" "&amp;F184&amp;" "&amp;J184&amp;" ,"</f>
        <v>PRD_CD CHAR(9) NOT NULL ,</v>
      </c>
      <c r="N184" s="2" t="str">
        <f t="shared" si="16"/>
        <v>COMMENT ON COLUMN PRD_CHG_HT.PRD_CD IS '상품코드',</v>
      </c>
    </row>
    <row r="185" spans="2:14" x14ac:dyDescent="0.3">
      <c r="B185" s="3"/>
      <c r="C185" s="3" t="s">
        <v>540</v>
      </c>
      <c r="D185" s="3"/>
      <c r="E185" s="3" t="s">
        <v>544</v>
      </c>
      <c r="F185" s="3" t="s">
        <v>545</v>
      </c>
      <c r="G185" s="3" t="s">
        <v>546</v>
      </c>
      <c r="H185" s="3" t="s">
        <v>3</v>
      </c>
      <c r="I185" s="3">
        <v>4</v>
      </c>
      <c r="J185" s="3" t="s">
        <v>264</v>
      </c>
      <c r="K185" s="3"/>
      <c r="L185" s="3"/>
      <c r="M185" s="2" t="str">
        <f t="shared" si="17"/>
        <v>SEQ NUMBER(3) NOT NULL ,</v>
      </c>
      <c r="N185" s="2" t="str">
        <f t="shared" si="16"/>
        <v>COMMENT ON COLUMN PRD_CHG_HT.SEQ IS '일련번호',</v>
      </c>
    </row>
    <row r="186" spans="2:14" x14ac:dyDescent="0.3">
      <c r="B186" s="3"/>
      <c r="C186" s="3" t="s">
        <v>540</v>
      </c>
      <c r="D186" s="3"/>
      <c r="E186" s="3" t="s">
        <v>547</v>
      </c>
      <c r="F186" s="3" t="s">
        <v>199</v>
      </c>
      <c r="G186" s="3" t="s">
        <v>557</v>
      </c>
      <c r="I186" s="3"/>
      <c r="J186" s="3" t="s">
        <v>264</v>
      </c>
      <c r="K186" s="3"/>
      <c r="L186" s="3"/>
      <c r="M186" s="2" t="str">
        <f t="shared" si="17"/>
        <v>CHG_BF_IVCO_QTY NUMBER(10) NOT NULL ,</v>
      </c>
      <c r="N186" s="2" t="str">
        <f t="shared" si="16"/>
        <v>COMMENT ON COLUMN PRD_CHG_HT.CHG_BF_IVCO_QTY IS '변경전재고수량',</v>
      </c>
    </row>
    <row r="187" spans="2:14" x14ac:dyDescent="0.3">
      <c r="B187" s="3"/>
      <c r="C187" s="3" t="s">
        <v>540</v>
      </c>
      <c r="D187" s="3"/>
      <c r="E187" s="3" t="s">
        <v>549</v>
      </c>
      <c r="F187" s="3" t="s">
        <v>199</v>
      </c>
      <c r="G187" s="3" t="s">
        <v>556</v>
      </c>
      <c r="H187" s="3"/>
      <c r="I187" s="3"/>
      <c r="J187" s="3" t="s">
        <v>264</v>
      </c>
      <c r="K187" s="3"/>
      <c r="L187" s="3"/>
      <c r="M187" s="2" t="str">
        <f t="shared" si="17"/>
        <v>CHG_QTY NUMBER(10) NOT NULL ,</v>
      </c>
      <c r="N187" s="2" t="str">
        <f t="shared" si="16"/>
        <v>COMMENT ON COLUMN PRD_CHG_HT.CHG_QTY IS '조정수량',</v>
      </c>
    </row>
    <row r="188" spans="2:14" x14ac:dyDescent="0.3">
      <c r="B188" s="3"/>
      <c r="C188" s="3" t="s">
        <v>540</v>
      </c>
      <c r="D188" s="3"/>
      <c r="E188" s="3" t="s">
        <v>548</v>
      </c>
      <c r="F188" s="3" t="s">
        <v>199</v>
      </c>
      <c r="G188" s="3" t="s">
        <v>555</v>
      </c>
      <c r="H188" s="3"/>
      <c r="I188" s="3"/>
      <c r="J188" s="3" t="s">
        <v>264</v>
      </c>
      <c r="K188" s="3"/>
      <c r="L188" s="3"/>
      <c r="M188" s="2" t="str">
        <f t="shared" si="17"/>
        <v>CHG_AF_IVCO_QTY NUMBER(10) NOT NULL ,</v>
      </c>
      <c r="N188" s="2" t="str">
        <f t="shared" si="16"/>
        <v>COMMENT ON COLUMN PRD_CHG_HT.CHG_AF_IVCO_QTY IS '변경후재고수량',</v>
      </c>
    </row>
    <row r="189" spans="2:14" x14ac:dyDescent="0.3">
      <c r="B189" s="3"/>
      <c r="C189" s="3" t="s">
        <v>540</v>
      </c>
      <c r="D189" s="3"/>
      <c r="E189" s="3" t="s">
        <v>550</v>
      </c>
      <c r="F189" s="3" t="s">
        <v>17</v>
      </c>
      <c r="G189" s="3" t="s">
        <v>558</v>
      </c>
      <c r="H189" s="3"/>
      <c r="I189" s="3"/>
      <c r="J189" s="3" t="s">
        <v>264</v>
      </c>
      <c r="K189" s="3"/>
      <c r="L189" s="3"/>
      <c r="M189" s="2" t="str">
        <f t="shared" si="17"/>
        <v>CHG_RSN_CD VARCHAR2(10) NOT NULL ,</v>
      </c>
      <c r="N189" s="2" t="str">
        <f t="shared" si="16"/>
        <v>COMMENT ON COLUMN PRD_CHG_HT.CHG_RSN_CD IS '변경사유코드',</v>
      </c>
    </row>
    <row r="190" spans="2:14" x14ac:dyDescent="0.3">
      <c r="B190" s="3"/>
      <c r="C190" s="3" t="s">
        <v>540</v>
      </c>
      <c r="D190" s="3"/>
      <c r="E190" s="3" t="s">
        <v>560</v>
      </c>
      <c r="F190" s="3" t="s">
        <v>93</v>
      </c>
      <c r="G190" s="3" t="s">
        <v>559</v>
      </c>
      <c r="H190" s="3"/>
      <c r="I190" s="3"/>
      <c r="J190" s="3"/>
      <c r="K190" s="3"/>
      <c r="L190" s="3"/>
      <c r="M190" s="2" t="str">
        <f t="shared" si="17"/>
        <v>CHG_RSN_NM VARCHAR2(100)  ,</v>
      </c>
      <c r="N190" s="2" t="str">
        <f t="shared" si="16"/>
        <v>COMMENT ON COLUMN PRD_CHG_HT.CHG_RSN_NM IS '변경사유명',</v>
      </c>
    </row>
    <row r="191" spans="2:14" x14ac:dyDescent="0.3">
      <c r="B191" s="3"/>
      <c r="C191" s="3" t="s">
        <v>540</v>
      </c>
      <c r="D191" s="3"/>
      <c r="E191" s="3" t="s">
        <v>12</v>
      </c>
      <c r="F191" s="3" t="s">
        <v>19</v>
      </c>
      <c r="G191" s="3" t="s">
        <v>146</v>
      </c>
      <c r="H191" s="3"/>
      <c r="I191" s="3"/>
      <c r="J191" s="3" t="s">
        <v>264</v>
      </c>
      <c r="K191" s="3" t="s">
        <v>270</v>
      </c>
      <c r="L191" s="3"/>
      <c r="M191" s="2" t="str">
        <f t="shared" si="17"/>
        <v>FST_REG_DT DATE NOT NULL ,</v>
      </c>
      <c r="N191" s="2" t="str">
        <f t="shared" si="16"/>
        <v>COMMENT ON COLUMN PRD_CHG_HT.FST_REG_DT IS '최초등록일자',</v>
      </c>
    </row>
    <row r="192" spans="2:14" x14ac:dyDescent="0.3">
      <c r="B192" s="3"/>
      <c r="C192" s="3" t="s">
        <v>540</v>
      </c>
      <c r="D192" s="3"/>
      <c r="E192" s="3" t="s">
        <v>13</v>
      </c>
      <c r="F192" s="3" t="s">
        <v>20</v>
      </c>
      <c r="G192" s="3" t="s">
        <v>147</v>
      </c>
      <c r="H192" s="3"/>
      <c r="I192" s="3"/>
      <c r="J192" s="3" t="s">
        <v>264</v>
      </c>
      <c r="K192" s="3"/>
      <c r="L192" s="3"/>
      <c r="M192" s="2" t="str">
        <f t="shared" si="17"/>
        <v>FST_USER_ID VARCHAR2(20) NOT NULL ,</v>
      </c>
      <c r="N192" s="2" t="str">
        <f t="shared" si="16"/>
        <v>COMMENT ON COLUMN PRD_CHG_HT.FST_USER_ID IS '최초등록자',</v>
      </c>
    </row>
    <row r="193" spans="2:14" x14ac:dyDescent="0.3">
      <c r="B193" s="3"/>
      <c r="C193" s="3" t="s">
        <v>540</v>
      </c>
      <c r="D193" s="3"/>
      <c r="E193" s="3" t="s">
        <v>14</v>
      </c>
      <c r="F193" s="3" t="s">
        <v>19</v>
      </c>
      <c r="G193" s="3" t="s">
        <v>148</v>
      </c>
      <c r="H193" s="3"/>
      <c r="I193" s="3"/>
      <c r="J193" s="3" t="s">
        <v>264</v>
      </c>
      <c r="K193" s="3" t="s">
        <v>270</v>
      </c>
      <c r="L193" s="3"/>
      <c r="M193" s="2" t="str">
        <f t="shared" si="17"/>
        <v>LST_UPD_DT DATE NOT NULL ,</v>
      </c>
      <c r="N193" s="2" t="str">
        <f t="shared" si="16"/>
        <v>COMMENT ON COLUMN PRD_CHG_HT.LST_UPD_DT IS '최종수정일자',</v>
      </c>
    </row>
    <row r="194" spans="2:14" x14ac:dyDescent="0.3">
      <c r="B194" s="3"/>
      <c r="C194" s="3" t="s">
        <v>540</v>
      </c>
      <c r="D194" s="3"/>
      <c r="E194" s="3" t="s">
        <v>150</v>
      </c>
      <c r="F194" s="3" t="s">
        <v>20</v>
      </c>
      <c r="G194" s="3" t="s">
        <v>149</v>
      </c>
      <c r="H194" s="3"/>
      <c r="I194" s="3"/>
      <c r="J194" s="3" t="s">
        <v>264</v>
      </c>
      <c r="K194" s="3"/>
      <c r="L194" s="3"/>
      <c r="M194" s="2" t="str">
        <f>""&amp;G194&amp;" "&amp;F194&amp;" "&amp;J194&amp;" );"</f>
        <v>LST_UPD_ID VARCHAR2(20) NOT NULL );</v>
      </c>
      <c r="N194" s="2" t="str">
        <f t="shared" si="16"/>
        <v>COMMENT ON COLUMN PRD_CHG_HT.LST_UPD_ID IS '최종수정자',</v>
      </c>
    </row>
  </sheetData>
  <mergeCells count="1">
    <mergeCell ref="M166:M177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36"/>
  <sheetViews>
    <sheetView topLeftCell="A25" workbookViewId="0">
      <selection activeCell="C18" sqref="C18"/>
    </sheetView>
  </sheetViews>
  <sheetFormatPr defaultRowHeight="16.5" x14ac:dyDescent="0.3"/>
  <cols>
    <col min="3" max="3" width="10.5" bestFit="1" customWidth="1"/>
    <col min="4" max="4" width="19" bestFit="1" customWidth="1"/>
    <col min="6" max="6" width="19.75" customWidth="1"/>
    <col min="12" max="12" width="14.875" bestFit="1" customWidth="1"/>
    <col min="13" max="13" width="15.625" bestFit="1" customWidth="1"/>
  </cols>
  <sheetData>
    <row r="2" spans="3:13" x14ac:dyDescent="0.3">
      <c r="C2" s="1" t="s">
        <v>8</v>
      </c>
      <c r="D2" s="1" t="s">
        <v>7</v>
      </c>
      <c r="E2" s="1" t="s">
        <v>9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33</v>
      </c>
    </row>
    <row r="3" spans="3:13" x14ac:dyDescent="0.3">
      <c r="C3" s="1"/>
      <c r="D3" s="3" t="s">
        <v>259</v>
      </c>
      <c r="E3" s="3" t="s">
        <v>190</v>
      </c>
      <c r="F3" s="1"/>
      <c r="G3" s="1"/>
      <c r="H3" s="1"/>
      <c r="I3" s="1"/>
      <c r="J3" s="1"/>
      <c r="K3" s="1"/>
      <c r="L3" s="1"/>
      <c r="M3" s="5"/>
    </row>
    <row r="4" spans="3:13" x14ac:dyDescent="0.3">
      <c r="C4" s="3"/>
      <c r="D4" s="3" t="s">
        <v>259</v>
      </c>
      <c r="E4" s="2"/>
      <c r="F4" s="3" t="s">
        <v>143</v>
      </c>
      <c r="G4" s="3" t="s">
        <v>201</v>
      </c>
      <c r="H4" s="3" t="s">
        <v>180</v>
      </c>
      <c r="I4" s="3" t="s">
        <v>3</v>
      </c>
      <c r="J4" s="3">
        <v>1</v>
      </c>
      <c r="K4" s="3" t="s">
        <v>264</v>
      </c>
      <c r="L4" s="3"/>
      <c r="M4" s="3"/>
    </row>
    <row r="5" spans="3:13" x14ac:dyDescent="0.3">
      <c r="C5" s="3"/>
      <c r="D5" s="3" t="s">
        <v>259</v>
      </c>
      <c r="E5" s="3"/>
      <c r="F5" s="3" t="s">
        <v>192</v>
      </c>
      <c r="G5" s="3" t="s">
        <v>18</v>
      </c>
      <c r="H5" s="3" t="s">
        <v>203</v>
      </c>
      <c r="I5" s="3"/>
      <c r="J5" s="3"/>
      <c r="K5" s="3" t="s">
        <v>264</v>
      </c>
      <c r="L5" s="3"/>
      <c r="M5" s="3"/>
    </row>
    <row r="6" spans="3:13" x14ac:dyDescent="0.3">
      <c r="C6" s="3"/>
      <c r="D6" s="3" t="s">
        <v>259</v>
      </c>
      <c r="E6" s="3"/>
      <c r="F6" s="3" t="s">
        <v>193</v>
      </c>
      <c r="G6" s="3" t="s">
        <v>17</v>
      </c>
      <c r="H6" s="3" t="s">
        <v>204</v>
      </c>
      <c r="I6" s="3"/>
      <c r="J6" s="3"/>
      <c r="K6" s="3" t="s">
        <v>264</v>
      </c>
      <c r="L6" s="3" t="s">
        <v>266</v>
      </c>
      <c r="M6" s="3" t="s">
        <v>195</v>
      </c>
    </row>
    <row r="7" spans="3:13" x14ac:dyDescent="0.3">
      <c r="C7" s="3"/>
      <c r="D7" s="3" t="s">
        <v>259</v>
      </c>
      <c r="E7" s="3"/>
      <c r="F7" s="3" t="s">
        <v>198</v>
      </c>
      <c r="G7" s="3" t="s">
        <v>199</v>
      </c>
      <c r="H7" s="3" t="s">
        <v>206</v>
      </c>
      <c r="I7" s="3"/>
      <c r="J7" s="3"/>
      <c r="K7" s="3" t="s">
        <v>264</v>
      </c>
      <c r="L7" s="3" t="s">
        <v>266</v>
      </c>
      <c r="M7" s="3"/>
    </row>
    <row r="8" spans="3:13" x14ac:dyDescent="0.3">
      <c r="C8" s="3"/>
      <c r="D8" s="3" t="s">
        <v>259</v>
      </c>
      <c r="E8" s="3"/>
      <c r="F8" s="3" t="s">
        <v>194</v>
      </c>
      <c r="G8" s="3" t="s">
        <v>199</v>
      </c>
      <c r="H8" s="3" t="s">
        <v>207</v>
      </c>
      <c r="I8" s="3"/>
      <c r="J8" s="3"/>
      <c r="K8" s="3" t="s">
        <v>264</v>
      </c>
      <c r="L8" s="3" t="s">
        <v>266</v>
      </c>
      <c r="M8" s="3"/>
    </row>
    <row r="9" spans="3:13" x14ac:dyDescent="0.3">
      <c r="C9" s="3"/>
      <c r="D9" s="3" t="s">
        <v>259</v>
      </c>
      <c r="E9" s="3"/>
      <c r="F9" s="3" t="s">
        <v>205</v>
      </c>
      <c r="G9" s="3" t="s">
        <v>17</v>
      </c>
      <c r="H9" s="3" t="s">
        <v>208</v>
      </c>
      <c r="I9" s="3"/>
      <c r="J9" s="3"/>
      <c r="K9" s="3" t="s">
        <v>264</v>
      </c>
      <c r="L9" s="3" t="s">
        <v>269</v>
      </c>
      <c r="M9" s="3" t="s">
        <v>209</v>
      </c>
    </row>
    <row r="10" spans="3:13" x14ac:dyDescent="0.3">
      <c r="C10" s="3"/>
      <c r="D10" s="3" t="s">
        <v>259</v>
      </c>
      <c r="E10" s="3"/>
      <c r="F10" s="3" t="s">
        <v>196</v>
      </c>
      <c r="G10" s="3" t="s">
        <v>17</v>
      </c>
      <c r="H10" s="3" t="s">
        <v>210</v>
      </c>
      <c r="I10" s="3"/>
      <c r="J10" s="3"/>
      <c r="K10" s="3" t="s">
        <v>264</v>
      </c>
      <c r="L10" s="3"/>
      <c r="M10" s="3" t="s">
        <v>414</v>
      </c>
    </row>
    <row r="11" spans="3:13" x14ac:dyDescent="0.3">
      <c r="C11" s="3"/>
      <c r="D11" s="3" t="s">
        <v>259</v>
      </c>
      <c r="E11" s="3"/>
      <c r="F11" s="3" t="s">
        <v>12</v>
      </c>
      <c r="G11" s="3" t="s">
        <v>19</v>
      </c>
      <c r="H11" s="3" t="s">
        <v>146</v>
      </c>
      <c r="I11" s="3"/>
      <c r="J11" s="3"/>
      <c r="K11" s="3" t="s">
        <v>264</v>
      </c>
      <c r="L11" s="3" t="s">
        <v>270</v>
      </c>
      <c r="M11" s="3"/>
    </row>
    <row r="12" spans="3:13" x14ac:dyDescent="0.3">
      <c r="C12" s="3"/>
      <c r="D12" s="3" t="s">
        <v>259</v>
      </c>
      <c r="E12" s="3"/>
      <c r="F12" s="3" t="s">
        <v>13</v>
      </c>
      <c r="G12" s="3" t="s">
        <v>20</v>
      </c>
      <c r="H12" s="3" t="s">
        <v>147</v>
      </c>
      <c r="I12" s="3"/>
      <c r="J12" s="3"/>
      <c r="K12" s="3" t="s">
        <v>264</v>
      </c>
      <c r="L12" s="3"/>
      <c r="M12" s="3"/>
    </row>
    <row r="13" spans="3:13" x14ac:dyDescent="0.3">
      <c r="C13" s="3"/>
      <c r="D13" s="3" t="s">
        <v>259</v>
      </c>
      <c r="E13" s="3"/>
      <c r="F13" s="3" t="s">
        <v>14</v>
      </c>
      <c r="G13" s="3" t="s">
        <v>19</v>
      </c>
      <c r="H13" s="3" t="s">
        <v>148</v>
      </c>
      <c r="I13" s="3"/>
      <c r="J13" s="3"/>
      <c r="K13" s="3" t="s">
        <v>264</v>
      </c>
      <c r="L13" s="3" t="s">
        <v>270</v>
      </c>
      <c r="M13" s="3"/>
    </row>
    <row r="14" spans="3:13" x14ac:dyDescent="0.3">
      <c r="C14" s="3"/>
      <c r="D14" s="3" t="s">
        <v>259</v>
      </c>
      <c r="E14" s="3"/>
      <c r="F14" s="3" t="s">
        <v>150</v>
      </c>
      <c r="G14" s="3" t="s">
        <v>20</v>
      </c>
      <c r="H14" s="3" t="s">
        <v>149</v>
      </c>
      <c r="I14" s="3"/>
      <c r="J14" s="3"/>
      <c r="K14" s="3" t="s">
        <v>264</v>
      </c>
      <c r="L14" s="3"/>
      <c r="M14" s="3"/>
    </row>
    <row r="18" spans="3:10" x14ac:dyDescent="0.3">
      <c r="C18">
        <v>100000001</v>
      </c>
      <c r="D18" t="s">
        <v>415</v>
      </c>
      <c r="E18">
        <v>10</v>
      </c>
      <c r="F18">
        <v>100000</v>
      </c>
      <c r="G18">
        <v>7000</v>
      </c>
      <c r="H18">
        <v>30</v>
      </c>
      <c r="I18" t="s">
        <v>434</v>
      </c>
      <c r="J18" t="str">
        <f>"insert into MA_PRD01_MT(  PRD_CD, PRD_NM, PRT_TP_CD, PRD_CSMR_UPR, PRD_PCH_UPR, TAX_CS_CD, PRD_SS_CD ,FST_REG_DT ,FST_USER_ID,LST_UPD_DT ,LST_UPD_ID ) values ('"&amp;C18&amp;"','"&amp;D18&amp;"','"&amp;E18&amp;"',"&amp;F18&amp;","&amp;G18&amp;",'"&amp;H18&amp;"','"&amp;I18&amp;"',sysdate,'lee.jy', sysdate, 'lee.jy');"</f>
        <v>insert into MA_PRD01_MT(  PRD_CD, PRD_NM, PRT_TP_CD, PRD_CSMR_UPR, PRD_PCH_UPR, TAX_CS_CD, PRD_SS_CD ,FST_REG_DT ,FST_USER_ID,LST_UPD_DT ,LST_UPD_ID ) values ('100000001','노트북 가방','10',100000,7000,'30','R',sysdate,'lee.jy', sysdate, 'lee.jy');</v>
      </c>
    </row>
    <row r="19" spans="3:10" x14ac:dyDescent="0.3">
      <c r="C19">
        <v>100000002</v>
      </c>
      <c r="D19" t="s">
        <v>416</v>
      </c>
      <c r="E19">
        <v>10</v>
      </c>
      <c r="F19">
        <v>120000</v>
      </c>
      <c r="G19">
        <v>7000</v>
      </c>
      <c r="H19">
        <v>30</v>
      </c>
      <c r="I19" t="s">
        <v>435</v>
      </c>
      <c r="J19" t="str">
        <f t="shared" ref="J19:J36" si="0">"insert into MA_PRD01_MT(  PRD_CD, PRD_NM, PRT_TP_CD, PRD_CSMR_UPR, PRD_PCH_UPR, TAX_CS_CD, PRD_SS_CD ,FST_REG_DT ,FST_USER_ID,LST_UPD_DT ,LST_UPD_ID ) values ('"&amp;C19&amp;"','"&amp;D19&amp;"','"&amp;E19&amp;"',"&amp;F19&amp;","&amp;G19&amp;",'"&amp;H19&amp;"','"&amp;I19&amp;"',sysdate,'lee.jy', sysdate, 'lee.jy');"</f>
        <v>insert into MA_PRD01_MT(  PRD_CD, PRD_NM, PRT_TP_CD, PRD_CSMR_UPR, PRD_PCH_UPR, TAX_CS_CD, PRD_SS_CD ,FST_REG_DT ,FST_USER_ID,LST_UPD_DT ,LST_UPD_ID ) values ('100000002','노트북 가방1','10',120000,7000,'30','R',sysdate,'lee.jy', sysdate, 'lee.jy');</v>
      </c>
    </row>
    <row r="20" spans="3:10" x14ac:dyDescent="0.3">
      <c r="C20">
        <v>100000003</v>
      </c>
      <c r="D20" t="s">
        <v>417</v>
      </c>
      <c r="E20">
        <v>10</v>
      </c>
      <c r="F20">
        <v>1200000</v>
      </c>
      <c r="G20">
        <v>700000</v>
      </c>
      <c r="H20">
        <v>30</v>
      </c>
      <c r="I20" t="s">
        <v>436</v>
      </c>
      <c r="J20" t="str">
        <f t="shared" si="0"/>
        <v>insert into MA_PRD01_MT(  PRD_CD, PRD_NM, PRT_TP_CD, PRD_CSMR_UPR, PRD_PCH_UPR, TAX_CS_CD, PRD_SS_CD ,FST_REG_DT ,FST_USER_ID,LST_UPD_DT ,LST_UPD_ID ) values ('100000003','노트북 01','10',1200000,700000,'30','R',sysdate,'lee.jy', sysdate, 'lee.jy');</v>
      </c>
    </row>
    <row r="21" spans="3:10" x14ac:dyDescent="0.3">
      <c r="C21">
        <v>100000004</v>
      </c>
      <c r="D21" t="s">
        <v>418</v>
      </c>
      <c r="E21">
        <v>10</v>
      </c>
      <c r="F21">
        <v>1300000</v>
      </c>
      <c r="G21">
        <v>800000</v>
      </c>
      <c r="H21">
        <v>30</v>
      </c>
      <c r="I21" t="s">
        <v>436</v>
      </c>
      <c r="J21" t="str">
        <f t="shared" si="0"/>
        <v>insert into MA_PRD01_MT(  PRD_CD, PRD_NM, PRT_TP_CD, PRD_CSMR_UPR, PRD_PCH_UPR, TAX_CS_CD, PRD_SS_CD ,FST_REG_DT ,FST_USER_ID,LST_UPD_DT ,LST_UPD_ID ) values ('100000004','노트북 02','10',1300000,800000,'30','R',sysdate,'lee.jy', sysdate, 'lee.jy');</v>
      </c>
    </row>
    <row r="22" spans="3:10" x14ac:dyDescent="0.3">
      <c r="C22">
        <v>100000005</v>
      </c>
      <c r="D22" t="s">
        <v>419</v>
      </c>
      <c r="E22">
        <v>10</v>
      </c>
      <c r="F22">
        <v>1400000</v>
      </c>
      <c r="G22">
        <v>900000</v>
      </c>
      <c r="H22">
        <v>30</v>
      </c>
      <c r="I22" t="s">
        <v>437</v>
      </c>
      <c r="J22" t="str">
        <f t="shared" si="0"/>
        <v>insert into MA_PRD01_MT(  PRD_CD, PRD_NM, PRT_TP_CD, PRD_CSMR_UPR, PRD_PCH_UPR, TAX_CS_CD, PRD_SS_CD ,FST_REG_DT ,FST_USER_ID,LST_UPD_DT ,LST_UPD_ID ) values ('100000005','노트북 03','10',1400000,900000,'30','R',sysdate,'lee.jy', sysdate, 'lee.jy');</v>
      </c>
    </row>
    <row r="23" spans="3:10" x14ac:dyDescent="0.3">
      <c r="C23">
        <v>100000006</v>
      </c>
      <c r="D23" t="s">
        <v>420</v>
      </c>
      <c r="E23">
        <v>10</v>
      </c>
      <c r="F23">
        <v>10000</v>
      </c>
      <c r="G23">
        <v>3000</v>
      </c>
      <c r="H23">
        <v>30</v>
      </c>
      <c r="I23" t="s">
        <v>435</v>
      </c>
      <c r="J23" t="str">
        <f t="shared" si="0"/>
        <v>insert into MA_PRD01_MT(  PRD_CD, PRD_NM, PRT_TP_CD, PRD_CSMR_UPR, PRD_PCH_UPR, TAX_CS_CD, PRD_SS_CD ,FST_REG_DT ,FST_USER_ID,LST_UPD_DT ,LST_UPD_ID ) values ('100000006','마우스 유선','10',10000,3000,'30','R',sysdate,'lee.jy', sysdate, 'lee.jy');</v>
      </c>
    </row>
    <row r="24" spans="3:10" x14ac:dyDescent="0.3">
      <c r="C24">
        <v>100000007</v>
      </c>
      <c r="D24" t="s">
        <v>421</v>
      </c>
      <c r="E24">
        <v>10</v>
      </c>
      <c r="F24">
        <v>12000</v>
      </c>
      <c r="G24">
        <v>4000</v>
      </c>
      <c r="H24">
        <v>30</v>
      </c>
      <c r="I24" t="s">
        <v>435</v>
      </c>
      <c r="J24" t="str">
        <f t="shared" si="0"/>
        <v>insert into MA_PRD01_MT(  PRD_CD, PRD_NM, PRT_TP_CD, PRD_CSMR_UPR, PRD_PCH_UPR, TAX_CS_CD, PRD_SS_CD ,FST_REG_DT ,FST_USER_ID,LST_UPD_DT ,LST_UPD_ID ) values ('100000007','마우스 무선','10',12000,4000,'30','R',sysdate,'lee.jy', sysdate, 'lee.jy');</v>
      </c>
    </row>
    <row r="25" spans="3:10" x14ac:dyDescent="0.3">
      <c r="C25">
        <v>100000008</v>
      </c>
      <c r="D25" t="s">
        <v>422</v>
      </c>
      <c r="E25">
        <v>10</v>
      </c>
      <c r="F25">
        <v>20000</v>
      </c>
      <c r="G25">
        <v>5000</v>
      </c>
      <c r="H25">
        <v>30</v>
      </c>
      <c r="I25" t="s">
        <v>435</v>
      </c>
      <c r="J25" t="str">
        <f t="shared" si="0"/>
        <v>insert into MA_PRD01_MT(  PRD_CD, PRD_NM, PRT_TP_CD, PRD_CSMR_UPR, PRD_PCH_UPR, TAX_CS_CD, PRD_SS_CD ,FST_REG_DT ,FST_USER_ID,LST_UPD_DT ,LST_UPD_ID ) values ('100000008','키보드 유선1','10',20000,5000,'30','R',sysdate,'lee.jy', sysdate, 'lee.jy');</v>
      </c>
    </row>
    <row r="26" spans="3:10" x14ac:dyDescent="0.3">
      <c r="C26">
        <v>100000009</v>
      </c>
      <c r="D26" t="s">
        <v>423</v>
      </c>
      <c r="E26">
        <v>10</v>
      </c>
      <c r="F26">
        <v>21000</v>
      </c>
      <c r="G26">
        <v>5000</v>
      </c>
      <c r="H26">
        <v>30</v>
      </c>
      <c r="I26" t="s">
        <v>435</v>
      </c>
      <c r="J26" t="str">
        <f t="shared" si="0"/>
        <v>insert into MA_PRD01_MT(  PRD_CD, PRD_NM, PRT_TP_CD, PRD_CSMR_UPR, PRD_PCH_UPR, TAX_CS_CD, PRD_SS_CD ,FST_REG_DT ,FST_USER_ID,LST_UPD_DT ,LST_UPD_ID ) values ('100000009','키보드 유선2','10',21000,5000,'30','R',sysdate,'lee.jy', sysdate, 'lee.jy');</v>
      </c>
    </row>
    <row r="27" spans="3:10" x14ac:dyDescent="0.3">
      <c r="C27">
        <v>100000010</v>
      </c>
      <c r="D27" t="s">
        <v>424</v>
      </c>
      <c r="E27">
        <v>10</v>
      </c>
      <c r="F27">
        <v>0</v>
      </c>
      <c r="G27">
        <v>8000</v>
      </c>
      <c r="H27">
        <v>30</v>
      </c>
      <c r="I27" t="s">
        <v>437</v>
      </c>
      <c r="J27" t="str">
        <f t="shared" si="0"/>
        <v>insert into MA_PRD01_MT(  PRD_CD, PRD_NM, PRT_TP_CD, PRD_CSMR_UPR, PRD_PCH_UPR, TAX_CS_CD, PRD_SS_CD ,FST_REG_DT ,FST_USER_ID,LST_UPD_DT ,LST_UPD_ID ) values ('100000010','키보드 무선1','10',0,8000,'30','R',sysdate,'lee.jy', sysdate, 'lee.jy');</v>
      </c>
    </row>
    <row r="28" spans="3:10" x14ac:dyDescent="0.3">
      <c r="C28">
        <v>100000011</v>
      </c>
      <c r="D28" t="s">
        <v>425</v>
      </c>
      <c r="E28">
        <v>10</v>
      </c>
      <c r="F28">
        <v>0</v>
      </c>
      <c r="G28">
        <v>8000</v>
      </c>
      <c r="H28">
        <v>30</v>
      </c>
      <c r="I28" t="s">
        <v>438</v>
      </c>
      <c r="J28" t="str">
        <f t="shared" si="0"/>
        <v>insert into MA_PRD01_MT(  PRD_CD, PRD_NM, PRT_TP_CD, PRD_CSMR_UPR, PRD_PCH_UPR, TAX_CS_CD, PRD_SS_CD ,FST_REG_DT ,FST_USER_ID,LST_UPD_DT ,LST_UPD_ID ) values ('100000011','키보드 무선2','10',0,8000,'30','R',sysdate,'lee.jy', sysdate, 'lee.jy');</v>
      </c>
    </row>
    <row r="29" spans="3:10" x14ac:dyDescent="0.3">
      <c r="C29">
        <v>100000012</v>
      </c>
      <c r="D29" t="s">
        <v>426</v>
      </c>
      <c r="E29">
        <v>10</v>
      </c>
      <c r="F29">
        <v>1000</v>
      </c>
      <c r="G29">
        <v>200</v>
      </c>
      <c r="H29">
        <v>30</v>
      </c>
      <c r="I29" t="s">
        <v>439</v>
      </c>
      <c r="J29" t="str">
        <f t="shared" si="0"/>
        <v>insert into MA_PRD01_MT(  PRD_CD, PRD_NM, PRT_TP_CD, PRD_CSMR_UPR, PRD_PCH_UPR, TAX_CS_CD, PRD_SS_CD ,FST_REG_DT ,FST_USER_ID,LST_UPD_DT ,LST_UPD_ID ) values ('100000012','노트북 받침대','10',1000,200,'30','C',sysdate,'lee.jy', sysdate, 'lee.jy');</v>
      </c>
    </row>
    <row r="30" spans="3:10" x14ac:dyDescent="0.3">
      <c r="C30">
        <v>100000013</v>
      </c>
      <c r="D30" t="s">
        <v>427</v>
      </c>
      <c r="E30">
        <v>10</v>
      </c>
      <c r="F30">
        <v>1200</v>
      </c>
      <c r="G30">
        <v>300</v>
      </c>
      <c r="H30">
        <v>30</v>
      </c>
      <c r="I30" t="s">
        <v>440</v>
      </c>
      <c r="J30" t="str">
        <f t="shared" si="0"/>
        <v>insert into MA_PRD01_MT(  PRD_CD, PRD_NM, PRT_TP_CD, PRD_CSMR_UPR, PRD_PCH_UPR, TAX_CS_CD, PRD_SS_CD ,FST_REG_DT ,FST_USER_ID,LST_UPD_DT ,LST_UPD_ID ) values ('100000013','노트북받침대','10',1200,300,'30','C',sysdate,'lee.jy', sysdate, 'lee.jy');</v>
      </c>
    </row>
    <row r="31" spans="3:10" x14ac:dyDescent="0.3">
      <c r="C31">
        <v>100000014</v>
      </c>
      <c r="D31" t="s">
        <v>428</v>
      </c>
      <c r="E31">
        <v>10</v>
      </c>
      <c r="F31">
        <v>3000</v>
      </c>
      <c r="G31">
        <v>400</v>
      </c>
      <c r="H31">
        <v>30</v>
      </c>
      <c r="I31" t="s">
        <v>441</v>
      </c>
      <c r="J31" t="str">
        <f t="shared" si="0"/>
        <v>insert into MA_PRD01_MT(  PRD_CD, PRD_NM, PRT_TP_CD, PRD_CSMR_UPR, PRD_PCH_UPR, TAX_CS_CD, PRD_SS_CD ,FST_REG_DT ,FST_USER_ID,LST_UPD_DT ,LST_UPD_ID ) values ('100000014','노트북 청소기','10',3000,400,'30','C',sysdate,'lee.jy', sysdate, 'lee.jy');</v>
      </c>
    </row>
    <row r="32" spans="3:10" x14ac:dyDescent="0.3">
      <c r="C32">
        <v>100000015</v>
      </c>
      <c r="D32" t="s">
        <v>429</v>
      </c>
      <c r="E32">
        <v>10</v>
      </c>
      <c r="F32">
        <v>4000</v>
      </c>
      <c r="G32">
        <v>500</v>
      </c>
      <c r="H32">
        <v>30</v>
      </c>
      <c r="I32" t="s">
        <v>442</v>
      </c>
      <c r="J32" t="str">
        <f t="shared" si="0"/>
        <v>insert into MA_PRD01_MT(  PRD_CD, PRD_NM, PRT_TP_CD, PRD_CSMR_UPR, PRD_PCH_UPR, TAX_CS_CD, PRD_SS_CD ,FST_REG_DT ,FST_USER_ID,LST_UPD_DT ,LST_UPD_ID ) values ('100000015','노트북 청소기','10',4000,500,'30','C',sysdate,'lee.jy', sysdate, 'lee.jy');</v>
      </c>
    </row>
    <row r="33" spans="3:10" x14ac:dyDescent="0.3">
      <c r="C33">
        <v>100000016</v>
      </c>
      <c r="D33" t="s">
        <v>430</v>
      </c>
      <c r="E33">
        <v>10</v>
      </c>
      <c r="F33">
        <v>20000</v>
      </c>
      <c r="G33">
        <v>10000</v>
      </c>
      <c r="H33">
        <v>30</v>
      </c>
      <c r="I33" t="s">
        <v>435</v>
      </c>
      <c r="J33" t="str">
        <f t="shared" si="0"/>
        <v>insert into MA_PRD01_MT(  PRD_CD, PRD_NM, PRT_TP_CD, PRD_CSMR_UPR, PRD_PCH_UPR, TAX_CS_CD, PRD_SS_CD ,FST_REG_DT ,FST_USER_ID,LST_UPD_DT ,LST_UPD_ID ) values ('100000016','핸드폰 무선충전기','10',20000,10000,'30','R',sysdate,'lee.jy', sysdate, 'lee.jy');</v>
      </c>
    </row>
    <row r="34" spans="3:10" x14ac:dyDescent="0.3">
      <c r="C34">
        <v>100000017</v>
      </c>
      <c r="D34" t="s">
        <v>431</v>
      </c>
      <c r="E34">
        <v>10</v>
      </c>
      <c r="F34">
        <v>21000</v>
      </c>
      <c r="G34">
        <v>10000</v>
      </c>
      <c r="H34">
        <v>30</v>
      </c>
      <c r="I34" t="s">
        <v>435</v>
      </c>
      <c r="J34" t="str">
        <f t="shared" si="0"/>
        <v>insert into MA_PRD01_MT(  PRD_CD, PRD_NM, PRT_TP_CD, PRD_CSMR_UPR, PRD_PCH_UPR, TAX_CS_CD, PRD_SS_CD ,FST_REG_DT ,FST_USER_ID,LST_UPD_DT ,LST_UPD_ID ) values ('100000017','핸드폰 무선충전기1','10',21000,10000,'30','R',sysdate,'lee.jy', sysdate, 'lee.jy');</v>
      </c>
    </row>
    <row r="35" spans="3:10" x14ac:dyDescent="0.3">
      <c r="C35">
        <v>100000018</v>
      </c>
      <c r="D35" t="s">
        <v>432</v>
      </c>
      <c r="E35">
        <v>20</v>
      </c>
      <c r="F35">
        <v>0</v>
      </c>
      <c r="G35">
        <v>0</v>
      </c>
      <c r="H35">
        <v>30</v>
      </c>
      <c r="I35" t="s">
        <v>435</v>
      </c>
      <c r="J35" t="str">
        <f t="shared" si="0"/>
        <v>insert into MA_PRD01_MT(  PRD_CD, PRD_NM, PRT_TP_CD, PRD_CSMR_UPR, PRD_PCH_UPR, TAX_CS_CD, PRD_SS_CD ,FST_REG_DT ,FST_USER_ID,LST_UPD_DT ,LST_UPD_ID ) values ('100000018','노트북 사용설명서','20',0,0,'30','R',sysdate,'lee.jy', sysdate, 'lee.jy');</v>
      </c>
    </row>
    <row r="36" spans="3:10" x14ac:dyDescent="0.3">
      <c r="C36">
        <v>100000019</v>
      </c>
      <c r="D36" t="s">
        <v>433</v>
      </c>
      <c r="E36">
        <v>20</v>
      </c>
      <c r="F36">
        <v>0</v>
      </c>
      <c r="G36">
        <v>0</v>
      </c>
      <c r="H36">
        <v>30</v>
      </c>
      <c r="I36" t="s">
        <v>436</v>
      </c>
      <c r="J36" t="str">
        <f t="shared" si="0"/>
        <v>insert into MA_PRD01_MT(  PRD_CD, PRD_NM, PRT_TP_CD, PRD_CSMR_UPR, PRD_PCH_UPR, TAX_CS_CD, PRD_SS_CD ,FST_REG_DT ,FST_USER_ID,LST_UPD_DT ,LST_UPD_ID ) values ('100000019','마우스 사용설명서','20',0,0,'30','R',sysdate,'lee.jy', sysdate, 'lee.jy');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N28"/>
  <sheetViews>
    <sheetView topLeftCell="B1" workbookViewId="0">
      <selection activeCell="G2" sqref="G2"/>
    </sheetView>
  </sheetViews>
  <sheetFormatPr defaultRowHeight="16.5" x14ac:dyDescent="0.3"/>
  <cols>
    <col min="3" max="3" width="11.625" bestFit="1" customWidth="1"/>
    <col min="4" max="4" width="9.5" bestFit="1" customWidth="1"/>
    <col min="7" max="7" width="11.625" bestFit="1" customWidth="1"/>
    <col min="8" max="9" width="12.75" bestFit="1" customWidth="1"/>
    <col min="11" max="11" width="10.625" bestFit="1" customWidth="1"/>
    <col min="12" max="13" width="9.5" bestFit="1" customWidth="1"/>
  </cols>
  <sheetData>
    <row r="1" spans="3:14" x14ac:dyDescent="0.3">
      <c r="C1" t="s">
        <v>490</v>
      </c>
      <c r="J1" t="s">
        <v>491</v>
      </c>
      <c r="K1" t="s">
        <v>489</v>
      </c>
      <c r="L1" t="s">
        <v>488</v>
      </c>
      <c r="M1" t="s">
        <v>120</v>
      </c>
    </row>
    <row r="2" spans="3:14" x14ac:dyDescent="0.3">
      <c r="C2">
        <v>1000000001</v>
      </c>
      <c r="D2" t="s">
        <v>390</v>
      </c>
      <c r="E2" t="s">
        <v>398</v>
      </c>
      <c r="F2">
        <v>0</v>
      </c>
      <c r="G2">
        <v>19980101</v>
      </c>
      <c r="H2">
        <v>20</v>
      </c>
      <c r="I2" s="7" t="s">
        <v>404</v>
      </c>
      <c r="J2">
        <v>10</v>
      </c>
      <c r="K2" t="s">
        <v>513</v>
      </c>
      <c r="L2">
        <v>20210101</v>
      </c>
      <c r="M2">
        <v>20210701</v>
      </c>
      <c r="N2" t="str">
        <f>"insert into CS_CUST01_MT(  CUST_NO,CUST_NM,SEX_CD,SCAL_YN,BRDY_DT,POC_CD,MBL_NO,CUST_SS_CD ,JN_PRT_CD,EMAIL_RCV_YN,SMS_RCV_YN ,TM_RCV_YN ,DM_RCV_YN ,FST_JS_DT ,JS_DT ,FST_REG_DT ,FST_USER_ID,LST_UPD_DT ,LST_UPD_ID ) values ('"&amp;C2&amp;"','"&amp;D2&amp;"','"&amp;E2&amp;"','"&amp;F2&amp;"','"&amp;G2&amp;"','"&amp;H2&amp;"','"&amp;I2&amp;"','"&amp;J2&amp;"','"&amp;K2&amp;"','Y','Y','Y','Y','"&amp;L2&amp;"','"&amp;M2&amp;"',sysdate,'lee.jy', sysdate, 'lee.jy');"</f>
        <v>insert into CS_CUST01_MT(  CUST_NO,CUST_NM,SEX_CD,SCAL_YN,BRDY_DT,POC_CD,MBL_NO,CUST_SS_CD ,JN_PRT_CD,EMAIL_RCV_YN,SMS_RCV_YN ,TM_RCV_YN ,DM_RCV_YN ,FST_JS_DT ,JS_DT ,FST_REG_DT ,FST_USER_ID,LST_UPD_DT ,LST_UPD_ID ) values ('1000000001','박소연','F','0','19980101','20','01028766136','10','B0000001','Y','Y','Y','Y','20210101','20210701',sysdate,'lee.jy', sysdate, 'lee.jy');</v>
      </c>
    </row>
    <row r="3" spans="3:14" x14ac:dyDescent="0.3">
      <c r="C3">
        <v>1000000002</v>
      </c>
      <c r="D3" t="s">
        <v>391</v>
      </c>
      <c r="E3" t="s">
        <v>280</v>
      </c>
      <c r="F3">
        <v>0</v>
      </c>
      <c r="G3">
        <v>19980101</v>
      </c>
      <c r="H3">
        <v>20</v>
      </c>
      <c r="I3" s="7" t="s">
        <v>405</v>
      </c>
      <c r="J3">
        <v>10</v>
      </c>
      <c r="K3" t="s">
        <v>455</v>
      </c>
      <c r="L3">
        <v>20211001</v>
      </c>
      <c r="M3">
        <v>20210702</v>
      </c>
      <c r="N3" t="str">
        <f t="shared" ref="N3:N10" si="0">"insert into CS_CUST01_MT(  CUST_NO,CUST_NM,SEX_CD,SCAL_YN,BRDY_DT,POC_CD,MBL_NO,CUST_SS_CD ,JN_PRT_CD,EMAIL_RCV_YN,SMS_RCV_YN ,TM_RCV_YN ,DM_RCV_YN ,FST_JS_DT ,JS_DT ,FST_REG_DT ,FST_USER_ID,LST_UPD_DT ,LST_UPD_ID ) values ('"&amp;C3&amp;"','"&amp;D3&amp;"','"&amp;E3&amp;"','"&amp;F3&amp;"','"&amp;G3&amp;"','"&amp;H3&amp;"','"&amp;I3&amp;"','"&amp;J3&amp;"','"&amp;K3&amp;"','Y','Y','Y','Y','"&amp;L3&amp;"','"&amp;M3&amp;"',sysdate,'lee.jy', sysdate, 'lee.jy');"</f>
        <v>insert into CS_CUST01_MT(  CUST_NO,CUST_NM,SEX_CD,SCAL_YN,BRDY_DT,POC_CD,MBL_NO,CUST_SS_CD ,JN_PRT_CD,EMAIL_RCV_YN,SMS_RCV_YN ,TM_RCV_YN ,DM_RCV_YN ,FST_JS_DT ,JS_DT ,FST_REG_DT ,FST_USER_ID,LST_UPD_DT ,LST_UPD_ID ) values ('1000000002','이은혜','F','0','19980101','20','01064177418','10','B0000002','Y','Y','Y','Y','20211001','20210702',sysdate,'lee.jy', sysdate, 'lee.jy');</v>
      </c>
    </row>
    <row r="4" spans="3:14" x14ac:dyDescent="0.3">
      <c r="C4">
        <v>1000000003</v>
      </c>
      <c r="D4" t="s">
        <v>392</v>
      </c>
      <c r="E4" t="s">
        <v>399</v>
      </c>
      <c r="F4">
        <v>0</v>
      </c>
      <c r="G4">
        <v>19970908</v>
      </c>
      <c r="H4">
        <v>20</v>
      </c>
      <c r="I4" s="7" t="s">
        <v>406</v>
      </c>
      <c r="J4">
        <v>10</v>
      </c>
      <c r="K4" t="s">
        <v>457</v>
      </c>
      <c r="L4">
        <v>20211101</v>
      </c>
      <c r="M4">
        <v>20210703</v>
      </c>
      <c r="N4" t="str">
        <f t="shared" si="0"/>
        <v>insert into CS_CUST01_MT(  CUST_NO,CUST_NM,SEX_CD,SCAL_YN,BRDY_DT,POC_CD,MBL_NO,CUST_SS_CD ,JN_PRT_CD,EMAIL_RCV_YN,SMS_RCV_YN ,TM_RCV_YN ,DM_RCV_YN ,FST_JS_DT ,JS_DT ,FST_REG_DT ,FST_USER_ID,LST_UPD_DT ,LST_UPD_ID ) values ('1000000003','최민순','M','0','19970908','20','01095773915','10','B0000003','Y','Y','Y','Y','20211101','20210703',sysdate,'lee.jy', sysdate, 'lee.jy');</v>
      </c>
    </row>
    <row r="5" spans="3:14" x14ac:dyDescent="0.3">
      <c r="C5">
        <v>1000000004</v>
      </c>
      <c r="D5" t="s">
        <v>393</v>
      </c>
      <c r="E5" t="s">
        <v>400</v>
      </c>
      <c r="F5">
        <v>0</v>
      </c>
      <c r="G5">
        <v>19981001</v>
      </c>
      <c r="H5">
        <v>20</v>
      </c>
      <c r="I5" s="7" t="s">
        <v>403</v>
      </c>
      <c r="J5">
        <v>10</v>
      </c>
      <c r="K5" t="s">
        <v>459</v>
      </c>
      <c r="L5">
        <v>20211201</v>
      </c>
      <c r="M5">
        <v>20210704</v>
      </c>
      <c r="N5" t="str">
        <f t="shared" si="0"/>
        <v>insert into CS_CUST01_MT(  CUST_NO,CUST_NM,SEX_CD,SCAL_YN,BRDY_DT,POC_CD,MBL_NO,CUST_SS_CD ,JN_PRT_CD,EMAIL_RCV_YN,SMS_RCV_YN ,TM_RCV_YN ,DM_RCV_YN ,FST_JS_DT ,JS_DT ,FST_REG_DT ,FST_USER_ID,LST_UPD_DT ,LST_UPD_ID ) values ('1000000004','추성호','M','0','19981001','20','01024838687','10','B0000004','Y','Y','Y','Y','20211201','20210704',sysdate,'lee.jy', sysdate, 'lee.jy');</v>
      </c>
    </row>
    <row r="6" spans="3:14" x14ac:dyDescent="0.3">
      <c r="C6">
        <v>1000000005</v>
      </c>
      <c r="D6" t="s">
        <v>394</v>
      </c>
      <c r="E6" t="s">
        <v>279</v>
      </c>
      <c r="F6">
        <v>0</v>
      </c>
      <c r="G6">
        <v>19680320</v>
      </c>
      <c r="H6">
        <v>20</v>
      </c>
      <c r="I6" s="7" t="s">
        <v>407</v>
      </c>
      <c r="J6">
        <v>10</v>
      </c>
      <c r="K6" t="s">
        <v>464</v>
      </c>
      <c r="L6">
        <v>19981201</v>
      </c>
      <c r="M6">
        <v>20210705</v>
      </c>
      <c r="N6" t="str">
        <f t="shared" si="0"/>
        <v>insert into CS_CUST01_MT(  CUST_NO,CUST_NM,SEX_CD,SCAL_YN,BRDY_DT,POC_CD,MBL_NO,CUST_SS_CD ,JN_PRT_CD,EMAIL_RCV_YN,SMS_RCV_YN ,TM_RCV_YN ,DM_RCV_YN ,FST_JS_DT ,JS_DT ,FST_REG_DT ,FST_USER_ID,LST_UPD_DT ,LST_UPD_ID ) values ('1000000005','나광진','M','0','19680320','20','01093670474','10','B0000005','Y','Y','Y','Y','19981201','20210705',sysdate,'lee.jy', sysdate, 'lee.jy');</v>
      </c>
    </row>
    <row r="7" spans="3:14" x14ac:dyDescent="0.3">
      <c r="C7">
        <v>1000000006</v>
      </c>
      <c r="D7" t="s">
        <v>395</v>
      </c>
      <c r="E7" t="s">
        <v>401</v>
      </c>
      <c r="F7">
        <v>0</v>
      </c>
      <c r="G7">
        <v>19900402</v>
      </c>
      <c r="H7">
        <v>20</v>
      </c>
      <c r="I7" s="7" t="s">
        <v>408</v>
      </c>
      <c r="J7">
        <v>80</v>
      </c>
      <c r="K7" t="s">
        <v>465</v>
      </c>
      <c r="L7">
        <v>19981201</v>
      </c>
      <c r="M7">
        <v>20210706</v>
      </c>
      <c r="N7" t="str">
        <f t="shared" si="0"/>
        <v>insert into CS_CUST01_MT(  CUST_NO,CUST_NM,SEX_CD,SCAL_YN,BRDY_DT,POC_CD,MBL_NO,CUST_SS_CD ,JN_PRT_CD,EMAIL_RCV_YN,SMS_RCV_YN ,TM_RCV_YN ,DM_RCV_YN ,FST_JS_DT ,JS_DT ,FST_REG_DT ,FST_USER_ID,LST_UPD_DT ,LST_UPD_ID ) values ('1000000006','김진아','F','0','19900402','20','01031695349','80','B0000006','Y','Y','Y','Y','19981201','20210706',sysdate,'lee.jy', sysdate, 'lee.jy');</v>
      </c>
    </row>
    <row r="8" spans="3:14" x14ac:dyDescent="0.3">
      <c r="C8">
        <v>1000000007</v>
      </c>
      <c r="D8" t="s">
        <v>396</v>
      </c>
      <c r="E8" t="s">
        <v>279</v>
      </c>
      <c r="F8">
        <v>0</v>
      </c>
      <c r="G8">
        <v>19701201</v>
      </c>
      <c r="H8">
        <v>20</v>
      </c>
      <c r="I8" s="7" t="s">
        <v>409</v>
      </c>
      <c r="J8">
        <v>80</v>
      </c>
      <c r="K8" t="s">
        <v>466</v>
      </c>
      <c r="L8">
        <v>19981201</v>
      </c>
      <c r="M8">
        <v>20210707</v>
      </c>
      <c r="N8" t="str">
        <f t="shared" si="0"/>
        <v>insert into CS_CUST01_MT(  CUST_NO,CUST_NM,SEX_CD,SCAL_YN,BRDY_DT,POC_CD,MBL_NO,CUST_SS_CD ,JN_PRT_CD,EMAIL_RCV_YN,SMS_RCV_YN ,TM_RCV_YN ,DM_RCV_YN ,FST_JS_DT ,JS_DT ,FST_REG_DT ,FST_USER_ID,LST_UPD_DT ,LST_UPD_ID ) values ('1000000007','이재용','M','0','19701201','20','01093265637','80','B0000007','Y','Y','Y','Y','19981201','20210707',sysdate,'lee.jy', sysdate, 'lee.jy');</v>
      </c>
    </row>
    <row r="9" spans="3:14" x14ac:dyDescent="0.3">
      <c r="C9">
        <v>1000000008</v>
      </c>
      <c r="D9" t="s">
        <v>397</v>
      </c>
      <c r="E9" t="s">
        <v>402</v>
      </c>
      <c r="F9">
        <v>0</v>
      </c>
      <c r="G9">
        <v>19901101</v>
      </c>
      <c r="H9">
        <v>20</v>
      </c>
      <c r="I9" s="7" t="s">
        <v>410</v>
      </c>
      <c r="J9">
        <v>80</v>
      </c>
      <c r="K9" t="s">
        <v>467</v>
      </c>
      <c r="L9">
        <v>19981201</v>
      </c>
      <c r="M9">
        <v>20210708</v>
      </c>
      <c r="N9" t="str">
        <f t="shared" si="0"/>
        <v>insert into CS_CUST01_MT(  CUST_NO,CUST_NM,SEX_CD,SCAL_YN,BRDY_DT,POC_CD,MBL_NO,CUST_SS_CD ,JN_PRT_CD,EMAIL_RCV_YN,SMS_RCV_YN ,TM_RCV_YN ,DM_RCV_YN ,FST_JS_DT ,JS_DT ,FST_REG_DT ,FST_USER_ID,LST_UPD_DT ,LST_UPD_ID ) values ('1000000008','김혜련','F','0','19901101','20','01033370092','80','B0000008','Y','Y','Y','Y','19981201','20210708',sysdate,'lee.jy', sysdate, 'lee.jy');</v>
      </c>
    </row>
    <row r="10" spans="3:14" x14ac:dyDescent="0.3">
      <c r="C10">
        <v>1000000009</v>
      </c>
      <c r="D10" t="s">
        <v>411</v>
      </c>
      <c r="E10" t="s">
        <v>412</v>
      </c>
      <c r="F10">
        <v>1</v>
      </c>
      <c r="G10">
        <v>19760901</v>
      </c>
      <c r="H10">
        <v>20</v>
      </c>
      <c r="I10" s="7" t="s">
        <v>413</v>
      </c>
      <c r="J10">
        <v>90</v>
      </c>
      <c r="K10" t="s">
        <v>468</v>
      </c>
      <c r="L10">
        <v>19981201</v>
      </c>
      <c r="M10">
        <v>20210709</v>
      </c>
      <c r="N10" t="str">
        <f t="shared" si="0"/>
        <v>insert into CS_CUST01_MT(  CUST_NO,CUST_NM,SEX_CD,SCAL_YN,BRDY_DT,POC_CD,MBL_NO,CUST_SS_CD ,JN_PRT_CD,EMAIL_RCV_YN,SMS_RCV_YN ,TM_RCV_YN ,DM_RCV_YN ,FST_JS_DT ,JS_DT ,FST_REG_DT ,FST_USER_ID,LST_UPD_DT ,LST_UPD_ID ) values ('1000000009','함백산','M','1','19760901','20','01000000000'','90','B0000009','Y','Y','Y','Y','19981201','20210709',sysdate,'lee.jy', sysdate, 'lee.jy');</v>
      </c>
    </row>
    <row r="19" spans="3:9" x14ac:dyDescent="0.3">
      <c r="C19">
        <v>1000000001</v>
      </c>
      <c r="D19">
        <v>20200901</v>
      </c>
      <c r="E19">
        <v>1</v>
      </c>
      <c r="F19" t="s">
        <v>503</v>
      </c>
      <c r="G19" s="7" t="s">
        <v>504</v>
      </c>
      <c r="H19" s="7" t="s">
        <v>404</v>
      </c>
      <c r="I19" t="str">
        <f>"INSERT INTO SD_CUST01_HT(CUST_NO, CHG_DT, CHG_SEQ, CHG_CD, CHG_BF_CNT, CHG_AFT_CNT, FST_REG_DT, FST_USER_ID, LST_UPD_DT, LST_UPD_ID) VALUES ('"&amp;C19&amp;"','"&amp;D19&amp;"',"&amp;E19&amp;",'"&amp;F19&amp;"','"&amp;G19&amp;"','"&amp;H19&amp;"','lee.jy',sysdate,'lee.jy', sysdate);"</f>
        <v>INSERT INTO SD_CUST01_HT(CUST_NO, CHG_DT, CHG_SEQ, CHG_CD, CHG_BF_CNT, CHG_AFT_CNT, FST_REG_DT, FST_USER_ID, LST_UPD_DT, LST_UPD_ID) VALUES ('1000000001','20200901',1,'MBL_NO','0000000000','01028766136','lee.jy',sysdate,'lee.jy', sysdate);</v>
      </c>
    </row>
    <row r="20" spans="3:9" x14ac:dyDescent="0.3">
      <c r="C20">
        <v>1000000001</v>
      </c>
      <c r="D20">
        <v>20201001</v>
      </c>
      <c r="E20">
        <v>1</v>
      </c>
      <c r="F20" t="s">
        <v>505</v>
      </c>
      <c r="G20">
        <v>10</v>
      </c>
      <c r="H20">
        <v>30</v>
      </c>
      <c r="I20" t="str">
        <f t="shared" ref="I20:I28" si="1">"INSERT INTO SD_CUST01_HT(CUST_NO, CHG_DT, CHG_SEQ, CHG_CD, CHG_BF_CNT, CHG_AFT_CNT, FST_REG_DT, FST_USER_ID, LST_UPD_DT, LST_UPD_ID) VALUES ('"&amp;C20&amp;"','"&amp;D20&amp;"',"&amp;E20&amp;",'"&amp;F20&amp;"','"&amp;G20&amp;"','"&amp;H20&amp;"','lee.jy',sysdate,'lee.jy', sysdate);"</f>
        <v>INSERT INTO SD_CUST01_HT(CUST_NO, CHG_DT, CHG_SEQ, CHG_CD, CHG_BF_CNT, CHG_AFT_CNT, FST_REG_DT, FST_USER_ID, LST_UPD_DT, LST_UPD_ID) VALUES ('1000000001','20201001',1,'POC_CD','10','30','lee.jy',sysdate,'lee.jy', sysdate);</v>
      </c>
    </row>
    <row r="21" spans="3:9" x14ac:dyDescent="0.3">
      <c r="C21">
        <v>1000000001</v>
      </c>
      <c r="D21">
        <v>20201001</v>
      </c>
      <c r="E21">
        <v>2</v>
      </c>
      <c r="F21" t="s">
        <v>506</v>
      </c>
      <c r="G21">
        <v>30</v>
      </c>
      <c r="H21">
        <v>20</v>
      </c>
      <c r="I21" t="str">
        <f t="shared" si="1"/>
        <v>INSERT INTO SD_CUST01_HT(CUST_NO, CHG_DT, CHG_SEQ, CHG_CD, CHG_BF_CNT, CHG_AFT_CNT, FST_REG_DT, FST_USER_ID, LST_UPD_DT, LST_UPD_ID) VALUES ('1000000001','20201001',2,'POC_CD','30','20','lee.jy',sysdate,'lee.jy', sysdate);</v>
      </c>
    </row>
    <row r="22" spans="3:9" x14ac:dyDescent="0.3">
      <c r="C22">
        <v>1000000001</v>
      </c>
      <c r="D22">
        <v>20201110</v>
      </c>
      <c r="E22">
        <v>1</v>
      </c>
      <c r="F22" t="s">
        <v>228</v>
      </c>
      <c r="G22" t="s">
        <v>507</v>
      </c>
      <c r="H22" t="s">
        <v>508</v>
      </c>
      <c r="I22" t="str">
        <f t="shared" si="1"/>
        <v>INSERT INTO SD_CUST01_HT(CUST_NO, CHG_DT, CHG_SEQ, CHG_CD, CHG_BF_CNT, CHG_AFT_CNT, FST_REG_DT, FST_USER_ID, LST_UPD_DT, LST_UPD_ID) VALUES ('1000000001','20201110',1,'CUST_NM','박소현','박소연','lee.jy',sysdate,'lee.jy', sysdate);</v>
      </c>
    </row>
    <row r="23" spans="3:9" x14ac:dyDescent="0.3">
      <c r="C23">
        <v>1000000001</v>
      </c>
      <c r="D23">
        <v>20210101</v>
      </c>
      <c r="E23">
        <v>1</v>
      </c>
      <c r="F23" t="s">
        <v>509</v>
      </c>
      <c r="G23">
        <v>10</v>
      </c>
      <c r="H23">
        <v>80</v>
      </c>
      <c r="I23" t="str">
        <f t="shared" si="1"/>
        <v>INSERT INTO SD_CUST01_HT(CUST_NO, CHG_DT, CHG_SEQ, CHG_CD, CHG_BF_CNT, CHG_AFT_CNT, FST_REG_DT, FST_USER_ID, LST_UPD_DT, LST_UPD_ID) VALUES ('1000000001','20210101',1,'CUST_SS_CD','10','80','lee.jy',sysdate,'lee.jy', sysdate);</v>
      </c>
    </row>
    <row r="24" spans="3:9" x14ac:dyDescent="0.3">
      <c r="C24">
        <v>1000000001</v>
      </c>
      <c r="D24">
        <v>20210101</v>
      </c>
      <c r="E24">
        <v>2</v>
      </c>
      <c r="F24" t="s">
        <v>509</v>
      </c>
      <c r="G24">
        <v>80</v>
      </c>
      <c r="H24">
        <v>90</v>
      </c>
      <c r="I24" t="str">
        <f t="shared" si="1"/>
        <v>INSERT INTO SD_CUST01_HT(CUST_NO, CHG_DT, CHG_SEQ, CHG_CD, CHG_BF_CNT, CHG_AFT_CNT, FST_REG_DT, FST_USER_ID, LST_UPD_DT, LST_UPD_ID) VALUES ('1000000001','20210101',2,'CUST_SS_CD','80','90','lee.jy',sysdate,'lee.jy', sysdate);</v>
      </c>
    </row>
    <row r="25" spans="3:9" x14ac:dyDescent="0.3">
      <c r="C25">
        <v>1000000001</v>
      </c>
      <c r="D25">
        <v>20210101</v>
      </c>
      <c r="E25">
        <v>3</v>
      </c>
      <c r="F25" t="s">
        <v>509</v>
      </c>
      <c r="G25">
        <v>90</v>
      </c>
      <c r="H25">
        <v>10</v>
      </c>
      <c r="I25" t="str">
        <f t="shared" si="1"/>
        <v>INSERT INTO SD_CUST01_HT(CUST_NO, CHG_DT, CHG_SEQ, CHG_CD, CHG_BF_CNT, CHG_AFT_CNT, FST_REG_DT, FST_USER_ID, LST_UPD_DT, LST_UPD_ID) VALUES ('1000000001','20210101',3,'CUST_SS_CD','90','10','lee.jy',sysdate,'lee.jy', sysdate);</v>
      </c>
    </row>
    <row r="26" spans="3:9" x14ac:dyDescent="0.3">
      <c r="C26">
        <v>1000000004</v>
      </c>
      <c r="D26">
        <v>20210101</v>
      </c>
      <c r="E26">
        <v>1</v>
      </c>
      <c r="F26" t="s">
        <v>510</v>
      </c>
      <c r="G26">
        <v>1111111111</v>
      </c>
      <c r="H26" s="7" t="s">
        <v>403</v>
      </c>
      <c r="I26" t="str">
        <f t="shared" si="1"/>
        <v>INSERT INTO SD_CUST01_HT(CUST_NO, CHG_DT, CHG_SEQ, CHG_CD, CHG_BF_CNT, CHG_AFT_CNT, FST_REG_DT, FST_USER_ID, LST_UPD_DT, LST_UPD_ID) VALUES ('1000000004','20210101',1,'MBL_NO','1111111111','01024838687','lee.jy',sysdate,'lee.jy', sysdate);</v>
      </c>
    </row>
    <row r="27" spans="3:9" x14ac:dyDescent="0.3">
      <c r="C27">
        <v>1000000004</v>
      </c>
      <c r="D27">
        <v>20210101</v>
      </c>
      <c r="E27">
        <v>2</v>
      </c>
      <c r="F27" t="s">
        <v>511</v>
      </c>
      <c r="G27" t="s">
        <v>512</v>
      </c>
      <c r="H27" t="s">
        <v>393</v>
      </c>
      <c r="I27" t="str">
        <f t="shared" si="1"/>
        <v>INSERT INTO SD_CUST01_HT(CUST_NO, CHG_DT, CHG_SEQ, CHG_CD, CHG_BF_CNT, CHG_AFT_CNT, FST_REG_DT, FST_USER_ID, LST_UPD_DT, LST_UPD_ID) VALUES ('1000000004','20210101',2,'CUST_NM','추성훈','추성호','lee.jy',sysdate,'lee.jy', sysdate);</v>
      </c>
    </row>
    <row r="28" spans="3:9" x14ac:dyDescent="0.3">
      <c r="C28">
        <v>1000000004</v>
      </c>
      <c r="D28">
        <v>20210801</v>
      </c>
      <c r="F28" t="s">
        <v>242</v>
      </c>
      <c r="G28" t="s">
        <v>514</v>
      </c>
      <c r="H28" t="s">
        <v>515</v>
      </c>
      <c r="I28" t="str">
        <f t="shared" si="1"/>
        <v>INSERT INTO SD_CUST01_HT(CUST_NO, CHG_DT, CHG_SEQ, CHG_CD, CHG_BF_CNT, CHG_AFT_CNT, FST_REG_DT, FST_USER_ID, LST_UPD_DT, LST_UPD_ID) VALUES ('1000000004','20210801',,'JN_PRT_CD','B0000001','B0000004','lee.jy',sysdate,'lee.jy', sysdate);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K26"/>
  <sheetViews>
    <sheetView topLeftCell="A16" workbookViewId="0">
      <selection activeCell="D12" sqref="D12"/>
    </sheetView>
  </sheetViews>
  <sheetFormatPr defaultRowHeight="16.5" x14ac:dyDescent="0.3"/>
  <cols>
    <col min="3" max="3" width="13.875" customWidth="1"/>
    <col min="4" max="4" width="13" bestFit="1" customWidth="1"/>
    <col min="7" max="7" width="11.625" bestFit="1" customWidth="1"/>
    <col min="9" max="9" width="11.625" bestFit="1" customWidth="1"/>
  </cols>
  <sheetData>
    <row r="2" spans="3:11" x14ac:dyDescent="0.3">
      <c r="C2" t="s">
        <v>484</v>
      </c>
      <c r="D2" t="s">
        <v>326</v>
      </c>
      <c r="E2">
        <v>1</v>
      </c>
      <c r="F2" t="s">
        <v>327</v>
      </c>
      <c r="G2">
        <v>1234567890</v>
      </c>
      <c r="H2">
        <v>13008</v>
      </c>
      <c r="I2" s="7" t="s">
        <v>328</v>
      </c>
      <c r="J2">
        <v>10</v>
      </c>
      <c r="K2" t="str">
        <f>"insert into MA_PRT_MT( PRT_CD ,PRT_NM ,PRT_DT_CD ,RPSV_NM ,BSN_NO,ZIP_NO,MBL_NO ,PRT_SS_CD ,MBZ_ST_DT ,ORD_LMT_AMT ,FST_REG_DT ,FST_USER_ID ,LST_UPD_DT ,LST_UPD_ID ) values ('"&amp;C2&amp;"','"&amp;D2&amp;"','"&amp;E2&amp;"','"&amp;F2&amp;"','"&amp;G2&amp;"','"&amp;H2&amp;"','"&amp;I2&amp;"','"&amp;J2&amp;"','20210801',100000000,sysdate,'lee.jy', sysdate, 'lee.jy');"</f>
        <v>insert into MA_PRT_MT( PRT_CD ,PRT_NM ,PRT_DT_CD ,RPSV_NM ,BSN_NO,ZIP_NO,MBL_NO ,PRT_SS_CD ,MBZ_ST_DT ,ORD_LMT_AMT ,FST_REG_DT ,FST_USER_ID ,LST_UPD_DT ,LST_UPD_ID ) values ('A0000001','두웰커뮤니티','1','이귀택','1234567890','13008','09012345678','10','20210801',100000000,sysdate,'lee.jy', sysdate, 'lee.jy');</v>
      </c>
    </row>
    <row r="3" spans="3:11" x14ac:dyDescent="0.3">
      <c r="C3" t="s">
        <v>462</v>
      </c>
      <c r="D3" t="s">
        <v>329</v>
      </c>
      <c r="E3">
        <v>2</v>
      </c>
      <c r="F3" t="s">
        <v>353</v>
      </c>
      <c r="G3">
        <v>2010899999</v>
      </c>
      <c r="H3">
        <v>13008</v>
      </c>
      <c r="I3" s="7" t="s">
        <v>376</v>
      </c>
      <c r="J3">
        <v>10</v>
      </c>
      <c r="K3" t="str">
        <f t="shared" ref="K3:K26" si="0">"insert into MA_PRT_MT( PRT_CD ,PRT_NM ,PRT_DT_CD ,RPSV_NM ,BSN_NO,ZIP_NO,MBL_NO ,PRT_SS_CD ,MBZ_ST_DT ,ORD_LMT_AMT ,FST_REG_DT ,FST_USER_ID ,LST_UPD_DT ,LST_UPD_ID ) values ('"&amp;C3&amp;"','"&amp;D3&amp;"','"&amp;E3&amp;"','"&amp;F3&amp;"','"&amp;G3&amp;"','"&amp;H3&amp;"','"&amp;I3&amp;"','"&amp;J3&amp;"','20210801',100000000,sysdate,'lee.jy', sysdate, 'lee.jy');"</f>
        <v>insert into MA_PRT_MT( PRT_CD ,PRT_NM ,PRT_DT_CD ,RPSV_NM ,BSN_NO,ZIP_NO,MBL_NO ,PRT_SS_CD ,MBZ_ST_DT ,ORD_LMT_AMT ,FST_REG_DT ,FST_USER_ID ,LST_UPD_DT ,LST_UPD_ID ) values ('B0000001','천호특약점','2','홍길동','2010899999','13008','09012340001','10','20210801',100000000,sysdate,'lee.jy', sysdate, 'lee.jy');</v>
      </c>
    </row>
    <row r="4" spans="3:11" x14ac:dyDescent="0.3">
      <c r="C4" t="s">
        <v>463</v>
      </c>
      <c r="D4" t="s">
        <v>330</v>
      </c>
      <c r="E4">
        <v>2</v>
      </c>
      <c r="F4" t="s">
        <v>354</v>
      </c>
      <c r="G4">
        <v>2010800001</v>
      </c>
      <c r="H4">
        <v>13008</v>
      </c>
      <c r="I4" s="7" t="s">
        <v>377</v>
      </c>
      <c r="J4">
        <v>10</v>
      </c>
      <c r="K4" t="str">
        <f t="shared" si="0"/>
        <v>insert into MA_PRT_MT( PRT_CD ,PRT_NM ,PRT_DT_CD ,RPSV_NM ,BSN_NO,ZIP_NO,MBL_NO ,PRT_SS_CD ,MBZ_ST_DT ,ORD_LMT_AMT ,FST_REG_DT ,FST_USER_ID ,LST_UPD_DT ,LST_UPD_ID ) values ('B0000002','노원특약점','2','홍인형','2010800001','13008','09012340002','10','20210801',100000000,sysdate,'lee.jy', sysdate, 'lee.jy');</v>
      </c>
    </row>
    <row r="5" spans="3:11" x14ac:dyDescent="0.3">
      <c r="C5" t="s">
        <v>457</v>
      </c>
      <c r="D5" t="s">
        <v>331</v>
      </c>
      <c r="E5">
        <v>2</v>
      </c>
      <c r="F5" t="s">
        <v>355</v>
      </c>
      <c r="G5">
        <v>2010800002</v>
      </c>
      <c r="H5">
        <v>13008</v>
      </c>
      <c r="I5" s="7" t="s">
        <v>378</v>
      </c>
      <c r="J5">
        <v>10</v>
      </c>
      <c r="K5" t="str">
        <f t="shared" si="0"/>
        <v>insert into MA_PRT_MT( PRT_CD ,PRT_NM ,PRT_DT_CD ,RPSV_NM ,BSN_NO,ZIP_NO,MBL_NO ,PRT_SS_CD ,MBZ_ST_DT ,ORD_LMT_AMT ,FST_REG_DT ,FST_USER_ID ,LST_UPD_DT ,LST_UPD_ID ) values ('B0000003','도봉특약점','2','이이이','2010800002','13008','09012340003','10','20210801',100000000,sysdate,'lee.jy', sysdate, 'lee.jy');</v>
      </c>
    </row>
    <row r="6" spans="3:11" x14ac:dyDescent="0.3">
      <c r="C6" t="s">
        <v>459</v>
      </c>
      <c r="D6" t="s">
        <v>332</v>
      </c>
      <c r="E6">
        <v>2</v>
      </c>
      <c r="F6" t="s">
        <v>356</v>
      </c>
      <c r="G6">
        <v>2010800003</v>
      </c>
      <c r="H6">
        <v>13008</v>
      </c>
      <c r="I6" s="7" t="s">
        <v>379</v>
      </c>
      <c r="J6">
        <v>10</v>
      </c>
      <c r="K6" t="str">
        <f t="shared" si="0"/>
        <v>insert into MA_PRT_MT( PRT_CD ,PRT_NM ,PRT_DT_CD ,RPSV_NM ,BSN_NO,ZIP_NO,MBL_NO ,PRT_SS_CD ,MBZ_ST_DT ,ORD_LMT_AMT ,FST_REG_DT ,FST_USER_ID ,LST_UPD_DT ,LST_UPD_ID ) values ('B0000004','종로특약점','2','이삼일','2010800003','13008','09012340004','10','20210801',100000000,sysdate,'lee.jy', sysdate, 'lee.jy');</v>
      </c>
    </row>
    <row r="7" spans="3:11" x14ac:dyDescent="0.3">
      <c r="C7" t="s">
        <v>464</v>
      </c>
      <c r="D7" t="s">
        <v>333</v>
      </c>
      <c r="E7">
        <v>2</v>
      </c>
      <c r="F7" t="s">
        <v>357</v>
      </c>
      <c r="G7">
        <v>2010800004</v>
      </c>
      <c r="H7">
        <v>13008</v>
      </c>
      <c r="I7" s="7" t="s">
        <v>380</v>
      </c>
      <c r="J7">
        <v>10</v>
      </c>
      <c r="K7" t="str">
        <f t="shared" si="0"/>
        <v>insert into MA_PRT_MT( PRT_CD ,PRT_NM ,PRT_DT_CD ,RPSV_NM ,BSN_NO,ZIP_NO,MBL_NO ,PRT_SS_CD ,MBZ_ST_DT ,ORD_LMT_AMT ,FST_REG_DT ,FST_USER_ID ,LST_UPD_DT ,LST_UPD_ID ) values ('B0000005','명동특약점','2','이삼사','2010800004','13008','09012340005','10','20210801',100000000,sysdate,'lee.jy', sysdate, 'lee.jy');</v>
      </c>
    </row>
    <row r="8" spans="3:11" x14ac:dyDescent="0.3">
      <c r="C8" t="s">
        <v>465</v>
      </c>
      <c r="D8" t="s">
        <v>334</v>
      </c>
      <c r="E8">
        <v>2</v>
      </c>
      <c r="F8" t="s">
        <v>358</v>
      </c>
      <c r="G8">
        <v>2010800005</v>
      </c>
      <c r="H8">
        <v>13008</v>
      </c>
      <c r="I8" s="7" t="s">
        <v>381</v>
      </c>
      <c r="J8">
        <v>10</v>
      </c>
      <c r="K8" t="str">
        <f t="shared" si="0"/>
        <v>insert into MA_PRT_MT( PRT_CD ,PRT_NM ,PRT_DT_CD ,RPSV_NM ,BSN_NO,ZIP_NO,MBL_NO ,PRT_SS_CD ,MBZ_ST_DT ,ORD_LMT_AMT ,FST_REG_DT ,FST_USER_ID ,LST_UPD_DT ,LST_UPD_ID ) values ('B0000006','강남특약점','2','이삼오','2010800005','13008','09012340006','10','20210801',100000000,sysdate,'lee.jy', sysdate, 'lee.jy');</v>
      </c>
    </row>
    <row r="9" spans="3:11" x14ac:dyDescent="0.3">
      <c r="C9" t="s">
        <v>466</v>
      </c>
      <c r="D9" t="s">
        <v>335</v>
      </c>
      <c r="E9">
        <v>2</v>
      </c>
      <c r="F9" t="s">
        <v>359</v>
      </c>
      <c r="G9">
        <v>2010800006</v>
      </c>
      <c r="H9">
        <v>13008</v>
      </c>
      <c r="I9" s="7" t="s">
        <v>382</v>
      </c>
      <c r="J9">
        <v>10</v>
      </c>
      <c r="K9" t="str">
        <f t="shared" si="0"/>
        <v>insert into MA_PRT_MT( PRT_CD ,PRT_NM ,PRT_DT_CD ,RPSV_NM ,BSN_NO,ZIP_NO,MBL_NO ,PRT_SS_CD ,MBZ_ST_DT ,ORD_LMT_AMT ,FST_REG_DT ,FST_USER_ID ,LST_UPD_DT ,LST_UPD_ID ) values ('B0000007','선릉특약점','2','이삼육','2010800006','13008','09012340007','10','20210801',100000000,sysdate,'lee.jy', sysdate, 'lee.jy');</v>
      </c>
    </row>
    <row r="10" spans="3:11" x14ac:dyDescent="0.3">
      <c r="C10" t="s">
        <v>467</v>
      </c>
      <c r="D10" t="s">
        <v>336</v>
      </c>
      <c r="E10">
        <v>2</v>
      </c>
      <c r="F10" t="s">
        <v>360</v>
      </c>
      <c r="G10">
        <v>2010800007</v>
      </c>
      <c r="H10">
        <v>13008</v>
      </c>
      <c r="I10" s="7" t="s">
        <v>383</v>
      </c>
      <c r="J10">
        <v>10</v>
      </c>
      <c r="K10" t="str">
        <f t="shared" si="0"/>
        <v>insert into MA_PRT_MT( PRT_CD ,PRT_NM ,PRT_DT_CD ,RPSV_NM ,BSN_NO,ZIP_NO,MBL_NO ,PRT_SS_CD ,MBZ_ST_DT ,ORD_LMT_AMT ,FST_REG_DT ,FST_USER_ID ,LST_UPD_DT ,LST_UPD_ID ) values ('B0000008','역삼특약점','2','이상칠','2010800007','13008','09012340008','10','20210801',100000000,sysdate,'lee.jy', sysdate, 'lee.jy');</v>
      </c>
    </row>
    <row r="11" spans="3:11" x14ac:dyDescent="0.3">
      <c r="C11" t="s">
        <v>468</v>
      </c>
      <c r="D11" t="s">
        <v>337</v>
      </c>
      <c r="E11">
        <v>2</v>
      </c>
      <c r="F11" t="s">
        <v>361</v>
      </c>
      <c r="G11">
        <v>2010800008</v>
      </c>
      <c r="H11">
        <v>13008</v>
      </c>
      <c r="I11" s="7" t="s">
        <v>384</v>
      </c>
      <c r="J11">
        <v>10</v>
      </c>
      <c r="K11" t="str">
        <f t="shared" si="0"/>
        <v>insert into MA_PRT_MT( PRT_CD ,PRT_NM ,PRT_DT_CD ,RPSV_NM ,BSN_NO,ZIP_NO,MBL_NO ,PRT_SS_CD ,MBZ_ST_DT ,ORD_LMT_AMT ,FST_REG_DT ,FST_USER_ID ,LST_UPD_DT ,LST_UPD_ID ) values ('B0000009','사당특약점','2','이삼팔','2010800008','13008','09012340009','10','20210801',100000000,sysdate,'lee.jy', sysdate, 'lee.jy');</v>
      </c>
    </row>
    <row r="12" spans="3:11" x14ac:dyDescent="0.3">
      <c r="C12" t="s">
        <v>469</v>
      </c>
      <c r="D12" t="s">
        <v>338</v>
      </c>
      <c r="E12">
        <v>2</v>
      </c>
      <c r="F12" t="s">
        <v>362</v>
      </c>
      <c r="G12">
        <v>2010800009</v>
      </c>
      <c r="H12">
        <v>13008</v>
      </c>
      <c r="I12" s="7" t="s">
        <v>385</v>
      </c>
      <c r="J12">
        <v>80</v>
      </c>
      <c r="K12" t="str">
        <f t="shared" si="0"/>
        <v>insert into MA_PRT_MT( PRT_CD ,PRT_NM ,PRT_DT_CD ,RPSV_NM ,BSN_NO,ZIP_NO,MBL_NO ,PRT_SS_CD ,MBZ_ST_DT ,ORD_LMT_AMT ,FST_REG_DT ,FST_USER_ID ,LST_UPD_DT ,LST_UPD_ID ) values ('B0000010','신림특약점','2','이상구','2010800009','13008','09012340010','80','20210801',100000000,sysdate,'lee.jy', sysdate, 'lee.jy');</v>
      </c>
    </row>
    <row r="13" spans="3:11" x14ac:dyDescent="0.3">
      <c r="C13" t="s">
        <v>470</v>
      </c>
      <c r="D13" t="s">
        <v>339</v>
      </c>
      <c r="E13">
        <v>2</v>
      </c>
      <c r="F13" t="s">
        <v>363</v>
      </c>
      <c r="G13">
        <v>2010800010</v>
      </c>
      <c r="H13">
        <v>13008</v>
      </c>
      <c r="I13" s="7" t="s">
        <v>386</v>
      </c>
      <c r="J13">
        <v>10</v>
      </c>
      <c r="K13" t="str">
        <f t="shared" si="0"/>
        <v>insert into MA_PRT_MT( PRT_CD ,PRT_NM ,PRT_DT_CD ,RPSV_NM ,BSN_NO,ZIP_NO,MBL_NO ,PRT_SS_CD ,MBZ_ST_DT ,ORD_LMT_AMT ,FST_REG_DT ,FST_USER_ID ,LST_UPD_DT ,LST_UPD_ID ) values ('B0000011','신도림특약점','2','이땡일','2010800010','13008','09012340011','10','20210801',100000000,sysdate,'lee.jy', sysdate, 'lee.jy');</v>
      </c>
    </row>
    <row r="14" spans="3:11" x14ac:dyDescent="0.3">
      <c r="C14" t="s">
        <v>471</v>
      </c>
      <c r="D14" t="s">
        <v>340</v>
      </c>
      <c r="E14">
        <v>2</v>
      </c>
      <c r="F14" t="s">
        <v>364</v>
      </c>
      <c r="G14">
        <v>2010800011</v>
      </c>
      <c r="H14">
        <v>13008</v>
      </c>
      <c r="I14" s="7" t="s">
        <v>387</v>
      </c>
      <c r="J14">
        <v>10</v>
      </c>
      <c r="K14" t="str">
        <f t="shared" si="0"/>
        <v>insert into MA_PRT_MT( PRT_CD ,PRT_NM ,PRT_DT_CD ,RPSV_NM ,BSN_NO,ZIP_NO,MBL_NO ,PRT_SS_CD ,MBZ_ST_DT ,ORD_LMT_AMT ,FST_REG_DT ,FST_USER_ID ,LST_UPD_DT ,LST_UPD_ID ) values ('B0000012','충무특약점','2','이땡이','2010800011','13008','0901238888','10','20210801',100000000,sysdate,'lee.jy', sysdate, 'lee.jy');</v>
      </c>
    </row>
    <row r="15" spans="3:11" x14ac:dyDescent="0.3">
      <c r="C15" t="s">
        <v>472</v>
      </c>
      <c r="D15" t="s">
        <v>341</v>
      </c>
      <c r="E15">
        <v>2</v>
      </c>
      <c r="F15" t="s">
        <v>365</v>
      </c>
      <c r="G15">
        <v>2010800012</v>
      </c>
      <c r="H15">
        <v>13008</v>
      </c>
      <c r="I15" s="7" t="s">
        <v>388</v>
      </c>
      <c r="J15">
        <v>10</v>
      </c>
      <c r="K15" t="str">
        <f t="shared" si="0"/>
        <v>insert into MA_PRT_MT( PRT_CD ,PRT_NM ,PRT_DT_CD ,RPSV_NM ,BSN_NO,ZIP_NO,MBL_NO ,PRT_SS_CD ,MBZ_ST_DT ,ORD_LMT_AMT ,FST_REG_DT ,FST_USER_ID ,LST_UPD_DT ,LST_UPD_ID ) values ('B0000013','왕십리특약점','2','이땡삼','2010800012','13008','09012341201','10','20210801',100000000,sysdate,'lee.jy', sysdate, 'lee.jy');</v>
      </c>
    </row>
    <row r="16" spans="3:11" x14ac:dyDescent="0.3">
      <c r="C16" t="s">
        <v>473</v>
      </c>
      <c r="D16" t="s">
        <v>342</v>
      </c>
      <c r="E16">
        <v>2</v>
      </c>
      <c r="F16" t="s">
        <v>366</v>
      </c>
      <c r="G16">
        <v>2010800013</v>
      </c>
      <c r="H16">
        <v>13008</v>
      </c>
      <c r="I16" s="7" t="s">
        <v>389</v>
      </c>
      <c r="J16">
        <v>10</v>
      </c>
      <c r="K16" t="str">
        <f t="shared" si="0"/>
        <v>insert into MA_PRT_MT( PRT_CD ,PRT_NM ,PRT_DT_CD ,RPSV_NM ,BSN_NO,ZIP_NO,MBL_NO ,PRT_SS_CD ,MBZ_ST_DT ,ORD_LMT_AMT ,FST_REG_DT ,FST_USER_ID ,LST_UPD_DT ,LST_UPD_ID ) values ('B0000014','청구특약점','2','이땡사','2010800013','13008','09012342102','10','20210801',100000000,sysdate,'lee.jy', sysdate, 'lee.jy');</v>
      </c>
    </row>
    <row r="17" spans="3:11" x14ac:dyDescent="0.3">
      <c r="C17" t="s">
        <v>474</v>
      </c>
      <c r="D17" t="s">
        <v>343</v>
      </c>
      <c r="E17">
        <v>2</v>
      </c>
      <c r="F17" t="s">
        <v>367</v>
      </c>
      <c r="G17">
        <v>2010800014</v>
      </c>
      <c r="H17">
        <v>13008</v>
      </c>
      <c r="I17" s="7" t="s">
        <v>378</v>
      </c>
      <c r="J17">
        <v>10</v>
      </c>
      <c r="K17" t="str">
        <f t="shared" si="0"/>
        <v>insert into MA_PRT_MT( PRT_CD ,PRT_NM ,PRT_DT_CD ,RPSV_NM ,BSN_NO,ZIP_NO,MBL_NO ,PRT_SS_CD ,MBZ_ST_DT ,ORD_LMT_AMT ,FST_REG_DT ,FST_USER_ID ,LST_UPD_DT ,LST_UPD_ID ) values ('B0000015','동대문특약점','2','이땡오','2010800014','13008','09012340003','10','20210801',100000000,sysdate,'lee.jy', sysdate, 'lee.jy');</v>
      </c>
    </row>
    <row r="18" spans="3:11" x14ac:dyDescent="0.3">
      <c r="C18" t="s">
        <v>475</v>
      </c>
      <c r="D18" t="s">
        <v>344</v>
      </c>
      <c r="E18">
        <v>2</v>
      </c>
      <c r="F18" t="s">
        <v>368</v>
      </c>
      <c r="G18">
        <v>2010800015</v>
      </c>
      <c r="H18">
        <v>13008</v>
      </c>
      <c r="I18" s="7" t="s">
        <v>379</v>
      </c>
      <c r="J18">
        <v>10</v>
      </c>
      <c r="K18" t="str">
        <f t="shared" si="0"/>
        <v>insert into MA_PRT_MT( PRT_CD ,PRT_NM ,PRT_DT_CD ,RPSV_NM ,BSN_NO,ZIP_NO,MBL_NO ,PRT_SS_CD ,MBZ_ST_DT ,ORD_LMT_AMT ,FST_REG_DT ,FST_USER_ID ,LST_UPD_DT ,LST_UPD_ID ) values ('B0000016','을지로특약점','2','이땡육','2010800015','13008','09012340004','10','20210801',100000000,sysdate,'lee.jy', sysdate, 'lee.jy');</v>
      </c>
    </row>
    <row r="19" spans="3:11" x14ac:dyDescent="0.3">
      <c r="C19" t="s">
        <v>476</v>
      </c>
      <c r="D19" t="s">
        <v>345</v>
      </c>
      <c r="E19">
        <v>2</v>
      </c>
      <c r="F19" t="s">
        <v>369</v>
      </c>
      <c r="G19">
        <v>2010800016</v>
      </c>
      <c r="H19">
        <v>13008</v>
      </c>
      <c r="I19" s="7" t="s">
        <v>376</v>
      </c>
      <c r="J19">
        <v>10</v>
      </c>
      <c r="K19" t="str">
        <f t="shared" si="0"/>
        <v>insert into MA_PRT_MT( PRT_CD ,PRT_NM ,PRT_DT_CD ,RPSV_NM ,BSN_NO,ZIP_NO,MBL_NO ,PRT_SS_CD ,MBZ_ST_DT ,ORD_LMT_AMT ,FST_REG_DT ,FST_USER_ID ,LST_UPD_DT ,LST_UPD_ID ) values ('B0000017','용산특약점','2','이땡칠','2010800016','13008','09012340001','10','20210801',100000000,sysdate,'lee.jy', sysdate, 'lee.jy');</v>
      </c>
    </row>
    <row r="20" spans="3:11" x14ac:dyDescent="0.3">
      <c r="C20" t="s">
        <v>477</v>
      </c>
      <c r="D20" t="s">
        <v>346</v>
      </c>
      <c r="E20">
        <v>2</v>
      </c>
      <c r="F20" t="s">
        <v>370</v>
      </c>
      <c r="G20">
        <v>2010800017</v>
      </c>
      <c r="H20">
        <v>13008</v>
      </c>
      <c r="I20" s="7" t="s">
        <v>377</v>
      </c>
      <c r="J20">
        <v>10</v>
      </c>
      <c r="K20" t="str">
        <f t="shared" si="0"/>
        <v>insert into MA_PRT_MT( PRT_CD ,PRT_NM ,PRT_DT_CD ,RPSV_NM ,BSN_NO,ZIP_NO,MBL_NO ,PRT_SS_CD ,MBZ_ST_DT ,ORD_LMT_AMT ,FST_REG_DT ,FST_USER_ID ,LST_UPD_DT ,LST_UPD_ID ) values ('B0000018','삼각지특약점','2','이때팔','2010800017','13008','09012340002','10','20210801',100000000,sysdate,'lee.jy', sysdate, 'lee.jy');</v>
      </c>
    </row>
    <row r="21" spans="3:11" x14ac:dyDescent="0.3">
      <c r="C21" t="s">
        <v>478</v>
      </c>
      <c r="D21" t="s">
        <v>347</v>
      </c>
      <c r="E21">
        <v>2</v>
      </c>
      <c r="F21" t="s">
        <v>371</v>
      </c>
      <c r="G21">
        <v>2010800018</v>
      </c>
      <c r="H21">
        <v>13008</v>
      </c>
      <c r="I21" s="7" t="s">
        <v>378</v>
      </c>
      <c r="J21">
        <v>10</v>
      </c>
      <c r="K21" t="str">
        <f t="shared" si="0"/>
        <v>insert into MA_PRT_MT( PRT_CD ,PRT_NM ,PRT_DT_CD ,RPSV_NM ,BSN_NO,ZIP_NO,MBL_NO ,PRT_SS_CD ,MBZ_ST_DT ,ORD_LMT_AMT ,FST_REG_DT ,FST_USER_ID ,LST_UPD_DT ,LST_UPD_ID ) values ('B0000019','여의도특약점','2','천구일','2010800018','13008','09012340003','10','20210801',100000000,sysdate,'lee.jy', sysdate, 'lee.jy');</v>
      </c>
    </row>
    <row r="22" spans="3:11" x14ac:dyDescent="0.3">
      <c r="C22" t="s">
        <v>479</v>
      </c>
      <c r="D22" t="s">
        <v>348</v>
      </c>
      <c r="E22">
        <v>2</v>
      </c>
      <c r="F22" t="s">
        <v>371</v>
      </c>
      <c r="G22">
        <v>2010800019</v>
      </c>
      <c r="H22">
        <v>13008</v>
      </c>
      <c r="I22" s="7" t="s">
        <v>379</v>
      </c>
      <c r="J22">
        <v>10</v>
      </c>
      <c r="K22" t="str">
        <f t="shared" si="0"/>
        <v>insert into MA_PRT_MT( PRT_CD ,PRT_NM ,PRT_DT_CD ,RPSV_NM ,BSN_NO,ZIP_NO,MBL_NO ,PRT_SS_CD ,MBZ_ST_DT ,ORD_LMT_AMT ,FST_REG_DT ,FST_USER_ID ,LST_UPD_DT ,LST_UPD_ID ) values ('B0000020','대학로특약점','2','천구일','2010800019','13008','09012340004','10','20210801',100000000,sysdate,'lee.jy', sysdate, 'lee.jy');</v>
      </c>
    </row>
    <row r="23" spans="3:11" x14ac:dyDescent="0.3">
      <c r="C23" t="s">
        <v>480</v>
      </c>
      <c r="D23" t="s">
        <v>349</v>
      </c>
      <c r="E23">
        <v>2</v>
      </c>
      <c r="F23" t="s">
        <v>372</v>
      </c>
      <c r="G23">
        <v>2010800020</v>
      </c>
      <c r="H23">
        <v>13008</v>
      </c>
      <c r="I23" s="7" t="s">
        <v>376</v>
      </c>
      <c r="J23">
        <v>10</v>
      </c>
      <c r="K23" t="str">
        <f t="shared" si="0"/>
        <v>insert into MA_PRT_MT( PRT_CD ,PRT_NM ,PRT_DT_CD ,RPSV_NM ,BSN_NO,ZIP_NO,MBL_NO ,PRT_SS_CD ,MBZ_ST_DT ,ORD_LMT_AMT ,FST_REG_DT ,FST_USER_ID ,LST_UPD_DT ,LST_UPD_ID ) values ('B0000021','숙대특약점','2','천구삼','2010800020','13008','09012340001','10','20210801',100000000,sysdate,'lee.jy', sysdate, 'lee.jy');</v>
      </c>
    </row>
    <row r="24" spans="3:11" x14ac:dyDescent="0.3">
      <c r="C24" t="s">
        <v>481</v>
      </c>
      <c r="D24" t="s">
        <v>350</v>
      </c>
      <c r="E24">
        <v>2</v>
      </c>
      <c r="F24" t="s">
        <v>373</v>
      </c>
      <c r="G24">
        <v>2010800021</v>
      </c>
      <c r="H24">
        <v>13008</v>
      </c>
      <c r="I24" s="7" t="s">
        <v>377</v>
      </c>
      <c r="J24">
        <v>10</v>
      </c>
      <c r="K24" t="str">
        <f t="shared" si="0"/>
        <v>insert into MA_PRT_MT( PRT_CD ,PRT_NM ,PRT_DT_CD ,RPSV_NM ,BSN_NO,ZIP_NO,MBL_NO ,PRT_SS_CD ,MBZ_ST_DT ,ORD_LMT_AMT ,FST_REG_DT ,FST_USER_ID ,LST_UPD_DT ,LST_UPD_ID ) values ('B0000022','신촌특약점','2','천구사','2010800021','13008','09012340002','10','20210801',100000000,sysdate,'lee.jy', sysdate, 'lee.jy');</v>
      </c>
    </row>
    <row r="25" spans="3:11" x14ac:dyDescent="0.3">
      <c r="C25" t="s">
        <v>482</v>
      </c>
      <c r="D25" t="s">
        <v>351</v>
      </c>
      <c r="E25">
        <v>2</v>
      </c>
      <c r="F25" t="s">
        <v>374</v>
      </c>
      <c r="G25">
        <v>2010800022</v>
      </c>
      <c r="H25">
        <v>13008</v>
      </c>
      <c r="I25" s="7" t="s">
        <v>378</v>
      </c>
      <c r="J25">
        <v>80</v>
      </c>
      <c r="K25" t="str">
        <f t="shared" si="0"/>
        <v>insert into MA_PRT_MT( PRT_CD ,PRT_NM ,PRT_DT_CD ,RPSV_NM ,BSN_NO,ZIP_NO,MBL_NO ,PRT_SS_CD ,MBZ_ST_DT ,ORD_LMT_AMT ,FST_REG_DT ,FST_USER_ID ,LST_UPD_DT ,LST_UPD_ID ) values ('B0000023','신천특약점','2','천구오','2010800022','13008','09012340003','80','20210801',100000000,sysdate,'lee.jy', sysdate, 'lee.jy');</v>
      </c>
    </row>
    <row r="26" spans="3:11" x14ac:dyDescent="0.3">
      <c r="C26" t="s">
        <v>483</v>
      </c>
      <c r="D26" t="s">
        <v>352</v>
      </c>
      <c r="E26">
        <v>2</v>
      </c>
      <c r="F26" t="s">
        <v>375</v>
      </c>
      <c r="G26">
        <v>2010800023</v>
      </c>
      <c r="H26">
        <v>13008</v>
      </c>
      <c r="I26" s="7" t="s">
        <v>379</v>
      </c>
      <c r="J26">
        <v>10</v>
      </c>
      <c r="K26" t="str">
        <f t="shared" si="0"/>
        <v>insert into MA_PRT_MT( PRT_CD ,PRT_NM ,PRT_DT_CD ,RPSV_NM ,BSN_NO,ZIP_NO,MBL_NO ,PRT_SS_CD ,MBZ_ST_DT ,ORD_LMT_AMT ,FST_REG_DT ,FST_USER_ID ,LST_UPD_DT ,LST_UPD_ID ) values ('B0000024','쌍문특약점','2','천구육','2010800023','13008','09012340004','10','20210801',100000000,sysdate,'lee.jy', sysdate, 'lee.jy');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G49"/>
  <sheetViews>
    <sheetView topLeftCell="A10" workbookViewId="0">
      <selection activeCell="D21" sqref="D21"/>
    </sheetView>
  </sheetViews>
  <sheetFormatPr defaultRowHeight="16.5" x14ac:dyDescent="0.3"/>
  <cols>
    <col min="2" max="2" width="12.25" bestFit="1" customWidth="1"/>
    <col min="3" max="3" width="11.75" bestFit="1" customWidth="1"/>
    <col min="4" max="4" width="12.25" bestFit="1" customWidth="1"/>
    <col min="5" max="5" width="5" bestFit="1" customWidth="1"/>
    <col min="6" max="6" width="7.5" bestFit="1" customWidth="1"/>
  </cols>
  <sheetData>
    <row r="3" spans="3:7" x14ac:dyDescent="0.3">
      <c r="C3" s="3" t="s">
        <v>159</v>
      </c>
      <c r="D3" s="3" t="s">
        <v>32</v>
      </c>
      <c r="E3" s="3"/>
      <c r="F3" s="3"/>
      <c r="G3" t="str">
        <f>"insert into ma_code_mt(code_cd, code_nm, fst_reg_dt, fst_user_id, lst_upd_dt, lst_upd_id) values ('"&amp;C3&amp;"','"&amp;D3&amp;"',sysdate,'lee.jy', sysdate, 'lee.jy');"</f>
        <v>insert into ma_code_mt(code_cd, code_nm, fst_reg_dt, fst_user_id, lst_upd_dt, lst_upd_id) values ('USER_DT_CD','사용자구분코드',sysdate,'lee.jy', sysdate, 'lee.jy');</v>
      </c>
    </row>
    <row r="4" spans="3:7" x14ac:dyDescent="0.3">
      <c r="C4" s="3" t="s">
        <v>213</v>
      </c>
      <c r="D4" s="3" t="s">
        <v>76</v>
      </c>
      <c r="E4" s="3"/>
      <c r="F4" s="3"/>
      <c r="G4" t="str">
        <f t="shared" ref="G4:G13" si="0">"insert into ma_code_mt(code_cd, code_nm, fst_reg_dt, fst_user_id, lst_upd_dt, lst_upd_id) values ('"&amp;C4&amp;"','"&amp;D4&amp;"',sysdate,'lee.jy', sysdate, 'lee.jy');"</f>
        <v>insert into ma_code_mt(code_cd, code_nm, fst_reg_dt, fst_user_id, lst_upd_dt, lst_upd_id) values ('PRT_DT_CD','거래처구분코드',sysdate,'lee.jy', sysdate, 'lee.jy');</v>
      </c>
    </row>
    <row r="5" spans="3:7" x14ac:dyDescent="0.3">
      <c r="C5" s="3" t="s">
        <v>221</v>
      </c>
      <c r="D5" s="3" t="s">
        <v>84</v>
      </c>
      <c r="E5" s="3"/>
      <c r="F5" s="3"/>
      <c r="G5" t="str">
        <f t="shared" si="0"/>
        <v>insert into ma_code_mt(code_cd, code_nm, fst_reg_dt, fst_user_id, lst_upd_dt, lst_upd_id) values ('PRT_SS_CD','거래처상태코드',sysdate,'lee.jy', sysdate, 'lee.jy');</v>
      </c>
    </row>
    <row r="6" spans="3:7" x14ac:dyDescent="0.3">
      <c r="C6" s="3" t="s">
        <v>229</v>
      </c>
      <c r="D6" s="3" t="s">
        <v>139</v>
      </c>
      <c r="E6" s="3"/>
      <c r="F6" s="3"/>
      <c r="G6" t="str">
        <f t="shared" si="0"/>
        <v>insert into ma_code_mt(code_cd, code_nm, fst_reg_dt, fst_user_id, lst_upd_dt, lst_upd_id) values ('SEX_CD','성별코드',sysdate,'lee.jy', sysdate, 'lee.jy');</v>
      </c>
    </row>
    <row r="7" spans="3:7" x14ac:dyDescent="0.3">
      <c r="C7" s="3" t="s">
        <v>233</v>
      </c>
      <c r="D7" s="3" t="s">
        <v>109</v>
      </c>
      <c r="E7" s="3"/>
      <c r="F7" s="3"/>
      <c r="G7" t="str">
        <f t="shared" si="0"/>
        <v>insert into ma_code_mt(code_cd, code_nm, fst_reg_dt, fst_user_id, lst_upd_dt, lst_upd_id) values ('POC_CD','직업코드',sysdate,'lee.jy', sysdate, 'lee.jy');</v>
      </c>
    </row>
    <row r="8" spans="3:7" x14ac:dyDescent="0.3">
      <c r="C8" s="3" t="s">
        <v>235</v>
      </c>
      <c r="D8" s="3" t="s">
        <v>122</v>
      </c>
      <c r="E8" s="3"/>
      <c r="F8" s="3"/>
      <c r="G8" t="str">
        <f t="shared" si="0"/>
        <v>insert into ma_code_mt(code_cd, code_nm, fst_reg_dt, fst_user_id, lst_upd_dt, lst_upd_id) values ('PSMT_GRC_CD','우편물수령코드',sysdate,'lee.jy', sysdate, 'lee.jy');</v>
      </c>
    </row>
    <row r="9" spans="3:7" x14ac:dyDescent="0.3">
      <c r="C9" s="3" t="s">
        <v>240</v>
      </c>
      <c r="D9" s="3" t="s">
        <v>125</v>
      </c>
      <c r="E9" s="3"/>
      <c r="F9" s="3"/>
      <c r="G9" t="str">
        <f t="shared" si="0"/>
        <v>insert into ma_code_mt(code_cd, code_nm, fst_reg_dt, fst_user_id, lst_upd_dt, lst_upd_id) values ('CUST_SS_CD','고객상태코드',sysdate,'lee.jy', sysdate, 'lee.jy');</v>
      </c>
    </row>
    <row r="10" spans="3:7" x14ac:dyDescent="0.3">
      <c r="C10" s="3" t="s">
        <v>182</v>
      </c>
      <c r="D10" s="3" t="s">
        <v>181</v>
      </c>
      <c r="E10" s="3"/>
      <c r="F10" s="3"/>
      <c r="G10" t="str">
        <f t="shared" si="0"/>
        <v>insert into ma_code_mt(code_cd, code_nm, fst_reg_dt, fst_user_id, lst_upd_dt, lst_upd_id) values ('SAL_TP_CD','판매구분코드',sysdate,'lee.jy', sysdate, 'lee.jy');</v>
      </c>
    </row>
    <row r="11" spans="3:7" x14ac:dyDescent="0.3">
      <c r="C11" s="3" t="s">
        <v>256</v>
      </c>
      <c r="D11" s="3" t="s">
        <v>186</v>
      </c>
      <c r="E11" s="3"/>
      <c r="F11" s="3"/>
      <c r="G11" t="str">
        <f t="shared" si="0"/>
        <v>insert into ma_code_mt(code_cd, code_nm, fst_reg_dt, fst_user_id, lst_upd_dt, lst_upd_id) values ('CRD_CO_CD','카드회사',sysdate,'lee.jy', sysdate, 'lee.jy');</v>
      </c>
    </row>
    <row r="12" spans="3:7" x14ac:dyDescent="0.3">
      <c r="C12" s="3" t="s">
        <v>285</v>
      </c>
      <c r="D12" s="3" t="s">
        <v>193</v>
      </c>
      <c r="E12" s="3"/>
      <c r="F12" s="3"/>
      <c r="G12" t="str">
        <f t="shared" si="0"/>
        <v>insert into ma_code_mt(code_cd, code_nm, fst_reg_dt, fst_user_id, lst_upd_dt, lst_upd_id) values ('PRD_TP_CD','상품유형코드',sysdate,'lee.jy', sysdate, 'lee.jy');</v>
      </c>
    </row>
    <row r="13" spans="3:7" x14ac:dyDescent="0.3">
      <c r="C13" s="3" t="s">
        <v>208</v>
      </c>
      <c r="D13" s="3" t="s">
        <v>205</v>
      </c>
      <c r="E13" s="3"/>
      <c r="F13" s="3"/>
      <c r="G13" t="str">
        <f t="shared" si="0"/>
        <v>insert into ma_code_mt(code_cd, code_nm, fst_reg_dt, fst_user_id, lst_upd_dt, lst_upd_id) values ('TAX_CS_CD','세금분류코드',sysdate,'lee.jy', sysdate, 'lee.jy');</v>
      </c>
    </row>
    <row r="14" spans="3:7" x14ac:dyDescent="0.3">
      <c r="C14" t="s">
        <v>443</v>
      </c>
      <c r="D14" s="6" t="s">
        <v>444</v>
      </c>
      <c r="G14" t="str">
        <f>"insert into ma_code_mt(code_cd, code_nm, fst_reg_dt, fst_user_id, lst_upd_dt, lst_upd_id) values ('"&amp;C14&amp;"','"&amp;D14&amp;"',sysdate,'lee.jy', sysdate, 'lee.jy');"</f>
        <v>insert into ma_code_mt(code_cd, code_nm, fst_reg_dt, fst_user_id, lst_upd_dt, lst_upd_id) values ('PRD_SS_CD','상품상태코드',sysdate,'lee.jy', sysdate, 'lee.jy');</v>
      </c>
    </row>
    <row r="16" spans="3:7" x14ac:dyDescent="0.3">
      <c r="C16" s="3" t="s">
        <v>159</v>
      </c>
      <c r="D16" s="3"/>
      <c r="E16" s="3">
        <v>1</v>
      </c>
      <c r="F16" s="3" t="s">
        <v>286</v>
      </c>
      <c r="G16" t="str">
        <f>"insert into MA_CODE_DT(code_cd, DTL_CD, DTL_CD_NM, USE_YN, USE_ST_DT, fst_reg_dt, fst_user_id, lst_upd_dt, lst_upd_id) values ('"&amp;C16&amp;"','"&amp;E16&amp;"','"&amp;F16&amp;"','Y','20210801',sysdate,'lee.jy', sysdate, 'lee.jy');"</f>
        <v>insert into MA_CODE_DT(code_cd, DTL_CD, DTL_CD_NM, USE_YN, USE_ST_DT, fst_reg_dt, fst_user_id, lst_upd_dt, lst_upd_id) values ('USER_DT_CD','1','회사','Y','20210801',sysdate,'lee.jy', sysdate, 'lee.jy');</v>
      </c>
    </row>
    <row r="17" spans="3:7" x14ac:dyDescent="0.3">
      <c r="C17" s="3" t="s">
        <v>159</v>
      </c>
      <c r="D17" s="3"/>
      <c r="E17" s="3">
        <v>2</v>
      </c>
      <c r="F17" s="3" t="s">
        <v>287</v>
      </c>
      <c r="G17" t="str">
        <f t="shared" ref="G17:G49" si="1">"insert into MA_CODE_DT(code_cd, DTL_CD, DTL_CD_NM, USE_YN, USE_ST_DT, fst_reg_dt, fst_user_id, lst_upd_dt, lst_upd_id) values ('"&amp;C17&amp;"','"&amp;E17&amp;"','"&amp;F17&amp;"','Y','20210801',sysdate,'lee.jy', sysdate, 'lee.jy');"</f>
        <v>insert into MA_CODE_DT(code_cd, DTL_CD, DTL_CD_NM, USE_YN, USE_ST_DT, fst_reg_dt, fst_user_id, lst_upd_dt, lst_upd_id) values ('USER_DT_CD','2','특약점','Y','20210801',sysdate,'lee.jy', sysdate, 'lee.jy');</v>
      </c>
    </row>
    <row r="18" spans="3:7" x14ac:dyDescent="0.3">
      <c r="C18" s="3" t="s">
        <v>213</v>
      </c>
      <c r="D18" s="3"/>
      <c r="E18" s="3">
        <v>1</v>
      </c>
      <c r="F18" s="3" t="s">
        <v>288</v>
      </c>
      <c r="G18" t="str">
        <f t="shared" si="1"/>
        <v>insert into MA_CODE_DT(code_cd, DTL_CD, DTL_CD_NM, USE_YN, USE_ST_DT, fst_reg_dt, fst_user_id, lst_upd_dt, lst_upd_id) values ('PRT_DT_CD','1','본사','Y','20210801',sysdate,'lee.jy', sysdate, 'lee.jy');</v>
      </c>
    </row>
    <row r="19" spans="3:7" x14ac:dyDescent="0.3">
      <c r="C19" s="3" t="s">
        <v>213</v>
      </c>
      <c r="D19" s="3"/>
      <c r="E19" s="3">
        <v>2</v>
      </c>
      <c r="F19" s="3" t="s">
        <v>289</v>
      </c>
      <c r="G19" t="str">
        <f t="shared" si="1"/>
        <v>insert into MA_CODE_DT(code_cd, DTL_CD, DTL_CD_NM, USE_YN, USE_ST_DT, fst_reg_dt, fst_user_id, lst_upd_dt, lst_upd_id) values ('PRT_DT_CD','2','매장','Y','20210801',sysdate,'lee.jy', sysdate, 'lee.jy');</v>
      </c>
    </row>
    <row r="20" spans="3:7" x14ac:dyDescent="0.3">
      <c r="C20" s="3" t="s">
        <v>221</v>
      </c>
      <c r="D20" s="3"/>
      <c r="E20" s="3">
        <v>10</v>
      </c>
      <c r="F20" s="3" t="s">
        <v>290</v>
      </c>
      <c r="G20" t="str">
        <f t="shared" si="1"/>
        <v>insert into MA_CODE_DT(code_cd, DTL_CD, DTL_CD_NM, USE_YN, USE_ST_DT, fst_reg_dt, fst_user_id, lst_upd_dt, lst_upd_id) values ('PRT_SS_CD','10','정상','Y','20210801',sysdate,'lee.jy', sysdate, 'lee.jy');</v>
      </c>
    </row>
    <row r="21" spans="3:7" x14ac:dyDescent="0.3">
      <c r="C21" s="3" t="s">
        <v>221</v>
      </c>
      <c r="D21" s="3"/>
      <c r="E21" s="3">
        <v>80</v>
      </c>
      <c r="F21" s="3" t="s">
        <v>291</v>
      </c>
      <c r="G21" t="str">
        <f t="shared" si="1"/>
        <v>insert into MA_CODE_DT(code_cd, DTL_CD, DTL_CD_NM, USE_YN, USE_ST_DT, fst_reg_dt, fst_user_id, lst_upd_dt, lst_upd_id) values ('PRT_SS_CD','80','거래중지','Y','20210801',sysdate,'lee.jy', sysdate, 'lee.jy');</v>
      </c>
    </row>
    <row r="22" spans="3:7" x14ac:dyDescent="0.3">
      <c r="C22" s="3" t="s">
        <v>221</v>
      </c>
      <c r="D22" s="3"/>
      <c r="E22" s="3">
        <v>90</v>
      </c>
      <c r="F22" s="3" t="s">
        <v>292</v>
      </c>
      <c r="G22" t="str">
        <f t="shared" si="1"/>
        <v>insert into MA_CODE_DT(code_cd, DTL_CD, DTL_CD_NM, USE_YN, USE_ST_DT, fst_reg_dt, fst_user_id, lst_upd_dt, lst_upd_id) values ('PRT_SS_CD','90','해지','Y','20210801',sysdate,'lee.jy', sysdate, 'lee.jy');</v>
      </c>
    </row>
    <row r="23" spans="3:7" x14ac:dyDescent="0.3">
      <c r="C23" s="3" t="s">
        <v>229</v>
      </c>
      <c r="D23" s="3"/>
      <c r="E23" s="3" t="s">
        <v>279</v>
      </c>
      <c r="F23" s="3" t="s">
        <v>293</v>
      </c>
      <c r="G23" t="str">
        <f t="shared" si="1"/>
        <v>insert into MA_CODE_DT(code_cd, DTL_CD, DTL_CD_NM, USE_YN, USE_ST_DT, fst_reg_dt, fst_user_id, lst_upd_dt, lst_upd_id) values ('SEX_CD','M','남자','Y','20210801',sysdate,'lee.jy', sysdate, 'lee.jy');</v>
      </c>
    </row>
    <row r="24" spans="3:7" x14ac:dyDescent="0.3">
      <c r="C24" s="3" t="s">
        <v>229</v>
      </c>
      <c r="D24" s="3"/>
      <c r="E24" s="3" t="s">
        <v>280</v>
      </c>
      <c r="F24" s="3" t="s">
        <v>294</v>
      </c>
      <c r="G24" t="str">
        <f t="shared" si="1"/>
        <v>insert into MA_CODE_DT(code_cd, DTL_CD, DTL_CD_NM, USE_YN, USE_ST_DT, fst_reg_dt, fst_user_id, lst_upd_dt, lst_upd_id) values ('SEX_CD','F','여자','Y','20210801',sysdate,'lee.jy', sysdate, 'lee.jy');</v>
      </c>
    </row>
    <row r="25" spans="3:7" x14ac:dyDescent="0.3">
      <c r="C25" s="3" t="s">
        <v>233</v>
      </c>
      <c r="D25" s="3"/>
      <c r="E25" s="3">
        <v>10</v>
      </c>
      <c r="F25" s="3" t="s">
        <v>295</v>
      </c>
      <c r="G25" t="str">
        <f t="shared" si="1"/>
        <v>insert into MA_CODE_DT(code_cd, DTL_CD, DTL_CD_NM, USE_YN, USE_ST_DT, fst_reg_dt, fst_user_id, lst_upd_dt, lst_upd_id) values ('POC_CD','10','학생','Y','20210801',sysdate,'lee.jy', sysdate, 'lee.jy');</v>
      </c>
    </row>
    <row r="26" spans="3:7" x14ac:dyDescent="0.3">
      <c r="C26" s="3" t="s">
        <v>233</v>
      </c>
      <c r="D26" s="3"/>
      <c r="E26" s="3">
        <v>20</v>
      </c>
      <c r="F26" s="3" t="s">
        <v>296</v>
      </c>
      <c r="G26" t="str">
        <f t="shared" si="1"/>
        <v>insert into MA_CODE_DT(code_cd, DTL_CD, DTL_CD_NM, USE_YN, USE_ST_DT, fst_reg_dt, fst_user_id, lst_upd_dt, lst_upd_id) values ('POC_CD','20','회사원','Y','20210801',sysdate,'lee.jy', sysdate, 'lee.jy');</v>
      </c>
    </row>
    <row r="27" spans="3:7" x14ac:dyDescent="0.3">
      <c r="C27" s="3" t="s">
        <v>233</v>
      </c>
      <c r="E27" s="6">
        <v>30</v>
      </c>
      <c r="F27" s="6" t="s">
        <v>297</v>
      </c>
      <c r="G27" t="str">
        <f t="shared" si="1"/>
        <v>insert into MA_CODE_DT(code_cd, DTL_CD, DTL_CD_NM, USE_YN, USE_ST_DT, fst_reg_dt, fst_user_id, lst_upd_dt, lst_upd_id) values ('POC_CD','30','공무원','Y','20210801',sysdate,'lee.jy', sysdate, 'lee.jy');</v>
      </c>
    </row>
    <row r="28" spans="3:7" x14ac:dyDescent="0.3">
      <c r="C28" s="3" t="s">
        <v>233</v>
      </c>
      <c r="E28" s="6">
        <v>40</v>
      </c>
      <c r="F28" s="6" t="s">
        <v>298</v>
      </c>
      <c r="G28" t="str">
        <f t="shared" si="1"/>
        <v>insert into MA_CODE_DT(code_cd, DTL_CD, DTL_CD_NM, USE_YN, USE_ST_DT, fst_reg_dt, fst_user_id, lst_upd_dt, lst_upd_id) values ('POC_CD','40','전문직','Y','20210801',sysdate,'lee.jy', sysdate, 'lee.jy');</v>
      </c>
    </row>
    <row r="29" spans="3:7" x14ac:dyDescent="0.3">
      <c r="C29" s="3" t="s">
        <v>233</v>
      </c>
      <c r="E29" s="6">
        <v>50</v>
      </c>
      <c r="F29" s="6" t="s">
        <v>299</v>
      </c>
      <c r="G29" t="str">
        <f t="shared" si="1"/>
        <v>insert into MA_CODE_DT(code_cd, DTL_CD, DTL_CD_NM, USE_YN, USE_ST_DT, fst_reg_dt, fst_user_id, lst_upd_dt, lst_upd_id) values ('POC_CD','50','군인','Y','20210801',sysdate,'lee.jy', sysdate, 'lee.jy');</v>
      </c>
    </row>
    <row r="30" spans="3:7" x14ac:dyDescent="0.3">
      <c r="C30" s="3" t="s">
        <v>233</v>
      </c>
      <c r="E30" s="6">
        <v>60</v>
      </c>
      <c r="F30" s="6" t="s">
        <v>300</v>
      </c>
      <c r="G30" t="str">
        <f t="shared" si="1"/>
        <v>insert into MA_CODE_DT(code_cd, DTL_CD, DTL_CD_NM, USE_YN, USE_ST_DT, fst_reg_dt, fst_user_id, lst_upd_dt, lst_upd_id) values ('POC_CD','60','주부','Y','20210801',sysdate,'lee.jy', sysdate, 'lee.jy');</v>
      </c>
    </row>
    <row r="31" spans="3:7" x14ac:dyDescent="0.3">
      <c r="C31" s="3" t="s">
        <v>233</v>
      </c>
      <c r="E31" s="6">
        <v>90</v>
      </c>
      <c r="F31" s="6" t="s">
        <v>301</v>
      </c>
      <c r="G31" t="str">
        <f t="shared" si="1"/>
        <v>insert into MA_CODE_DT(code_cd, DTL_CD, DTL_CD_NM, USE_YN, USE_ST_DT, fst_reg_dt, fst_user_id, lst_upd_dt, lst_upd_id) values ('POC_CD','90','연예인','Y','20210801',sysdate,'lee.jy', sysdate, 'lee.jy');</v>
      </c>
    </row>
    <row r="32" spans="3:7" x14ac:dyDescent="0.3">
      <c r="C32" s="3" t="s">
        <v>233</v>
      </c>
      <c r="E32" s="6">
        <v>99</v>
      </c>
      <c r="F32" s="6" t="s">
        <v>302</v>
      </c>
      <c r="G32" t="str">
        <f t="shared" si="1"/>
        <v>insert into MA_CODE_DT(code_cd, DTL_CD, DTL_CD_NM, USE_YN, USE_ST_DT, fst_reg_dt, fst_user_id, lst_upd_dt, lst_upd_id) values ('POC_CD','99','기타','Y','20210801',sysdate,'lee.jy', sysdate, 'lee.jy');</v>
      </c>
    </row>
    <row r="33" spans="3:7" x14ac:dyDescent="0.3">
      <c r="C33" s="3" t="s">
        <v>235</v>
      </c>
      <c r="E33" t="s">
        <v>281</v>
      </c>
      <c r="F33" s="6" t="s">
        <v>303</v>
      </c>
      <c r="G33" t="str">
        <f t="shared" si="1"/>
        <v>insert into MA_CODE_DT(code_cd, DTL_CD, DTL_CD_NM, USE_YN, USE_ST_DT, fst_reg_dt, fst_user_id, lst_upd_dt, lst_upd_id) values ('PSMT_GRC_CD','H','자택','Y','20210801',sysdate,'lee.jy', sysdate, 'lee.jy');</v>
      </c>
    </row>
    <row r="34" spans="3:7" x14ac:dyDescent="0.3">
      <c r="C34" s="3" t="s">
        <v>235</v>
      </c>
      <c r="E34" t="s">
        <v>282</v>
      </c>
      <c r="F34" s="6" t="s">
        <v>304</v>
      </c>
      <c r="G34" t="str">
        <f t="shared" si="1"/>
        <v>insert into MA_CODE_DT(code_cd, DTL_CD, DTL_CD_NM, USE_YN, USE_ST_DT, fst_reg_dt, fst_user_id, lst_upd_dt, lst_upd_id) values ('PSMT_GRC_CD','O','직장','Y','20210801',sysdate,'lee.jy', sysdate, 'lee.jy');</v>
      </c>
    </row>
    <row r="35" spans="3:7" x14ac:dyDescent="0.3">
      <c r="C35" s="3" t="s">
        <v>240</v>
      </c>
      <c r="E35" s="2">
        <v>10</v>
      </c>
      <c r="F35" s="6" t="s">
        <v>305</v>
      </c>
      <c r="G35" t="str">
        <f t="shared" si="1"/>
        <v>insert into MA_CODE_DT(code_cd, DTL_CD, DTL_CD_NM, USE_YN, USE_ST_DT, fst_reg_dt, fst_user_id, lst_upd_dt, lst_upd_id) values ('CUST_SS_CD','10','정상','Y','20210801',sysdate,'lee.jy', sysdate, 'lee.jy');</v>
      </c>
    </row>
    <row r="36" spans="3:7" x14ac:dyDescent="0.3">
      <c r="C36" s="3" t="s">
        <v>240</v>
      </c>
      <c r="E36" s="2">
        <v>80</v>
      </c>
      <c r="F36" s="6" t="s">
        <v>306</v>
      </c>
      <c r="G36" t="str">
        <f t="shared" si="1"/>
        <v>insert into MA_CODE_DT(code_cd, DTL_CD, DTL_CD_NM, USE_YN, USE_ST_DT, fst_reg_dt, fst_user_id, lst_upd_dt, lst_upd_id) values ('CUST_SS_CD','80','중지','Y','20210801',sysdate,'lee.jy', sysdate, 'lee.jy');</v>
      </c>
    </row>
    <row r="37" spans="3:7" x14ac:dyDescent="0.3">
      <c r="C37" s="3" t="s">
        <v>240</v>
      </c>
      <c r="E37" s="2">
        <v>90</v>
      </c>
      <c r="F37" s="6" t="s">
        <v>307</v>
      </c>
      <c r="G37" t="str">
        <f t="shared" si="1"/>
        <v>insert into MA_CODE_DT(code_cd, DTL_CD, DTL_CD_NM, USE_YN, USE_ST_DT, fst_reg_dt, fst_user_id, lst_upd_dt, lst_upd_id) values ('CUST_SS_CD','90','해지','Y','20210801',sysdate,'lee.jy', sysdate, 'lee.jy');</v>
      </c>
    </row>
    <row r="38" spans="3:7" x14ac:dyDescent="0.3">
      <c r="C38" s="3" t="s">
        <v>182</v>
      </c>
      <c r="E38" t="s">
        <v>283</v>
      </c>
      <c r="F38" s="6" t="s">
        <v>308</v>
      </c>
      <c r="G38" t="str">
        <f t="shared" si="1"/>
        <v>insert into MA_CODE_DT(code_cd, DTL_CD, DTL_CD_NM, USE_YN, USE_ST_DT, fst_reg_dt, fst_user_id, lst_upd_dt, lst_upd_id) values ('SAL_TP_CD','SAL','판매','Y','20210801',sysdate,'lee.jy', sysdate, 'lee.jy');</v>
      </c>
    </row>
    <row r="39" spans="3:7" x14ac:dyDescent="0.3">
      <c r="C39" s="3" t="s">
        <v>182</v>
      </c>
      <c r="E39" t="s">
        <v>284</v>
      </c>
      <c r="F39" s="6" t="s">
        <v>309</v>
      </c>
      <c r="G39" t="str">
        <f t="shared" si="1"/>
        <v>insert into MA_CODE_DT(code_cd, DTL_CD, DTL_CD_NM, USE_YN, USE_ST_DT, fst_reg_dt, fst_user_id, lst_upd_dt, lst_upd_id) values ('SAL_TP_CD','RTN','반품','Y','20210801',sysdate,'lee.jy', sysdate, 'lee.jy');</v>
      </c>
    </row>
    <row r="40" spans="3:7" x14ac:dyDescent="0.3">
      <c r="C40" s="3" t="s">
        <v>256</v>
      </c>
      <c r="E40" s="2">
        <v>10</v>
      </c>
      <c r="F40" s="6" t="s">
        <v>310</v>
      </c>
      <c r="G40" t="str">
        <f t="shared" si="1"/>
        <v>insert into MA_CODE_DT(code_cd, DTL_CD, DTL_CD_NM, USE_YN, USE_ST_DT, fst_reg_dt, fst_user_id, lst_upd_dt, lst_upd_id) values ('CRD_CO_CD','10','BC','Y','20210801',sysdate,'lee.jy', sysdate, 'lee.jy');</v>
      </c>
    </row>
    <row r="41" spans="3:7" x14ac:dyDescent="0.3">
      <c r="C41" s="3" t="s">
        <v>256</v>
      </c>
      <c r="E41" s="2">
        <v>20</v>
      </c>
      <c r="F41" s="6" t="s">
        <v>311</v>
      </c>
      <c r="G41" t="str">
        <f t="shared" si="1"/>
        <v>insert into MA_CODE_DT(code_cd, DTL_CD, DTL_CD_NM, USE_YN, USE_ST_DT, fst_reg_dt, fst_user_id, lst_upd_dt, lst_upd_id) values ('CRD_CO_CD','20','현대','Y','20210801',sysdate,'lee.jy', sysdate, 'lee.jy');</v>
      </c>
    </row>
    <row r="42" spans="3:7" x14ac:dyDescent="0.3">
      <c r="C42" s="3" t="s">
        <v>256</v>
      </c>
      <c r="E42" s="2">
        <v>30</v>
      </c>
      <c r="F42" s="6" t="s">
        <v>312</v>
      </c>
      <c r="G42" t="str">
        <f t="shared" si="1"/>
        <v>insert into MA_CODE_DT(code_cd, DTL_CD, DTL_CD_NM, USE_YN, USE_ST_DT, fst_reg_dt, fst_user_id, lst_upd_dt, lst_upd_id) values ('CRD_CO_CD','30','삼성','Y','20210801',sysdate,'lee.jy', sysdate, 'lee.jy');</v>
      </c>
    </row>
    <row r="43" spans="3:7" x14ac:dyDescent="0.3">
      <c r="C43" s="3" t="s">
        <v>256</v>
      </c>
      <c r="E43" s="2">
        <v>40</v>
      </c>
      <c r="F43" s="6" t="s">
        <v>313</v>
      </c>
      <c r="G43" t="str">
        <f t="shared" si="1"/>
        <v>insert into MA_CODE_DT(code_cd, DTL_CD, DTL_CD_NM, USE_YN, USE_ST_DT, fst_reg_dt, fst_user_id, lst_upd_dt, lst_upd_id) values ('CRD_CO_CD','40','신한','Y','20210801',sysdate,'lee.jy', sysdate, 'lee.jy');</v>
      </c>
    </row>
    <row r="44" spans="3:7" x14ac:dyDescent="0.3">
      <c r="C44" s="3" t="s">
        <v>285</v>
      </c>
      <c r="E44" s="2">
        <v>10</v>
      </c>
      <c r="F44" s="6" t="s">
        <v>314</v>
      </c>
      <c r="G44" t="str">
        <f t="shared" si="1"/>
        <v>insert into MA_CODE_DT(code_cd, DTL_CD, DTL_CD_NM, USE_YN, USE_ST_DT, fst_reg_dt, fst_user_id, lst_upd_dt, lst_upd_id) values ('PRD_TP_CD','10','본품','Y','20210801',sysdate,'lee.jy', sysdate, 'lee.jy');</v>
      </c>
    </row>
    <row r="45" spans="3:7" x14ac:dyDescent="0.3">
      <c r="C45" s="3" t="s">
        <v>285</v>
      </c>
      <c r="E45" s="2">
        <v>20</v>
      </c>
      <c r="F45" s="6" t="s">
        <v>315</v>
      </c>
      <c r="G45" t="str">
        <f t="shared" si="1"/>
        <v>insert into MA_CODE_DT(code_cd, DTL_CD, DTL_CD_NM, USE_YN, USE_ST_DT, fst_reg_dt, fst_user_id, lst_upd_dt, lst_upd_id) values ('PRD_TP_CD','20','견본품','Y','20210801',sysdate,'lee.jy', sysdate, 'lee.jy');</v>
      </c>
    </row>
    <row r="46" spans="3:7" x14ac:dyDescent="0.3">
      <c r="C46" s="3" t="s">
        <v>208</v>
      </c>
      <c r="E46" s="2">
        <v>30</v>
      </c>
      <c r="F46" s="6" t="s">
        <v>316</v>
      </c>
      <c r="G46" t="str">
        <f t="shared" si="1"/>
        <v>insert into MA_CODE_DT(code_cd, DTL_CD, DTL_CD_NM, USE_YN, USE_ST_DT, fst_reg_dt, fst_user_id, lst_upd_dt, lst_upd_id) values ('TAX_CS_CD','30','과세','Y','20210801',sysdate,'lee.jy', sysdate, 'lee.jy');</v>
      </c>
    </row>
    <row r="47" spans="3:7" x14ac:dyDescent="0.3">
      <c r="C47" s="3" t="s">
        <v>208</v>
      </c>
      <c r="E47" s="2">
        <v>31</v>
      </c>
      <c r="F47" s="6" t="s">
        <v>317</v>
      </c>
      <c r="G47" t="str">
        <f t="shared" si="1"/>
        <v>insert into MA_CODE_DT(code_cd, DTL_CD, DTL_CD_NM, USE_YN, USE_ST_DT, fst_reg_dt, fst_user_id, lst_upd_dt, lst_upd_id) values ('TAX_CS_CD','31','면세','Y','20210801',sysdate,'lee.jy', sysdate, 'lee.jy');</v>
      </c>
    </row>
    <row r="48" spans="3:7" x14ac:dyDescent="0.3">
      <c r="C48" t="s">
        <v>443</v>
      </c>
      <c r="E48" t="s">
        <v>446</v>
      </c>
      <c r="F48" s="6" t="s">
        <v>447</v>
      </c>
      <c r="G48" t="str">
        <f t="shared" si="1"/>
        <v>insert into MA_CODE_DT(code_cd, DTL_CD, DTL_CD_NM, USE_YN, USE_ST_DT, fst_reg_dt, fst_user_id, lst_upd_dt, lst_upd_id) values ('PRD_SS_CD','R','런닝','Y','20210801',sysdate,'lee.jy', sysdate, 'lee.jy');</v>
      </c>
    </row>
    <row r="49" spans="3:7" x14ac:dyDescent="0.3">
      <c r="C49" t="s">
        <v>443</v>
      </c>
      <c r="E49" t="s">
        <v>445</v>
      </c>
      <c r="F49" s="6" t="s">
        <v>448</v>
      </c>
      <c r="G49" t="str">
        <f t="shared" si="1"/>
        <v>insert into MA_CODE_DT(code_cd, DTL_CD, DTL_CD_NM, USE_YN, USE_ST_DT, fst_reg_dt, fst_user_id, lst_upd_dt, lst_upd_id) values ('PRD_SS_CD','C','해지','Y','20210801',sysdate,'lee.jy', sysdate, 'lee.jy');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H9"/>
  <sheetViews>
    <sheetView workbookViewId="0">
      <selection activeCell="H2" sqref="H2"/>
    </sheetView>
  </sheetViews>
  <sheetFormatPr defaultRowHeight="16.5" x14ac:dyDescent="0.3"/>
  <cols>
    <col min="3" max="3" width="9.5" bestFit="1" customWidth="1"/>
    <col min="7" max="7" width="10.625" bestFit="1" customWidth="1"/>
  </cols>
  <sheetData>
    <row r="2" spans="3:8" x14ac:dyDescent="0.3">
      <c r="C2">
        <v>20210801</v>
      </c>
      <c r="D2" t="s">
        <v>318</v>
      </c>
      <c r="E2">
        <v>2</v>
      </c>
      <c r="F2">
        <v>123</v>
      </c>
      <c r="G2" t="s">
        <v>454</v>
      </c>
      <c r="H2" t="str">
        <f>"insert into MA_USER_MT(USER_ID, USER_NM, USER_DT_CD, USER_YN, USE_PWD,ST_DT,PRT_CD, fst_reg_dt, fst_user_id, lst_upd_dt, lst_upd_id) values ('"&amp;C2&amp;"','"&amp;D2&amp;"','"&amp;E2&amp;"','Y','"&amp;F2&amp;"','20210801','"&amp;G2&amp;"',,sysdate,'lee.jy', sysdate, 'lee.jy');"</f>
        <v>insert into MA_USER_MT(USER_ID, USER_NM, USER_DT_CD, USER_YN, USE_PWD,ST_DT,PRT_CD, fst_reg_dt, fst_user_id, lst_upd_dt, lst_upd_id) values ('20210801','박소연','2','Y','123','20210801','B0000001',,sysdate,'lee.jy', sysdate, 'lee.jy');</v>
      </c>
    </row>
    <row r="3" spans="3:8" x14ac:dyDescent="0.3">
      <c r="C3">
        <v>20210802</v>
      </c>
      <c r="D3" t="s">
        <v>319</v>
      </c>
      <c r="E3">
        <v>2</v>
      </c>
      <c r="F3">
        <v>234</v>
      </c>
      <c r="G3" t="s">
        <v>456</v>
      </c>
      <c r="H3" t="str">
        <f t="shared" ref="H3:H9" si="0">"insert into MA_USER_MT(USER_ID, USER_NM, USER_DT_CD, USER_YN, USE_PWD,ST_DT,PRT_CD, fst_reg_dt, fst_user_id, lst_upd_dt, lst_upd_id) values ('"&amp;C3&amp;"','"&amp;D3&amp;"','"&amp;E3&amp;"','Y','"&amp;F3&amp;"','20210801','"&amp;G3&amp;"',,sysdate,'lee.jy', sysdate, 'lee.jy');"</f>
        <v>insert into MA_USER_MT(USER_ID, USER_NM, USER_DT_CD, USER_YN, USE_PWD,ST_DT,PRT_CD, fst_reg_dt, fst_user_id, lst_upd_dt, lst_upd_id) values ('20210802','이은혜','2','Y','234','20210801','B0000002',,sysdate,'lee.jy', sysdate, 'lee.jy');</v>
      </c>
    </row>
    <row r="4" spans="3:8" x14ac:dyDescent="0.3">
      <c r="C4">
        <v>20210803</v>
      </c>
      <c r="D4" t="s">
        <v>320</v>
      </c>
      <c r="E4">
        <v>2</v>
      </c>
      <c r="F4">
        <v>12345</v>
      </c>
      <c r="G4" t="s">
        <v>458</v>
      </c>
      <c r="H4" t="str">
        <f t="shared" si="0"/>
        <v>insert into MA_USER_MT(USER_ID, USER_NM, USER_DT_CD, USER_YN, USE_PWD,ST_DT,PRT_CD, fst_reg_dt, fst_user_id, lst_upd_dt, lst_upd_id) values ('20210803','최민순','2','Y','12345','20210801','B0000003',,sysdate,'lee.jy', sysdate, 'lee.jy');</v>
      </c>
    </row>
    <row r="5" spans="3:8" x14ac:dyDescent="0.3">
      <c r="C5">
        <v>20210804</v>
      </c>
      <c r="D5" t="s">
        <v>321</v>
      </c>
      <c r="E5">
        <v>2</v>
      </c>
      <c r="F5">
        <v>2615</v>
      </c>
      <c r="G5" t="s">
        <v>460</v>
      </c>
      <c r="H5" t="str">
        <f t="shared" si="0"/>
        <v>insert into MA_USER_MT(USER_ID, USER_NM, USER_DT_CD, USER_YN, USE_PWD,ST_DT,PRT_CD, fst_reg_dt, fst_user_id, lst_upd_dt, lst_upd_id) values ('20210804','추성호','2','Y','2615','20210801','B0000004',,sysdate,'lee.jy', sysdate, 'lee.jy');</v>
      </c>
    </row>
    <row r="6" spans="3:8" x14ac:dyDescent="0.3">
      <c r="C6" t="s">
        <v>493</v>
      </c>
      <c r="D6" t="s">
        <v>322</v>
      </c>
      <c r="E6">
        <v>1</v>
      </c>
      <c r="F6">
        <v>12</v>
      </c>
      <c r="G6" t="s">
        <v>461</v>
      </c>
      <c r="H6" t="str">
        <f t="shared" si="0"/>
        <v>insert into MA_USER_MT(USER_ID, USER_NM, USER_DT_CD, USER_YN, USE_PWD,ST_DT,PRT_CD, fst_reg_dt, fst_user_id, lst_upd_dt, lst_upd_id) values ('lee.jy','이재용','1','Y','12','20210801','A0000001',,sysdate,'lee.jy', sysdate, 'lee.jy');</v>
      </c>
    </row>
    <row r="7" spans="3:8" x14ac:dyDescent="0.3">
      <c r="C7">
        <v>20201002</v>
      </c>
      <c r="D7" t="s">
        <v>323</v>
      </c>
      <c r="E7">
        <v>1</v>
      </c>
      <c r="F7">
        <v>12</v>
      </c>
      <c r="G7" t="s">
        <v>461</v>
      </c>
      <c r="H7" t="str">
        <f t="shared" si="0"/>
        <v>insert into MA_USER_MT(USER_ID, USER_NM, USER_DT_CD, USER_YN, USE_PWD,ST_DT,PRT_CD, fst_reg_dt, fst_user_id, lst_upd_dt, lst_upd_id) values ('20201002','김현수','1','Y','12','20210801','A0000001',,sysdate,'lee.jy', sysdate, 'lee.jy');</v>
      </c>
    </row>
    <row r="8" spans="3:8" x14ac:dyDescent="0.3">
      <c r="C8">
        <v>20201003</v>
      </c>
      <c r="D8" t="s">
        <v>324</v>
      </c>
      <c r="E8">
        <v>1</v>
      </c>
      <c r="F8">
        <v>12</v>
      </c>
      <c r="G8" t="s">
        <v>461</v>
      </c>
      <c r="H8" t="str">
        <f t="shared" si="0"/>
        <v>insert into MA_USER_MT(USER_ID, USER_NM, USER_DT_CD, USER_YN, USE_PWD,ST_DT,PRT_CD, fst_reg_dt, fst_user_id, lst_upd_dt, lst_upd_id) values ('20201003','최열진','1','Y','12','20210801','A0000001',,sysdate,'lee.jy', sysdate, 'lee.jy');</v>
      </c>
    </row>
    <row r="9" spans="3:8" x14ac:dyDescent="0.3">
      <c r="C9">
        <v>20201004</v>
      </c>
      <c r="D9" t="s">
        <v>325</v>
      </c>
      <c r="E9">
        <v>1</v>
      </c>
      <c r="F9">
        <v>12</v>
      </c>
      <c r="G9" t="s">
        <v>461</v>
      </c>
      <c r="H9" t="str">
        <f t="shared" si="0"/>
        <v>insert into MA_USER_MT(USER_ID, USER_NM, USER_DT_CD, USER_YN, USE_PWD,ST_DT,PRT_CD, fst_reg_dt, fst_user_id, lst_upd_dt, lst_upd_id) values ('20201004','김규남','1','Y','12','20210801','A0000001',,sysdate,'lee.jy', sysdate, 'lee.jy');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상품코드</vt:lpstr>
      <vt:lpstr>고객</vt:lpstr>
      <vt:lpstr>영업장</vt:lpstr>
      <vt:lpstr>코드테이블</vt:lpstr>
      <vt:lpstr>사용자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이재용</dc:creator>
  <cp:lastModifiedBy>재용 이</cp:lastModifiedBy>
  <dcterms:created xsi:type="dcterms:W3CDTF">2021-08-10T07:13:47Z</dcterms:created>
  <dcterms:modified xsi:type="dcterms:W3CDTF">2024-06-13T03:43:25Z</dcterms:modified>
</cp:coreProperties>
</file>