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31b148c3991834/Documents/"/>
    </mc:Choice>
  </mc:AlternateContent>
  <xr:revisionPtr revIDLastSave="0" documentId="8_{BA93D0A1-7576-424E-93CD-FD792B668CCC}" xr6:coauthVersionLast="38" xr6:coauthVersionMax="38" xr10:uidLastSave="{00000000-0000-0000-0000-000000000000}"/>
  <bookViews>
    <workbookView xWindow="0" yWindow="0" windowWidth="19200" windowHeight="6880" firstSheet="6" activeTab="11" xr2:uid="{24787310-757F-4CAF-B250-D026891A9139}"/>
  </bookViews>
  <sheets>
    <sheet name="Histories" sheetId="3" r:id="rId1"/>
    <sheet name="Sheet2" sheetId="2" r:id="rId2"/>
    <sheet name="Sheet5" sheetId="5" r:id="rId3"/>
    <sheet name="Sheet6" sheetId="6" r:id="rId4"/>
    <sheet name="Ace3weeks" sheetId="7" r:id="rId5"/>
    <sheet name="Ace4weeks" sheetId="8" r:id="rId6"/>
    <sheet name="Ace5 weeks" sheetId="9" r:id="rId7"/>
    <sheet name="1 Clublast weeks" sheetId="10" r:id="rId8"/>
    <sheet name="1Club2Weeks" sheetId="11" r:id="rId9"/>
    <sheet name="1 Club3Weeks" sheetId="12" r:id="rId10"/>
    <sheet name="1 Club4Weeks" sheetId="13" r:id="rId11"/>
    <sheet name="1 Club5Weeks" sheetId="14" r:id="rId12"/>
  </sheets>
  <definedNames>
    <definedName name="_xlnm._FilterDatabase" localSheetId="0" hidden="1">Histories!$A$1:$D$36</definedName>
    <definedName name="_xlnm._FilterDatabase" localSheetId="1" hidden="1">Sheet2!$A$1:$J$262</definedName>
    <definedName name="_xlnm._FilterDatabase" localSheetId="3" hidden="1">Sheet6!$A$1:$D$16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H1" i="3"/>
  <c r="F1" i="3"/>
  <c r="G1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3"/>
  <c r="G3" i="5"/>
  <c r="H3" i="5"/>
  <c r="I3" i="5"/>
  <c r="J3" i="5"/>
  <c r="G4" i="5"/>
  <c r="H4" i="5"/>
  <c r="G5" i="5"/>
  <c r="H5" i="5"/>
  <c r="G6" i="5"/>
  <c r="H6" i="5"/>
  <c r="I6" i="5" s="1"/>
  <c r="G7" i="5"/>
  <c r="H7" i="5"/>
  <c r="I7" i="5"/>
  <c r="J7" i="5"/>
  <c r="M7" i="5"/>
  <c r="G8" i="5"/>
  <c r="H8" i="5"/>
  <c r="G9" i="5"/>
  <c r="H9" i="5"/>
  <c r="G10" i="5"/>
  <c r="H10" i="5"/>
  <c r="I10" i="5"/>
  <c r="G11" i="5"/>
  <c r="H11" i="5"/>
  <c r="I11" i="5"/>
  <c r="J11" i="5" s="1"/>
  <c r="G12" i="5"/>
  <c r="H12" i="5"/>
  <c r="G13" i="5"/>
  <c r="H13" i="5"/>
  <c r="G14" i="5"/>
  <c r="H14" i="5"/>
  <c r="I14" i="5" s="1"/>
  <c r="G15" i="5"/>
  <c r="H15" i="5"/>
  <c r="I15" i="5"/>
  <c r="J15" i="5"/>
  <c r="M15" i="5"/>
  <c r="G16" i="5"/>
  <c r="H16" i="5"/>
  <c r="G17" i="5"/>
  <c r="H17" i="5"/>
  <c r="G18" i="5"/>
  <c r="H18" i="5"/>
  <c r="I18" i="5"/>
  <c r="G19" i="5"/>
  <c r="H19" i="5"/>
  <c r="I19" i="5"/>
  <c r="J19" i="5" s="1"/>
  <c r="G20" i="5"/>
  <c r="H20" i="5"/>
  <c r="G21" i="5"/>
  <c r="H21" i="5"/>
  <c r="G22" i="5"/>
  <c r="H22" i="5"/>
  <c r="I22" i="5"/>
  <c r="G23" i="5"/>
  <c r="H23" i="5"/>
  <c r="I23" i="5"/>
  <c r="J23" i="5"/>
  <c r="M23" i="5"/>
  <c r="G24" i="5"/>
  <c r="H24" i="5"/>
  <c r="G25" i="5"/>
  <c r="H25" i="5"/>
  <c r="G26" i="5"/>
  <c r="H26" i="5"/>
  <c r="I26" i="5"/>
  <c r="G27" i="5"/>
  <c r="H27" i="5"/>
  <c r="I27" i="5"/>
  <c r="J27" i="5"/>
  <c r="G28" i="5"/>
  <c r="H28" i="5"/>
  <c r="G29" i="5"/>
  <c r="H29" i="5"/>
  <c r="G30" i="5"/>
  <c r="H30" i="5"/>
  <c r="I30" i="5"/>
  <c r="G31" i="5"/>
  <c r="H31" i="5"/>
  <c r="I31" i="5"/>
  <c r="J31" i="5"/>
  <c r="M31" i="5"/>
  <c r="G32" i="5"/>
  <c r="H32" i="5"/>
  <c r="G33" i="5"/>
  <c r="H33" i="5"/>
  <c r="G34" i="5"/>
  <c r="H34" i="5"/>
  <c r="I34" i="5" s="1"/>
  <c r="G35" i="5"/>
  <c r="H35" i="5"/>
  <c r="I35" i="5"/>
  <c r="J35" i="5"/>
  <c r="G36" i="5"/>
  <c r="H36" i="5"/>
  <c r="G37" i="5"/>
  <c r="H37" i="5"/>
  <c r="G38" i="5"/>
  <c r="H38" i="5"/>
  <c r="I38" i="5"/>
  <c r="G39" i="5"/>
  <c r="H39" i="5"/>
  <c r="I39" i="5"/>
  <c r="J39" i="5" s="1"/>
  <c r="M39" i="5"/>
  <c r="G40" i="5"/>
  <c r="H40" i="5"/>
  <c r="G41" i="5"/>
  <c r="H41" i="5"/>
  <c r="G42" i="5"/>
  <c r="H42" i="5"/>
  <c r="I42" i="5" s="1"/>
  <c r="G43" i="5"/>
  <c r="H43" i="5"/>
  <c r="I43" i="5"/>
  <c r="J43" i="5" s="1"/>
  <c r="G44" i="5"/>
  <c r="H44" i="5"/>
  <c r="G45" i="5"/>
  <c r="H45" i="5"/>
  <c r="G46" i="5"/>
  <c r="H46" i="5"/>
  <c r="I46" i="5"/>
  <c r="G47" i="5"/>
  <c r="H47" i="5"/>
  <c r="I47" i="5"/>
  <c r="J47" i="5" s="1"/>
  <c r="M47" i="5"/>
  <c r="G48" i="5"/>
  <c r="H48" i="5"/>
  <c r="G49" i="5"/>
  <c r="H49" i="5"/>
  <c r="G50" i="5"/>
  <c r="H50" i="5"/>
  <c r="I50" i="5" s="1"/>
  <c r="G51" i="5"/>
  <c r="H51" i="5"/>
  <c r="I51" i="5"/>
  <c r="J51" i="5" s="1"/>
  <c r="G52" i="5"/>
  <c r="H52" i="5"/>
  <c r="G53" i="5"/>
  <c r="H53" i="5"/>
  <c r="G54" i="5"/>
  <c r="H54" i="5"/>
  <c r="I54" i="5"/>
  <c r="G55" i="5"/>
  <c r="H55" i="5"/>
  <c r="I55" i="5"/>
  <c r="J55" i="5" s="1"/>
  <c r="M55" i="5"/>
  <c r="G56" i="5"/>
  <c r="H56" i="5"/>
  <c r="G57" i="5"/>
  <c r="H57" i="5"/>
  <c r="G58" i="5"/>
  <c r="H58" i="5"/>
  <c r="I58" i="5" s="1"/>
  <c r="G59" i="5"/>
  <c r="H59" i="5"/>
  <c r="I59" i="5"/>
  <c r="J59" i="5"/>
  <c r="G60" i="5"/>
  <c r="H60" i="5"/>
  <c r="G61" i="5"/>
  <c r="H61" i="5"/>
  <c r="G62" i="5"/>
  <c r="H62" i="5"/>
  <c r="I62" i="5" s="1"/>
  <c r="G63" i="5"/>
  <c r="H63" i="5"/>
  <c r="I63" i="5"/>
  <c r="J63" i="5" s="1"/>
  <c r="G64" i="5"/>
  <c r="H64" i="5"/>
  <c r="G65" i="5"/>
  <c r="H65" i="5"/>
  <c r="I65" i="5"/>
  <c r="G66" i="5"/>
  <c r="H66" i="5"/>
  <c r="I66" i="5" s="1"/>
  <c r="G67" i="5"/>
  <c r="H67" i="5"/>
  <c r="I67" i="5"/>
  <c r="J67" i="5" s="1"/>
  <c r="G68" i="5"/>
  <c r="H68" i="5"/>
  <c r="G69" i="5"/>
  <c r="H69" i="5"/>
  <c r="G70" i="5"/>
  <c r="H70" i="5"/>
  <c r="I70" i="5"/>
  <c r="G71" i="5"/>
  <c r="H71" i="5"/>
  <c r="G72" i="5"/>
  <c r="H72" i="5"/>
  <c r="G73" i="5"/>
  <c r="H73" i="5"/>
  <c r="I73" i="5"/>
  <c r="G74" i="5"/>
  <c r="H74" i="5"/>
  <c r="I74" i="5"/>
  <c r="J74" i="5" s="1"/>
  <c r="G75" i="5"/>
  <c r="H75" i="5"/>
  <c r="G76" i="5"/>
  <c r="H76" i="5"/>
  <c r="G77" i="5"/>
  <c r="H77" i="5"/>
  <c r="I77" i="5" s="1"/>
  <c r="G78" i="5"/>
  <c r="H78" i="5"/>
  <c r="I78" i="5"/>
  <c r="J78" i="5"/>
  <c r="M78" i="5"/>
  <c r="G79" i="5"/>
  <c r="H79" i="5"/>
  <c r="G80" i="5"/>
  <c r="H80" i="5"/>
  <c r="G81" i="5"/>
  <c r="H81" i="5"/>
  <c r="I81" i="5"/>
  <c r="G82" i="5"/>
  <c r="H82" i="5"/>
  <c r="I82" i="5"/>
  <c r="J82" i="5" s="1"/>
  <c r="G83" i="5"/>
  <c r="H83" i="5"/>
  <c r="G84" i="5"/>
  <c r="H84" i="5"/>
  <c r="G85" i="5"/>
  <c r="H85" i="5"/>
  <c r="I85" i="5" s="1"/>
  <c r="G86" i="5"/>
  <c r="H86" i="5"/>
  <c r="I86" i="5"/>
  <c r="J86" i="5"/>
  <c r="M86" i="5"/>
  <c r="G87" i="5"/>
  <c r="H87" i="5"/>
  <c r="G88" i="5"/>
  <c r="H88" i="5"/>
  <c r="G89" i="5"/>
  <c r="H89" i="5"/>
  <c r="I89" i="5"/>
  <c r="G90" i="5"/>
  <c r="H90" i="5"/>
  <c r="I90" i="5"/>
  <c r="J90" i="5" s="1"/>
  <c r="G91" i="5"/>
  <c r="H91" i="5"/>
  <c r="G92" i="5"/>
  <c r="H92" i="5"/>
  <c r="G93" i="5"/>
  <c r="H93" i="5"/>
  <c r="I93" i="5" s="1"/>
  <c r="G94" i="5"/>
  <c r="H94" i="5"/>
  <c r="I94" i="5"/>
  <c r="J94" i="5"/>
  <c r="M94" i="5"/>
  <c r="G95" i="5"/>
  <c r="H95" i="5"/>
  <c r="G96" i="5"/>
  <c r="H96" i="5"/>
  <c r="G97" i="5"/>
  <c r="H97" i="5"/>
  <c r="I97" i="5"/>
  <c r="G98" i="5"/>
  <c r="H98" i="5"/>
  <c r="I98" i="5"/>
  <c r="J98" i="5" s="1"/>
  <c r="G99" i="5"/>
  <c r="H99" i="5"/>
  <c r="G100" i="5"/>
  <c r="H100" i="5"/>
  <c r="G101" i="5"/>
  <c r="H101" i="5"/>
  <c r="I101" i="5" s="1"/>
  <c r="G102" i="5"/>
  <c r="H102" i="5"/>
  <c r="I102" i="5"/>
  <c r="J102" i="5"/>
  <c r="M102" i="5"/>
  <c r="G103" i="5"/>
  <c r="H103" i="5"/>
  <c r="G104" i="5"/>
  <c r="H104" i="5"/>
  <c r="G105" i="5"/>
  <c r="H105" i="5"/>
  <c r="I105" i="5"/>
  <c r="G106" i="5"/>
  <c r="H106" i="5"/>
  <c r="I106" i="5"/>
  <c r="J106" i="5" s="1"/>
  <c r="G107" i="5"/>
  <c r="H107" i="5"/>
  <c r="G108" i="5"/>
  <c r="H108" i="5"/>
  <c r="G109" i="5"/>
  <c r="H109" i="5"/>
  <c r="I109" i="5"/>
  <c r="J109" i="5"/>
  <c r="G110" i="5"/>
  <c r="H110" i="5"/>
  <c r="I110" i="5"/>
  <c r="J110" i="5" s="1"/>
  <c r="G111" i="5"/>
  <c r="H111" i="5"/>
  <c r="G112" i="5"/>
  <c r="H112" i="5"/>
  <c r="I112" i="5"/>
  <c r="G113" i="5"/>
  <c r="H113" i="5"/>
  <c r="I113" i="5" s="1"/>
  <c r="J113" i="5" s="1"/>
  <c r="K113" i="5" s="1"/>
  <c r="L113" i="5"/>
  <c r="G114" i="5"/>
  <c r="H114" i="5"/>
  <c r="I114" i="5"/>
  <c r="J114" i="5" s="1"/>
  <c r="G115" i="5"/>
  <c r="H115" i="5"/>
  <c r="G116" i="5"/>
  <c r="H116" i="5"/>
  <c r="G117" i="5"/>
  <c r="H117" i="5"/>
  <c r="I117" i="5"/>
  <c r="G118" i="5"/>
  <c r="I118" i="5" s="1"/>
  <c r="H118" i="5"/>
  <c r="J118" i="5"/>
  <c r="K118" i="5"/>
  <c r="G119" i="5"/>
  <c r="H119" i="5"/>
  <c r="G120" i="5"/>
  <c r="I120" i="5" s="1"/>
  <c r="H120" i="5"/>
  <c r="G121" i="5"/>
  <c r="H121" i="5"/>
  <c r="I121" i="5"/>
  <c r="G122" i="5"/>
  <c r="I122" i="5" s="1"/>
  <c r="J122" i="5" s="1"/>
  <c r="L122" i="5" s="1"/>
  <c r="H122" i="5"/>
  <c r="G123" i="5"/>
  <c r="H123" i="5"/>
  <c r="G124" i="5"/>
  <c r="H124" i="5"/>
  <c r="I124" i="5"/>
  <c r="G125" i="5"/>
  <c r="H125" i="5"/>
  <c r="I125" i="5"/>
  <c r="J125" i="5"/>
  <c r="L125" i="5"/>
  <c r="G126" i="5"/>
  <c r="H126" i="5"/>
  <c r="I126" i="5"/>
  <c r="J126" i="5" s="1"/>
  <c r="M126" i="5"/>
  <c r="G127" i="5"/>
  <c r="H127" i="5"/>
  <c r="G128" i="5"/>
  <c r="H128" i="5"/>
  <c r="I128" i="5"/>
  <c r="G129" i="5"/>
  <c r="H129" i="5"/>
  <c r="I129" i="5" s="1"/>
  <c r="J129" i="5" s="1"/>
  <c r="K129" i="5" s="1"/>
  <c r="L129" i="5"/>
  <c r="M129" i="5"/>
  <c r="G130" i="5"/>
  <c r="H130" i="5"/>
  <c r="I130" i="5"/>
  <c r="J130" i="5"/>
  <c r="G131" i="5"/>
  <c r="H131" i="5"/>
  <c r="G132" i="5"/>
  <c r="H132" i="5"/>
  <c r="G133" i="5"/>
  <c r="H133" i="5"/>
  <c r="I133" i="5"/>
  <c r="G134" i="5"/>
  <c r="I134" i="5" s="1"/>
  <c r="J134" i="5" s="1"/>
  <c r="H134" i="5"/>
  <c r="G135" i="5"/>
  <c r="H135" i="5"/>
  <c r="G136" i="5"/>
  <c r="J137" i="5" s="1"/>
  <c r="H136" i="5"/>
  <c r="G137" i="5"/>
  <c r="H137" i="5"/>
  <c r="I137" i="5"/>
  <c r="G138" i="5"/>
  <c r="I138" i="5" s="1"/>
  <c r="J138" i="5" s="1"/>
  <c r="L138" i="5" s="1"/>
  <c r="H138" i="5"/>
  <c r="G139" i="5"/>
  <c r="H139" i="5"/>
  <c r="G140" i="5"/>
  <c r="H140" i="5"/>
  <c r="I140" i="5" s="1"/>
  <c r="G141" i="5"/>
  <c r="H141" i="5"/>
  <c r="I141" i="5"/>
  <c r="J141" i="5"/>
  <c r="L141" i="5"/>
  <c r="G142" i="5"/>
  <c r="H142" i="5"/>
  <c r="I142" i="5"/>
  <c r="J142" i="5" s="1"/>
  <c r="M142" i="5"/>
  <c r="G143" i="5"/>
  <c r="H143" i="5"/>
  <c r="G144" i="5"/>
  <c r="H144" i="5"/>
  <c r="I144" i="5"/>
  <c r="G145" i="5"/>
  <c r="H145" i="5"/>
  <c r="I145" i="5" s="1"/>
  <c r="J145" i="5" s="1"/>
  <c r="M145" i="5" s="1"/>
  <c r="K145" i="5"/>
  <c r="L145" i="5"/>
  <c r="G146" i="5"/>
  <c r="H146" i="5"/>
  <c r="I146" i="5"/>
  <c r="J146" i="5" s="1"/>
  <c r="K146" i="5" s="1"/>
  <c r="L146" i="5"/>
  <c r="M146" i="5"/>
  <c r="G147" i="5"/>
  <c r="H147" i="5"/>
  <c r="I147" i="5"/>
  <c r="J147" i="5"/>
  <c r="G148" i="5"/>
  <c r="H148" i="5"/>
  <c r="G149" i="5"/>
  <c r="H149" i="5"/>
  <c r="G150" i="5"/>
  <c r="H150" i="5"/>
  <c r="I150" i="5"/>
  <c r="H2" i="5"/>
  <c r="G2" i="5"/>
  <c r="I2" i="5" s="1"/>
  <c r="J2" i="5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60" i="2"/>
  <c r="K261" i="2"/>
  <c r="K262" i="2"/>
  <c r="K259" i="2"/>
  <c r="L114" i="5" l="1"/>
  <c r="K114" i="5"/>
  <c r="M114" i="5"/>
  <c r="K137" i="5"/>
  <c r="L137" i="5"/>
  <c r="M137" i="5"/>
  <c r="L134" i="5"/>
  <c r="M134" i="5"/>
  <c r="K134" i="5"/>
  <c r="I143" i="5"/>
  <c r="J143" i="5" s="1"/>
  <c r="J144" i="5"/>
  <c r="L130" i="5"/>
  <c r="K130" i="5"/>
  <c r="M130" i="5"/>
  <c r="L110" i="5"/>
  <c r="K110" i="5"/>
  <c r="K109" i="5"/>
  <c r="M109" i="5"/>
  <c r="K43" i="5"/>
  <c r="L43" i="5"/>
  <c r="M43" i="5"/>
  <c r="K3" i="5"/>
  <c r="L3" i="5"/>
  <c r="M3" i="5"/>
  <c r="K125" i="5"/>
  <c r="M125" i="5"/>
  <c r="M122" i="5"/>
  <c r="L118" i="5"/>
  <c r="M118" i="5"/>
  <c r="K102" i="5"/>
  <c r="L102" i="5"/>
  <c r="L67" i="5"/>
  <c r="K67" i="5"/>
  <c r="M67" i="5"/>
  <c r="K11" i="5"/>
  <c r="L11" i="5"/>
  <c r="M11" i="5"/>
  <c r="I149" i="5"/>
  <c r="J149" i="5" s="1"/>
  <c r="J150" i="5"/>
  <c r="I148" i="5"/>
  <c r="J148" i="5" s="1"/>
  <c r="L142" i="5"/>
  <c r="K142" i="5"/>
  <c r="J135" i="5"/>
  <c r="K122" i="5"/>
  <c r="I115" i="5"/>
  <c r="J115" i="5" s="1"/>
  <c r="J116" i="5"/>
  <c r="I111" i="5"/>
  <c r="J111" i="5" s="1"/>
  <c r="J112" i="5"/>
  <c r="I108" i="5"/>
  <c r="J108" i="5" s="1"/>
  <c r="K90" i="5"/>
  <c r="L90" i="5"/>
  <c r="M90" i="5"/>
  <c r="K82" i="5"/>
  <c r="L82" i="5"/>
  <c r="M82" i="5"/>
  <c r="K74" i="5"/>
  <c r="L74" i="5"/>
  <c r="M74" i="5"/>
  <c r="K59" i="5"/>
  <c r="L59" i="5"/>
  <c r="M59" i="5"/>
  <c r="K51" i="5"/>
  <c r="L51" i="5"/>
  <c r="M51" i="5"/>
  <c r="I41" i="5"/>
  <c r="J42" i="5"/>
  <c r="K147" i="5"/>
  <c r="L147" i="5"/>
  <c r="J133" i="5"/>
  <c r="I132" i="5"/>
  <c r="J132" i="5" s="1"/>
  <c r="I107" i="5"/>
  <c r="J107" i="5" s="1"/>
  <c r="K98" i="5"/>
  <c r="L98" i="5"/>
  <c r="M98" i="5"/>
  <c r="I16" i="5"/>
  <c r="J16" i="5" s="1"/>
  <c r="J17" i="5"/>
  <c r="I136" i="5"/>
  <c r="J136" i="5" s="1"/>
  <c r="L126" i="5"/>
  <c r="K126" i="5"/>
  <c r="J121" i="5"/>
  <c r="K106" i="5"/>
  <c r="L106" i="5"/>
  <c r="M106" i="5"/>
  <c r="I100" i="5"/>
  <c r="J101" i="5"/>
  <c r="K63" i="5"/>
  <c r="L63" i="5"/>
  <c r="M63" i="5"/>
  <c r="K141" i="5"/>
  <c r="M141" i="5"/>
  <c r="M138" i="5"/>
  <c r="M147" i="5"/>
  <c r="J139" i="5"/>
  <c r="K138" i="5"/>
  <c r="I131" i="5"/>
  <c r="J131" i="5" s="1"/>
  <c r="I127" i="5"/>
  <c r="J127" i="5" s="1"/>
  <c r="J128" i="5"/>
  <c r="J117" i="5"/>
  <c r="I116" i="5"/>
  <c r="M113" i="5"/>
  <c r="M110" i="5"/>
  <c r="L109" i="5"/>
  <c r="I99" i="5"/>
  <c r="J99" i="5" s="1"/>
  <c r="J100" i="5"/>
  <c r="I48" i="5"/>
  <c r="J48" i="5" s="1"/>
  <c r="J49" i="5"/>
  <c r="I25" i="5"/>
  <c r="J26" i="5"/>
  <c r="K19" i="5"/>
  <c r="L19" i="5"/>
  <c r="M19" i="5"/>
  <c r="I92" i="5"/>
  <c r="J92" i="5" s="1"/>
  <c r="J93" i="5"/>
  <c r="K35" i="5"/>
  <c r="L35" i="5"/>
  <c r="M35" i="5"/>
  <c r="I17" i="5"/>
  <c r="J18" i="5"/>
  <c r="I32" i="5"/>
  <c r="J32" i="5" s="1"/>
  <c r="J33" i="5"/>
  <c r="I9" i="5"/>
  <c r="J10" i="5"/>
  <c r="K94" i="5"/>
  <c r="L94" i="5"/>
  <c r="I91" i="5"/>
  <c r="J91" i="5" s="1"/>
  <c r="K86" i="5"/>
  <c r="L86" i="5"/>
  <c r="I84" i="5"/>
  <c r="J85" i="5"/>
  <c r="I83" i="5"/>
  <c r="J83" i="5" s="1"/>
  <c r="J84" i="5"/>
  <c r="K78" i="5"/>
  <c r="L78" i="5"/>
  <c r="I76" i="5"/>
  <c r="J76" i="5" s="1"/>
  <c r="J77" i="5"/>
  <c r="I75" i="5"/>
  <c r="J75" i="5" s="1"/>
  <c r="I56" i="5"/>
  <c r="J56" i="5" s="1"/>
  <c r="J57" i="5"/>
  <c r="I49" i="5"/>
  <c r="J50" i="5"/>
  <c r="K39" i="5"/>
  <c r="L39" i="5"/>
  <c r="K27" i="5"/>
  <c r="L27" i="5"/>
  <c r="M27" i="5"/>
  <c r="I8" i="5"/>
  <c r="J8" i="5" s="1"/>
  <c r="J9" i="5"/>
  <c r="I135" i="5"/>
  <c r="I119" i="5"/>
  <c r="J119" i="5" s="1"/>
  <c r="J120" i="5"/>
  <c r="I68" i="5"/>
  <c r="J68" i="5" s="1"/>
  <c r="J66" i="5"/>
  <c r="I64" i="5"/>
  <c r="J64" i="5" s="1"/>
  <c r="J65" i="5"/>
  <c r="I57" i="5"/>
  <c r="J58" i="5"/>
  <c r="K47" i="5"/>
  <c r="L47" i="5"/>
  <c r="I139" i="5"/>
  <c r="J140" i="5"/>
  <c r="I123" i="5"/>
  <c r="J123" i="5" s="1"/>
  <c r="J124" i="5"/>
  <c r="I104" i="5"/>
  <c r="J104" i="5" s="1"/>
  <c r="J105" i="5"/>
  <c r="I103" i="5"/>
  <c r="J103" i="5" s="1"/>
  <c r="I96" i="5"/>
  <c r="J96" i="5" s="1"/>
  <c r="J97" i="5"/>
  <c r="I95" i="5"/>
  <c r="J95" i="5" s="1"/>
  <c r="I88" i="5"/>
  <c r="J88" i="5" s="1"/>
  <c r="J89" i="5"/>
  <c r="I87" i="5"/>
  <c r="J87" i="5" s="1"/>
  <c r="I80" i="5"/>
  <c r="J80" i="5" s="1"/>
  <c r="J81" i="5"/>
  <c r="I79" i="5"/>
  <c r="J79" i="5" s="1"/>
  <c r="I72" i="5"/>
  <c r="J72" i="5" s="1"/>
  <c r="J73" i="5"/>
  <c r="I71" i="5"/>
  <c r="J71" i="5" s="1"/>
  <c r="J70" i="5"/>
  <c r="I69" i="5"/>
  <c r="J69" i="5" s="1"/>
  <c r="K55" i="5"/>
  <c r="L55" i="5"/>
  <c r="I40" i="5"/>
  <c r="J40" i="5" s="1"/>
  <c r="J41" i="5"/>
  <c r="I33" i="5"/>
  <c r="J34" i="5"/>
  <c r="I24" i="5"/>
  <c r="J24" i="5" s="1"/>
  <c r="J25" i="5"/>
  <c r="I61" i="5"/>
  <c r="J62" i="5"/>
  <c r="I60" i="5"/>
  <c r="J60" i="5" s="1"/>
  <c r="J61" i="5"/>
  <c r="I53" i="5"/>
  <c r="J54" i="5"/>
  <c r="I52" i="5"/>
  <c r="J52" i="5" s="1"/>
  <c r="J53" i="5"/>
  <c r="I45" i="5"/>
  <c r="J46" i="5"/>
  <c r="I44" i="5"/>
  <c r="J44" i="5" s="1"/>
  <c r="J45" i="5"/>
  <c r="I37" i="5"/>
  <c r="J38" i="5"/>
  <c r="I36" i="5"/>
  <c r="J36" i="5" s="1"/>
  <c r="J37" i="5"/>
  <c r="K31" i="5"/>
  <c r="L31" i="5"/>
  <c r="I29" i="5"/>
  <c r="J29" i="5" s="1"/>
  <c r="J30" i="5"/>
  <c r="I28" i="5"/>
  <c r="J28" i="5" s="1"/>
  <c r="K23" i="5"/>
  <c r="L23" i="5"/>
  <c r="I21" i="5"/>
  <c r="J22" i="5"/>
  <c r="I20" i="5"/>
  <c r="J20" i="5" s="1"/>
  <c r="J21" i="5"/>
  <c r="K15" i="5"/>
  <c r="L15" i="5"/>
  <c r="I13" i="5"/>
  <c r="J13" i="5" s="1"/>
  <c r="J14" i="5"/>
  <c r="I12" i="5"/>
  <c r="J12" i="5" s="1"/>
  <c r="K7" i="5"/>
  <c r="L7" i="5"/>
  <c r="I5" i="5"/>
  <c r="J6" i="5"/>
  <c r="I4" i="5"/>
  <c r="J4" i="5" s="1"/>
  <c r="J5" i="5"/>
  <c r="M2" i="5"/>
  <c r="K2" i="5"/>
  <c r="L2" i="5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" i="2"/>
  <c r="M3" i="2"/>
  <c r="M4" i="2"/>
  <c r="M5" i="2"/>
  <c r="M6" i="2"/>
  <c r="M7" i="2"/>
  <c r="M8" i="2"/>
  <c r="M9" i="2"/>
  <c r="M10" i="2"/>
  <c r="L10" i="2"/>
  <c r="L3" i="2"/>
  <c r="L4" i="2"/>
  <c r="L5" i="2"/>
  <c r="L6" i="2"/>
  <c r="L7" i="2"/>
  <c r="L8" i="2"/>
  <c r="L9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M80" i="5" l="1"/>
  <c r="K80" i="5"/>
  <c r="L80" i="5"/>
  <c r="M29" i="5"/>
  <c r="L29" i="5"/>
  <c r="K29" i="5"/>
  <c r="M96" i="5"/>
  <c r="L96" i="5"/>
  <c r="K96" i="5"/>
  <c r="M76" i="5"/>
  <c r="K76" i="5"/>
  <c r="L76" i="5"/>
  <c r="M132" i="5"/>
  <c r="K132" i="5"/>
  <c r="L132" i="5"/>
  <c r="M149" i="5"/>
  <c r="L149" i="5"/>
  <c r="K149" i="5"/>
  <c r="M92" i="5"/>
  <c r="K92" i="5"/>
  <c r="L92" i="5"/>
  <c r="M69" i="5"/>
  <c r="K69" i="5"/>
  <c r="L69" i="5"/>
  <c r="M72" i="5"/>
  <c r="K72" i="5"/>
  <c r="L72" i="5"/>
  <c r="M104" i="5"/>
  <c r="K104" i="5"/>
  <c r="L104" i="5"/>
  <c r="M13" i="5"/>
  <c r="L13" i="5"/>
  <c r="K13" i="5"/>
  <c r="M88" i="5"/>
  <c r="K88" i="5"/>
  <c r="L88" i="5"/>
  <c r="M123" i="5"/>
  <c r="L123" i="5"/>
  <c r="K123" i="5"/>
  <c r="K136" i="5"/>
  <c r="L136" i="5"/>
  <c r="M136" i="5"/>
  <c r="K108" i="5"/>
  <c r="L108" i="5"/>
  <c r="M108" i="5"/>
  <c r="M21" i="5"/>
  <c r="L21" i="5"/>
  <c r="K21" i="5"/>
  <c r="K30" i="5"/>
  <c r="L30" i="5"/>
  <c r="M30" i="5"/>
  <c r="M45" i="5"/>
  <c r="L45" i="5"/>
  <c r="K45" i="5"/>
  <c r="M61" i="5"/>
  <c r="L61" i="5"/>
  <c r="K61" i="5"/>
  <c r="M41" i="5"/>
  <c r="K41" i="5"/>
  <c r="L41" i="5"/>
  <c r="K73" i="5"/>
  <c r="M73" i="5"/>
  <c r="L73" i="5"/>
  <c r="K89" i="5"/>
  <c r="M89" i="5"/>
  <c r="L89" i="5"/>
  <c r="K105" i="5"/>
  <c r="M105" i="5"/>
  <c r="L105" i="5"/>
  <c r="K58" i="5"/>
  <c r="L58" i="5"/>
  <c r="M58" i="5"/>
  <c r="M119" i="5"/>
  <c r="K119" i="5"/>
  <c r="L119" i="5"/>
  <c r="K77" i="5"/>
  <c r="L77" i="5"/>
  <c r="M77" i="5"/>
  <c r="K26" i="5"/>
  <c r="M26" i="5"/>
  <c r="L26" i="5"/>
  <c r="M127" i="5"/>
  <c r="L127" i="5"/>
  <c r="K127" i="5"/>
  <c r="M116" i="5"/>
  <c r="L116" i="5"/>
  <c r="K116" i="5"/>
  <c r="M135" i="5"/>
  <c r="K135" i="5"/>
  <c r="L135" i="5"/>
  <c r="L4" i="5"/>
  <c r="M4" i="5"/>
  <c r="K4" i="5"/>
  <c r="L20" i="5"/>
  <c r="M20" i="5"/>
  <c r="K20" i="5"/>
  <c r="L36" i="5"/>
  <c r="M36" i="5"/>
  <c r="K36" i="5"/>
  <c r="L52" i="5"/>
  <c r="M52" i="5"/>
  <c r="K52" i="5"/>
  <c r="L24" i="5"/>
  <c r="M24" i="5"/>
  <c r="K24" i="5"/>
  <c r="K70" i="5"/>
  <c r="L70" i="5"/>
  <c r="M70" i="5"/>
  <c r="L83" i="5"/>
  <c r="M83" i="5"/>
  <c r="K83" i="5"/>
  <c r="L32" i="5"/>
  <c r="M32" i="5"/>
  <c r="K32" i="5"/>
  <c r="K121" i="5"/>
  <c r="L121" i="5"/>
  <c r="M121" i="5"/>
  <c r="M115" i="5"/>
  <c r="K115" i="5"/>
  <c r="L115" i="5"/>
  <c r="K150" i="5"/>
  <c r="L150" i="5"/>
  <c r="M150" i="5"/>
  <c r="L144" i="5"/>
  <c r="M144" i="5"/>
  <c r="K144" i="5"/>
  <c r="K6" i="5"/>
  <c r="L6" i="5"/>
  <c r="M6" i="5"/>
  <c r="K22" i="5"/>
  <c r="L22" i="5"/>
  <c r="M22" i="5"/>
  <c r="K38" i="5"/>
  <c r="L38" i="5"/>
  <c r="M38" i="5"/>
  <c r="K46" i="5"/>
  <c r="L46" i="5"/>
  <c r="M46" i="5"/>
  <c r="K54" i="5"/>
  <c r="L54" i="5"/>
  <c r="M54" i="5"/>
  <c r="K62" i="5"/>
  <c r="L62" i="5"/>
  <c r="M62" i="5"/>
  <c r="K34" i="5"/>
  <c r="L34" i="5"/>
  <c r="M34" i="5"/>
  <c r="K124" i="5"/>
  <c r="L124" i="5"/>
  <c r="M124" i="5"/>
  <c r="L65" i="5"/>
  <c r="M65" i="5"/>
  <c r="K65" i="5"/>
  <c r="M68" i="5"/>
  <c r="K68" i="5"/>
  <c r="L68" i="5"/>
  <c r="K50" i="5"/>
  <c r="M50" i="5"/>
  <c r="L50" i="5"/>
  <c r="K85" i="5"/>
  <c r="L85" i="5"/>
  <c r="M85" i="5"/>
  <c r="K10" i="5"/>
  <c r="M10" i="5"/>
  <c r="L10" i="5"/>
  <c r="K18" i="5"/>
  <c r="L18" i="5"/>
  <c r="M18" i="5"/>
  <c r="M49" i="5"/>
  <c r="K49" i="5"/>
  <c r="L49" i="5"/>
  <c r="K117" i="5"/>
  <c r="L117" i="5"/>
  <c r="M117" i="5"/>
  <c r="M131" i="5"/>
  <c r="K131" i="5"/>
  <c r="L131" i="5"/>
  <c r="L16" i="5"/>
  <c r="M16" i="5"/>
  <c r="K16" i="5"/>
  <c r="L112" i="5"/>
  <c r="M112" i="5"/>
  <c r="K112" i="5"/>
  <c r="M143" i="5"/>
  <c r="K143" i="5"/>
  <c r="L143" i="5"/>
  <c r="M5" i="5"/>
  <c r="L5" i="5"/>
  <c r="K5" i="5"/>
  <c r="K14" i="5"/>
  <c r="L14" i="5"/>
  <c r="M14" i="5"/>
  <c r="M37" i="5"/>
  <c r="L37" i="5"/>
  <c r="K37" i="5"/>
  <c r="M53" i="5"/>
  <c r="L53" i="5"/>
  <c r="K53" i="5"/>
  <c r="M25" i="5"/>
  <c r="K25" i="5"/>
  <c r="L25" i="5"/>
  <c r="K81" i="5"/>
  <c r="M81" i="5"/>
  <c r="L81" i="5"/>
  <c r="K97" i="5"/>
  <c r="M97" i="5"/>
  <c r="L97" i="5"/>
  <c r="K140" i="5"/>
  <c r="L140" i="5"/>
  <c r="M140" i="5"/>
  <c r="K66" i="5"/>
  <c r="M66" i="5"/>
  <c r="L66" i="5"/>
  <c r="L8" i="5"/>
  <c r="M8" i="5"/>
  <c r="K8" i="5"/>
  <c r="M57" i="5"/>
  <c r="K57" i="5"/>
  <c r="L57" i="5"/>
  <c r="M84" i="5"/>
  <c r="K84" i="5"/>
  <c r="L84" i="5"/>
  <c r="M33" i="5"/>
  <c r="K33" i="5"/>
  <c r="L33" i="5"/>
  <c r="M100" i="5"/>
  <c r="K100" i="5"/>
  <c r="L100" i="5"/>
  <c r="M139" i="5"/>
  <c r="L139" i="5"/>
  <c r="K139" i="5"/>
  <c r="K101" i="5"/>
  <c r="L101" i="5"/>
  <c r="M101" i="5"/>
  <c r="K42" i="5"/>
  <c r="L42" i="5"/>
  <c r="M42" i="5"/>
  <c r="L148" i="5"/>
  <c r="M148" i="5"/>
  <c r="K148" i="5"/>
  <c r="L44" i="5"/>
  <c r="M44" i="5"/>
  <c r="K44" i="5"/>
  <c r="L60" i="5"/>
  <c r="M60" i="5"/>
  <c r="K60" i="5"/>
  <c r="L40" i="5"/>
  <c r="M40" i="5"/>
  <c r="K40" i="5"/>
  <c r="L56" i="5"/>
  <c r="M56" i="5"/>
  <c r="K56" i="5"/>
  <c r="L99" i="5"/>
  <c r="M99" i="5"/>
  <c r="K99" i="5"/>
  <c r="M17" i="5"/>
  <c r="K17" i="5"/>
  <c r="L17" i="5"/>
  <c r="K133" i="5"/>
  <c r="L133" i="5"/>
  <c r="M133" i="5"/>
  <c r="L12" i="5"/>
  <c r="M12" i="5"/>
  <c r="K12" i="5"/>
  <c r="L28" i="5"/>
  <c r="M28" i="5"/>
  <c r="K28" i="5"/>
  <c r="L71" i="5"/>
  <c r="M71" i="5"/>
  <c r="K71" i="5"/>
  <c r="L79" i="5"/>
  <c r="M79" i="5"/>
  <c r="K79" i="5"/>
  <c r="L87" i="5"/>
  <c r="M87" i="5"/>
  <c r="K87" i="5"/>
  <c r="L95" i="5"/>
  <c r="M95" i="5"/>
  <c r="K95" i="5"/>
  <c r="L103" i="5"/>
  <c r="M103" i="5"/>
  <c r="K103" i="5"/>
  <c r="M64" i="5"/>
  <c r="L64" i="5"/>
  <c r="K64" i="5"/>
  <c r="K120" i="5"/>
  <c r="L120" i="5"/>
  <c r="M120" i="5"/>
  <c r="M9" i="5"/>
  <c r="K9" i="5"/>
  <c r="L9" i="5"/>
  <c r="L75" i="5"/>
  <c r="M75" i="5"/>
  <c r="K75" i="5"/>
  <c r="L91" i="5"/>
  <c r="M91" i="5"/>
  <c r="K91" i="5"/>
  <c r="K93" i="5"/>
  <c r="L93" i="5"/>
  <c r="M93" i="5"/>
  <c r="L48" i="5"/>
  <c r="M48" i="5"/>
  <c r="K48" i="5"/>
  <c r="L128" i="5"/>
  <c r="M128" i="5"/>
  <c r="K128" i="5"/>
  <c r="L107" i="5"/>
  <c r="M107" i="5"/>
  <c r="K107" i="5"/>
  <c r="M111" i="5"/>
  <c r="L111" i="5"/>
  <c r="K111" i="5"/>
  <c r="I182" i="2"/>
  <c r="J182" i="2" s="1"/>
  <c r="I174" i="2"/>
  <c r="J174" i="2" s="1"/>
  <c r="I170" i="2"/>
  <c r="J170" i="2" s="1"/>
  <c r="I166" i="2"/>
  <c r="J166" i="2" s="1"/>
  <c r="I158" i="2"/>
  <c r="J158" i="2" s="1"/>
  <c r="I154" i="2"/>
  <c r="J154" i="2" s="1"/>
  <c r="I150" i="2"/>
  <c r="J150" i="2" s="1"/>
  <c r="I142" i="2"/>
  <c r="J142" i="2" s="1"/>
  <c r="I138" i="2"/>
  <c r="J138" i="2" s="1"/>
  <c r="I134" i="2"/>
  <c r="J134" i="2" s="1"/>
  <c r="I130" i="2"/>
  <c r="J130" i="2" s="1"/>
  <c r="I126" i="2"/>
  <c r="J126" i="2" s="1"/>
  <c r="I122" i="2"/>
  <c r="J122" i="2" s="1"/>
  <c r="I118" i="2"/>
  <c r="J118" i="2" s="1"/>
  <c r="I114" i="2"/>
  <c r="J114" i="2" s="1"/>
  <c r="I110" i="2"/>
  <c r="J110" i="2" s="1"/>
  <c r="I106" i="2"/>
  <c r="J106" i="2" s="1"/>
  <c r="I102" i="2"/>
  <c r="J102" i="2" s="1"/>
  <c r="I98" i="2"/>
  <c r="J98" i="2" s="1"/>
  <c r="I94" i="2"/>
  <c r="J94" i="2" s="1"/>
  <c r="I90" i="2"/>
  <c r="J90" i="2" s="1"/>
  <c r="I86" i="2"/>
  <c r="J86" i="2" s="1"/>
  <c r="I82" i="2"/>
  <c r="J82" i="2" s="1"/>
  <c r="I78" i="2"/>
  <c r="J78" i="2" s="1"/>
  <c r="I74" i="2"/>
  <c r="J74" i="2" s="1"/>
  <c r="I70" i="2"/>
  <c r="J70" i="2" s="1"/>
  <c r="I66" i="2"/>
  <c r="J66" i="2" s="1"/>
  <c r="I62" i="2"/>
  <c r="J62" i="2" s="1"/>
  <c r="I58" i="2"/>
  <c r="J58" i="2" s="1"/>
  <c r="I54" i="2"/>
  <c r="J54" i="2" s="1"/>
  <c r="I50" i="2"/>
  <c r="J50" i="2" s="1"/>
  <c r="I46" i="2"/>
  <c r="J46" i="2" s="1"/>
  <c r="I42" i="2"/>
  <c r="J42" i="2" s="1"/>
  <c r="I38" i="2"/>
  <c r="J38" i="2" s="1"/>
  <c r="I34" i="2"/>
  <c r="J34" i="2" s="1"/>
  <c r="I30" i="2"/>
  <c r="J30" i="2" s="1"/>
  <c r="I26" i="2"/>
  <c r="J26" i="2" s="1"/>
  <c r="I22" i="2"/>
  <c r="J22" i="2" s="1"/>
  <c r="I18" i="2"/>
  <c r="J18" i="2" s="1"/>
  <c r="I14" i="2"/>
  <c r="J14" i="2" s="1"/>
  <c r="I10" i="2"/>
  <c r="J10" i="2" s="1"/>
  <c r="I6" i="2"/>
  <c r="J6" i="2" s="1"/>
  <c r="I261" i="2"/>
  <c r="J261" i="2" s="1"/>
  <c r="I257" i="2"/>
  <c r="J257" i="2" s="1"/>
  <c r="I249" i="2"/>
  <c r="J249" i="2" s="1"/>
  <c r="I245" i="2"/>
  <c r="J245" i="2" s="1"/>
  <c r="I237" i="2"/>
  <c r="J237" i="2" s="1"/>
  <c r="I233" i="2"/>
  <c r="J233" i="2" s="1"/>
  <c r="I225" i="2"/>
  <c r="J225" i="2" s="1"/>
  <c r="I221" i="2"/>
  <c r="J221" i="2" s="1"/>
  <c r="I213" i="2"/>
  <c r="J213" i="2" s="1"/>
  <c r="I205" i="2"/>
  <c r="J205" i="2" s="1"/>
  <c r="I197" i="2"/>
  <c r="J197" i="2" s="1"/>
  <c r="I189" i="2"/>
  <c r="J189" i="2" s="1"/>
  <c r="I181" i="2"/>
  <c r="J181" i="2" s="1"/>
  <c r="I173" i="2"/>
  <c r="J173" i="2" s="1"/>
  <c r="I165" i="2"/>
  <c r="J165" i="2" s="1"/>
  <c r="I157" i="2"/>
  <c r="J157" i="2" s="1"/>
  <c r="I149" i="2"/>
  <c r="J149" i="2" s="1"/>
  <c r="I141" i="2"/>
  <c r="J141" i="2" s="1"/>
  <c r="I133" i="2"/>
  <c r="J133" i="2" s="1"/>
  <c r="I125" i="2"/>
  <c r="J125" i="2" s="1"/>
  <c r="I260" i="2"/>
  <c r="J260" i="2" s="1"/>
  <c r="I256" i="2"/>
  <c r="J256" i="2" s="1"/>
  <c r="I252" i="2"/>
  <c r="J252" i="2" s="1"/>
  <c r="I248" i="2"/>
  <c r="J248" i="2" s="1"/>
  <c r="I244" i="2"/>
  <c r="J244" i="2" s="1"/>
  <c r="I240" i="2"/>
  <c r="J240" i="2" s="1"/>
  <c r="I236" i="2"/>
  <c r="J236" i="2" s="1"/>
  <c r="I232" i="2"/>
  <c r="J232" i="2" s="1"/>
  <c r="I228" i="2"/>
  <c r="J228" i="2" s="1"/>
  <c r="I224" i="2"/>
  <c r="J224" i="2" s="1"/>
  <c r="I220" i="2"/>
  <c r="J220" i="2" s="1"/>
  <c r="I216" i="2"/>
  <c r="J216" i="2" s="1"/>
  <c r="I212" i="2"/>
  <c r="J212" i="2" s="1"/>
  <c r="I208" i="2"/>
  <c r="J208" i="2" s="1"/>
  <c r="I204" i="2"/>
  <c r="J204" i="2" s="1"/>
  <c r="I200" i="2"/>
  <c r="J200" i="2" s="1"/>
  <c r="I196" i="2"/>
  <c r="J196" i="2" s="1"/>
  <c r="I192" i="2"/>
  <c r="J192" i="2" s="1"/>
  <c r="I188" i="2"/>
  <c r="J188" i="2" s="1"/>
  <c r="I184" i="2"/>
  <c r="J184" i="2" s="1"/>
  <c r="I180" i="2"/>
  <c r="J180" i="2" s="1"/>
  <c r="I176" i="2"/>
  <c r="J176" i="2" s="1"/>
  <c r="I172" i="2"/>
  <c r="J172" i="2" s="1"/>
  <c r="I168" i="2"/>
  <c r="J168" i="2" s="1"/>
  <c r="I164" i="2"/>
  <c r="J164" i="2" s="1"/>
  <c r="I160" i="2"/>
  <c r="J160" i="2" s="1"/>
  <c r="I156" i="2"/>
  <c r="J156" i="2" s="1"/>
  <c r="I152" i="2"/>
  <c r="J152" i="2" s="1"/>
  <c r="I148" i="2"/>
  <c r="J148" i="2" s="1"/>
  <c r="I144" i="2"/>
  <c r="J144" i="2" s="1"/>
  <c r="I140" i="2"/>
  <c r="J140" i="2" s="1"/>
  <c r="I136" i="2"/>
  <c r="J136" i="2" s="1"/>
  <c r="I132" i="2"/>
  <c r="J132" i="2" s="1"/>
  <c r="I128" i="2"/>
  <c r="J128" i="2" s="1"/>
  <c r="I124" i="2"/>
  <c r="J124" i="2" s="1"/>
  <c r="I120" i="2"/>
  <c r="J120" i="2" s="1"/>
  <c r="I116" i="2"/>
  <c r="J116" i="2" s="1"/>
  <c r="I112" i="2"/>
  <c r="J112" i="2" s="1"/>
  <c r="I108" i="2"/>
  <c r="J108" i="2" s="1"/>
  <c r="I104" i="2"/>
  <c r="J104" i="2" s="1"/>
  <c r="I100" i="2"/>
  <c r="J100" i="2" s="1"/>
  <c r="I96" i="2"/>
  <c r="J96" i="2" s="1"/>
  <c r="I92" i="2"/>
  <c r="J92" i="2" s="1"/>
  <c r="I88" i="2"/>
  <c r="J88" i="2" s="1"/>
  <c r="I84" i="2"/>
  <c r="J84" i="2" s="1"/>
  <c r="I80" i="2"/>
  <c r="J80" i="2" s="1"/>
  <c r="I76" i="2"/>
  <c r="J76" i="2" s="1"/>
  <c r="I72" i="2"/>
  <c r="J72" i="2" s="1"/>
  <c r="I68" i="2"/>
  <c r="J68" i="2" s="1"/>
  <c r="I64" i="2"/>
  <c r="J64" i="2" s="1"/>
  <c r="I60" i="2"/>
  <c r="J60" i="2" s="1"/>
  <c r="I56" i="2"/>
  <c r="J56" i="2" s="1"/>
  <c r="I52" i="2"/>
  <c r="J52" i="2" s="1"/>
  <c r="I48" i="2"/>
  <c r="J48" i="2" s="1"/>
  <c r="I44" i="2"/>
  <c r="J44" i="2" s="1"/>
  <c r="I40" i="2"/>
  <c r="J40" i="2" s="1"/>
  <c r="I36" i="2"/>
  <c r="J36" i="2" s="1"/>
  <c r="I32" i="2"/>
  <c r="J32" i="2" s="1"/>
  <c r="I28" i="2"/>
  <c r="J28" i="2" s="1"/>
  <c r="I24" i="2"/>
  <c r="J24" i="2" s="1"/>
  <c r="I20" i="2"/>
  <c r="J20" i="2" s="1"/>
  <c r="I16" i="2"/>
  <c r="J16" i="2" s="1"/>
  <c r="I12" i="2"/>
  <c r="J12" i="2" s="1"/>
  <c r="I8" i="2"/>
  <c r="J8" i="2" s="1"/>
  <c r="I4" i="2"/>
  <c r="J4" i="2" s="1"/>
  <c r="I262" i="2"/>
  <c r="J262" i="2" s="1"/>
  <c r="I258" i="2"/>
  <c r="J258" i="2" s="1"/>
  <c r="I254" i="2"/>
  <c r="J254" i="2" s="1"/>
  <c r="I250" i="2"/>
  <c r="J250" i="2" s="1"/>
  <c r="I246" i="2"/>
  <c r="J246" i="2" s="1"/>
  <c r="I242" i="2"/>
  <c r="J242" i="2" s="1"/>
  <c r="I253" i="2"/>
  <c r="J253" i="2" s="1"/>
  <c r="I241" i="2"/>
  <c r="J241" i="2" s="1"/>
  <c r="I229" i="2"/>
  <c r="J229" i="2" s="1"/>
  <c r="I217" i="2"/>
  <c r="J217" i="2" s="1"/>
  <c r="I209" i="2"/>
  <c r="J209" i="2" s="1"/>
  <c r="I201" i="2"/>
  <c r="J201" i="2" s="1"/>
  <c r="I193" i="2"/>
  <c r="J193" i="2" s="1"/>
  <c r="I185" i="2"/>
  <c r="J185" i="2" s="1"/>
  <c r="I177" i="2"/>
  <c r="J177" i="2" s="1"/>
  <c r="I169" i="2"/>
  <c r="J169" i="2" s="1"/>
  <c r="I161" i="2"/>
  <c r="J161" i="2" s="1"/>
  <c r="I153" i="2"/>
  <c r="J153" i="2" s="1"/>
  <c r="I145" i="2"/>
  <c r="J145" i="2" s="1"/>
  <c r="I137" i="2"/>
  <c r="J137" i="2" s="1"/>
  <c r="I129" i="2"/>
  <c r="J129" i="2" s="1"/>
  <c r="I121" i="2"/>
  <c r="J121" i="2" s="1"/>
  <c r="I117" i="2"/>
  <c r="J117" i="2" s="1"/>
  <c r="I259" i="2"/>
  <c r="J259" i="2" s="1"/>
  <c r="I255" i="2"/>
  <c r="J255" i="2" s="1"/>
  <c r="I251" i="2"/>
  <c r="J251" i="2" s="1"/>
  <c r="I247" i="2"/>
  <c r="J247" i="2" s="1"/>
  <c r="I243" i="2"/>
  <c r="J243" i="2" s="1"/>
  <c r="I239" i="2"/>
  <c r="J239" i="2" s="1"/>
  <c r="I235" i="2"/>
  <c r="J235" i="2" s="1"/>
  <c r="I231" i="2"/>
  <c r="J231" i="2" s="1"/>
  <c r="I227" i="2"/>
  <c r="J227" i="2" s="1"/>
  <c r="I223" i="2"/>
  <c r="J223" i="2" s="1"/>
  <c r="I219" i="2"/>
  <c r="J219" i="2" s="1"/>
  <c r="I215" i="2"/>
  <c r="J215" i="2" s="1"/>
  <c r="I211" i="2"/>
  <c r="J211" i="2" s="1"/>
  <c r="I207" i="2"/>
  <c r="J207" i="2" s="1"/>
  <c r="I203" i="2"/>
  <c r="J203" i="2" s="1"/>
  <c r="I199" i="2"/>
  <c r="J199" i="2" s="1"/>
  <c r="I195" i="2"/>
  <c r="J195" i="2" s="1"/>
  <c r="I191" i="2"/>
  <c r="J191" i="2" s="1"/>
  <c r="I187" i="2"/>
  <c r="J187" i="2" s="1"/>
  <c r="I183" i="2"/>
  <c r="J183" i="2" s="1"/>
  <c r="I179" i="2"/>
  <c r="J179" i="2" s="1"/>
  <c r="I175" i="2"/>
  <c r="J175" i="2" s="1"/>
  <c r="I171" i="2"/>
  <c r="J171" i="2" s="1"/>
  <c r="I167" i="2"/>
  <c r="J167" i="2" s="1"/>
  <c r="I163" i="2"/>
  <c r="J163" i="2" s="1"/>
  <c r="I159" i="2"/>
  <c r="J159" i="2" s="1"/>
  <c r="I155" i="2"/>
  <c r="J155" i="2" s="1"/>
  <c r="I151" i="2"/>
  <c r="J151" i="2" s="1"/>
  <c r="I147" i="2"/>
  <c r="J147" i="2" s="1"/>
  <c r="I143" i="2"/>
  <c r="J143" i="2" s="1"/>
  <c r="I139" i="2"/>
  <c r="J139" i="2" s="1"/>
  <c r="I135" i="2"/>
  <c r="J135" i="2" s="1"/>
  <c r="I131" i="2"/>
  <c r="J131" i="2" s="1"/>
  <c r="I127" i="2"/>
  <c r="J127" i="2" s="1"/>
  <c r="I123" i="2"/>
  <c r="J123" i="2" s="1"/>
  <c r="I119" i="2"/>
  <c r="J119" i="2" s="1"/>
  <c r="I115" i="2"/>
  <c r="J115" i="2" s="1"/>
  <c r="I111" i="2"/>
  <c r="J111" i="2" s="1"/>
  <c r="I107" i="2"/>
  <c r="J107" i="2" s="1"/>
  <c r="I103" i="2"/>
  <c r="J103" i="2" s="1"/>
  <c r="I99" i="2"/>
  <c r="J99" i="2" s="1"/>
  <c r="I95" i="2"/>
  <c r="J95" i="2" s="1"/>
  <c r="I91" i="2"/>
  <c r="J91" i="2" s="1"/>
  <c r="I87" i="2"/>
  <c r="J87" i="2" s="1"/>
  <c r="I83" i="2"/>
  <c r="J83" i="2" s="1"/>
  <c r="I79" i="2"/>
  <c r="J79" i="2" s="1"/>
  <c r="I75" i="2"/>
  <c r="J75" i="2" s="1"/>
  <c r="I71" i="2"/>
  <c r="J71" i="2" s="1"/>
  <c r="I67" i="2"/>
  <c r="J67" i="2" s="1"/>
  <c r="I63" i="2"/>
  <c r="J63" i="2" s="1"/>
  <c r="I59" i="2"/>
  <c r="J59" i="2" s="1"/>
  <c r="I55" i="2"/>
  <c r="J55" i="2" s="1"/>
  <c r="I51" i="2"/>
  <c r="J51" i="2" s="1"/>
  <c r="I47" i="2"/>
  <c r="J47" i="2" s="1"/>
  <c r="I43" i="2"/>
  <c r="J43" i="2" s="1"/>
  <c r="I39" i="2"/>
  <c r="J39" i="2" s="1"/>
  <c r="I35" i="2"/>
  <c r="J35" i="2" s="1"/>
  <c r="I31" i="2"/>
  <c r="J31" i="2" s="1"/>
  <c r="I27" i="2"/>
  <c r="J27" i="2" s="1"/>
  <c r="I23" i="2"/>
  <c r="J23" i="2" s="1"/>
  <c r="I19" i="2"/>
  <c r="J19" i="2" s="1"/>
  <c r="I15" i="2"/>
  <c r="J15" i="2" s="1"/>
  <c r="I11" i="2"/>
  <c r="J11" i="2" s="1"/>
  <c r="I7" i="2"/>
  <c r="J7" i="2" s="1"/>
  <c r="I3" i="2"/>
  <c r="J3" i="2" s="1"/>
  <c r="I2" i="2"/>
  <c r="J2" i="2" s="1"/>
  <c r="I238" i="2"/>
  <c r="J238" i="2" s="1"/>
  <c r="I234" i="2"/>
  <c r="J234" i="2" s="1"/>
  <c r="I230" i="2"/>
  <c r="J230" i="2" s="1"/>
  <c r="I226" i="2"/>
  <c r="J226" i="2" s="1"/>
  <c r="I222" i="2"/>
  <c r="J222" i="2" s="1"/>
  <c r="I218" i="2"/>
  <c r="J218" i="2" s="1"/>
  <c r="I214" i="2"/>
  <c r="J214" i="2" s="1"/>
  <c r="I210" i="2"/>
  <c r="J210" i="2" s="1"/>
  <c r="I206" i="2"/>
  <c r="J206" i="2" s="1"/>
  <c r="I202" i="2"/>
  <c r="J202" i="2" s="1"/>
  <c r="I198" i="2"/>
  <c r="J198" i="2" s="1"/>
  <c r="I194" i="2"/>
  <c r="J194" i="2" s="1"/>
  <c r="I190" i="2"/>
  <c r="J190" i="2" s="1"/>
  <c r="I186" i="2"/>
  <c r="J186" i="2" s="1"/>
  <c r="I178" i="2"/>
  <c r="J178" i="2" s="1"/>
  <c r="I162" i="2"/>
  <c r="J162" i="2" s="1"/>
  <c r="I146" i="2"/>
  <c r="J146" i="2" s="1"/>
  <c r="I113" i="2"/>
  <c r="J113" i="2" s="1"/>
  <c r="I109" i="2"/>
  <c r="J109" i="2" s="1"/>
  <c r="I105" i="2"/>
  <c r="J105" i="2" s="1"/>
  <c r="I101" i="2"/>
  <c r="J101" i="2" s="1"/>
  <c r="I97" i="2"/>
  <c r="J97" i="2" s="1"/>
  <c r="I93" i="2"/>
  <c r="J93" i="2" s="1"/>
  <c r="I89" i="2"/>
  <c r="J89" i="2" s="1"/>
  <c r="I85" i="2"/>
  <c r="J85" i="2" s="1"/>
  <c r="I81" i="2"/>
  <c r="J81" i="2" s="1"/>
  <c r="I77" i="2"/>
  <c r="J77" i="2" s="1"/>
  <c r="I73" i="2"/>
  <c r="J73" i="2" s="1"/>
  <c r="I69" i="2"/>
  <c r="J69" i="2" s="1"/>
  <c r="I65" i="2"/>
  <c r="J65" i="2" s="1"/>
  <c r="I61" i="2"/>
  <c r="J61" i="2" s="1"/>
  <c r="I57" i="2"/>
  <c r="J57" i="2" s="1"/>
  <c r="I53" i="2"/>
  <c r="J53" i="2" s="1"/>
  <c r="I49" i="2"/>
  <c r="J49" i="2" s="1"/>
  <c r="I45" i="2"/>
  <c r="J45" i="2" s="1"/>
  <c r="I41" i="2"/>
  <c r="J41" i="2" s="1"/>
  <c r="I37" i="2"/>
  <c r="J37" i="2" s="1"/>
  <c r="I33" i="2"/>
  <c r="J33" i="2" s="1"/>
  <c r="I29" i="2"/>
  <c r="J29" i="2" s="1"/>
  <c r="I25" i="2"/>
  <c r="J25" i="2" s="1"/>
  <c r="I21" i="2"/>
  <c r="J21" i="2" s="1"/>
  <c r="I17" i="2"/>
  <c r="J17" i="2" s="1"/>
  <c r="I13" i="2"/>
  <c r="J13" i="2" s="1"/>
  <c r="I9" i="2"/>
  <c r="J9" i="2" s="1"/>
  <c r="I5" i="2"/>
  <c r="J5" i="2" s="1"/>
</calcChain>
</file>

<file path=xl/sharedStrings.xml><?xml version="1.0" encoding="utf-8"?>
<sst xmlns="http://schemas.openxmlformats.org/spreadsheetml/2006/main" count="4263" uniqueCount="1216">
  <si>
    <t>Result</t>
  </si>
  <si>
    <t>Total</t>
  </si>
  <si>
    <t>Placed</t>
  </si>
  <si>
    <t>GameDate</t>
  </si>
  <si>
    <t>Description</t>
  </si>
  <si>
    <t>Risk/Win</t>
  </si>
  <si>
    <t>Win/Loss</t>
  </si>
  <si>
    <t>Internet / -1</t>
  </si>
  <si>
    <t>Ticket #25885282</t>
  </si>
  <si>
    <t>STRAIGHT BET</t>
  </si>
  <si>
    <t>[MU] [77503] JAZZ SC 1ST -125 </t>
  </si>
  <si>
    <t>(JAZZ SC 1ST vrs PACERS SC 1ST) (NBA TEAM TO SCR 1ST)</t>
  </si>
  <si>
    <t>125 / 100</t>
  </si>
  <si>
    <t>LOSE</t>
  </si>
  <si>
    <t>Ticket #25885283</t>
  </si>
  <si>
    <t>[MU] [77508] PISTONS SC 1ST -160 </t>
  </si>
  <si>
    <t>(CAVALIERS SC 1ST vrs PISTONS SC 1ST) (NBA TEAM TO SCR 1ST)</t>
  </si>
  <si>
    <t>160 / 100</t>
  </si>
  <si>
    <t>WIN</t>
  </si>
  <si>
    <t>Ticket #25903163</t>
  </si>
  <si>
    <t>[MU] [79007] TOTAL o25EV </t>
  </si>
  <si>
    <t>(K WALKER (CHA) PTS vrs K WALKER (CHA) PTS) (Kemba Walker (CHA) Total Points)</t>
  </si>
  <si>
    <t>100 / 100</t>
  </si>
  <si>
    <t>Ticket #25885254</t>
  </si>
  <si>
    <t>[NHL] [1] DALLAS STARS -115</t>
  </si>
  <si>
    <t>173 / 150</t>
  </si>
  <si>
    <t>Ticket #25885284</t>
  </si>
  <si>
    <t>[MU] [77509] CLIPPERS SC 1ST -135 </t>
  </si>
  <si>
    <t>(CLIPPERS SC 1ST vrs HAWKS SC 1ST) (NBA TEAM TO SCR 1ST)</t>
  </si>
  <si>
    <t>135 / 100</t>
  </si>
  <si>
    <t>Ticket #25885255</t>
  </si>
  <si>
    <t>[NHL] [12] NASHVILLE PREDATORS -145</t>
  </si>
  <si>
    <t>218 / 150</t>
  </si>
  <si>
    <t>Ticket #25885208</t>
  </si>
  <si>
    <t>[NFL] [476] LA RAMS -3-112</t>
  </si>
  <si>
    <t>224 / 200</t>
  </si>
  <si>
    <t>PUSH</t>
  </si>
  <si>
    <t>Ticket #25915724</t>
  </si>
  <si>
    <t>[NBA] [100004033] TOTAL o59-115 </t>
  </si>
  <si>
    <t>(2H LOS ANGELES CLIPPERS TEAM TOTAL vrs 2H LOS ANGELES CLIPPERS TEAM TOTA (2H Clippers vs Hawks - Team Totals)</t>
  </si>
  <si>
    <t>115 / 100</t>
  </si>
  <si>
    <t>Ticket #25928953</t>
  </si>
  <si>
    <t>[NBA] [702] TOTAL u220-110 </t>
  </si>
  <si>
    <t>(TORONTO RAPTORS vrs ORLANDO MAGIC)</t>
  </si>
  <si>
    <t>110 / 100</t>
  </si>
  <si>
    <t>Ticket #25928954</t>
  </si>
  <si>
    <t>[NBA] [703] TOTAL o230½-110 </t>
  </si>
  <si>
    <t>(LOS ANGELES CLIPPERS vrs WASHINGTON WIZARDS)</t>
  </si>
  <si>
    <t>Ticket #25928955</t>
  </si>
  <si>
    <t>[NBA] [705] TOTAL o220-110 </t>
  </si>
  <si>
    <t>(PORTLAND TRAIL BLAZERS vrs NEW YORK KNICKS)</t>
  </si>
  <si>
    <t>Ticket #25929069</t>
  </si>
  <si>
    <t>4 TEAS 6,6½,7 FB 4,4½,5 BK</t>
  </si>
  <si>
    <t>[NBA] [702] ORLANDO MAGIC +10-110 (B+4)</t>
  </si>
  <si>
    <t>[NBA] [702] TOTAL u223-110 (B+4) </t>
  </si>
  <si>
    <t>[NBA] [703] TOTAL o228-110 (B+4) </t>
  </si>
  <si>
    <t>[NBA] [705] TOTAL o216-110 (B+4) </t>
  </si>
  <si>
    <t>50 / 150</t>
  </si>
  <si>
    <t>Ticket #25958330</t>
  </si>
  <si>
    <t>[NBA] [2705] 2H PORTLAND TRAIL BLAZERS -6-110</t>
  </si>
  <si>
    <t>Ticket #25956536</t>
  </si>
  <si>
    <t>[NBA] [9701] TORONTO RAPTORS LIVE -9½-127 (LIVE BETTING)</t>
  </si>
  <si>
    <t>64 / 50</t>
  </si>
  <si>
    <t>Ticket #25977266</t>
  </si>
  <si>
    <t>[CBB] [2527] 2H SAINT LOUIS -3½-115</t>
  </si>
  <si>
    <t>Ticket #25993807</t>
  </si>
  <si>
    <t>[CBB] [2574] 2H GONZAGA +8-110</t>
  </si>
  <si>
    <t>165 / 150</t>
  </si>
  <si>
    <t>Ticket #25966886</t>
  </si>
  <si>
    <t>[NHL] [6] NEW JERSEY DEVILS -130</t>
  </si>
  <si>
    <t>130 / 100</t>
  </si>
  <si>
    <t>Ticket #25969714</t>
  </si>
  <si>
    <t>[NBA] [506] TOTAL u226-110 </t>
  </si>
  <si>
    <t>(TORONTO RAPTORS vrs ATLANTA HAWKS)</t>
  </si>
  <si>
    <t>Ticket #25969912</t>
  </si>
  <si>
    <t>Ticket #25969015</t>
  </si>
  <si>
    <t>[NBA] [513] TOTAL o216-110 </t>
  </si>
  <si>
    <t>(DENVER NUGGETS vrs MINNESOTA TIMBERWOLVES)</t>
  </si>
  <si>
    <t>275 / 250</t>
  </si>
  <si>
    <t>Ticket #25966934</t>
  </si>
  <si>
    <t>[NBA] [515] TOTAL o212½-110 </t>
  </si>
  <si>
    <t>(PHOENIX SUNS vrs CHICAGO BULLS)</t>
  </si>
  <si>
    <t>Ticket #25969028</t>
  </si>
  <si>
    <t>PARLAY (4 TEAMS)</t>
  </si>
  <si>
    <t>[NBA] [512] MILWAUKEE BUCKS -7-110</t>
  </si>
  <si>
    <t>[NBA] [515] PHOENIX SUNS +1-110</t>
  </si>
  <si>
    <t>[NBA] [517] TOTAL o222½-110 </t>
  </si>
  <si>
    <t>(LOS ANGELES LAKERS vrs CLEVELAND CAVALIERS)</t>
  </si>
  <si>
    <t>[NBA] [524] UTAH JAZZ -9½-110</t>
  </si>
  <si>
    <t>20 / 200</t>
  </si>
  <si>
    <t>PEND</t>
  </si>
  <si>
    <t>Ticket #25966935</t>
  </si>
  <si>
    <t>[NBA] [517] TOTAL o221-110 </t>
  </si>
  <si>
    <t>Ticket #25969016</t>
  </si>
  <si>
    <t>Ticket #26006897</t>
  </si>
  <si>
    <t>[NBA] [2503] TOTAL o105½-110 </t>
  </si>
  <si>
    <t>(2H INDIANA PACERS vrs 2H CHARLOTTE HORNETS)</t>
  </si>
  <si>
    <t>Ticket #25971281</t>
  </si>
  <si>
    <t>[CBB] [536] TOTAL u156-110 </t>
  </si>
  <si>
    <t>(RICE vrs BYU)</t>
  </si>
  <si>
    <t>Ticket #26006925</t>
  </si>
  <si>
    <t>[NBA] [9508] BOSTON CELTICS LIVE -2-107 (LIVE BETTING)</t>
  </si>
  <si>
    <t>214 / 200</t>
  </si>
  <si>
    <t>Ticket #26013404</t>
  </si>
  <si>
    <t>[NBA] [9517] LOS ANGELES LAKERS LIVE -2-112 (LIVE BETTING)</t>
  </si>
  <si>
    <t>168 / 150</t>
  </si>
  <si>
    <t>Ticket #26012998</t>
  </si>
  <si>
    <t>[NBA] [100002097] TOTAL o111-115 </t>
  </si>
  <si>
    <t>(OKLAHOMA CITY THUNDER TEAM TOTAL vrs OKLAHOMA CITY THUNDER TEAM TOTAL) (Thunder vs Warriors - Team Totals)</t>
  </si>
  <si>
    <t>Ticket #25969017</t>
  </si>
  <si>
    <t>[NBA] [525] TOTAL o220-110 </t>
  </si>
  <si>
    <t>(OKLAHOMA CITY THUNDER vrs GOLDEN STATE WARRIORS)</t>
  </si>
  <si>
    <t>Ticket #26012997</t>
  </si>
  <si>
    <t>[NBA] [525] TOTAL o223-110 </t>
  </si>
  <si>
    <t>Ticket #25966887</t>
  </si>
  <si>
    <t>[NHL] [27] COLORADO AVALANCHE -110</t>
  </si>
  <si>
    <t>Ticket #26017359</t>
  </si>
  <si>
    <t>[NBA] [2525] TOTAL o108-110 </t>
  </si>
  <si>
    <t>(2H OKLAHOMA CITY THUNDER vrs 2H GOLDEN STATE WARRIORS)</t>
  </si>
  <si>
    <t>220 / 200</t>
  </si>
  <si>
    <t>Ticket #26036020</t>
  </si>
  <si>
    <t>[NFL] [106] TOTAL u42½-110 </t>
  </si>
  <si>
    <t>(CHICAGO BEARS vrs DETROIT LIONS)</t>
  </si>
  <si>
    <t>55 / 50</t>
  </si>
  <si>
    <t>Ticket #26023865</t>
  </si>
  <si>
    <t>2 TEAS 6,6½,7 FB 4,4½,5 BK</t>
  </si>
  <si>
    <t>[NFL] [106] DETROIT LIONS +8½-110 (B+6)</t>
  </si>
  <si>
    <t>[NFL] [108] DALLAS COWBOYS -1-105 (B+6)</t>
  </si>
  <si>
    <t>Ticket #26036021</t>
  </si>
  <si>
    <t>[NFL] [108] TOTAL u40½-110 </t>
  </si>
  <si>
    <t>(WASHINGTON REDSKINS vrs DALLAS COWBOYS)</t>
  </si>
  <si>
    <t>Ticket #26058979</t>
  </si>
  <si>
    <t>[CBB] [2704] 2H VIRGINIA -6-110</t>
  </si>
  <si>
    <t>Ticket #26022985</t>
  </si>
  <si>
    <t>[CBB] [736] ELON +4-105</t>
  </si>
  <si>
    <t>79 / 75</t>
  </si>
  <si>
    <t>Ticket #26059057</t>
  </si>
  <si>
    <t>PARLAY (3 TEAMS)</t>
  </si>
  <si>
    <t>[NFL] [1110] 1H NEW ORLEANS SAINTS -395</t>
  </si>
  <si>
    <t>[CBB] [722] NORTH CAROLINA -420</t>
  </si>
  <si>
    <t>[CBB] [723] MICHIGAN STATE -300</t>
  </si>
  <si>
    <t>50 / 53</t>
  </si>
  <si>
    <t>Ticket #26033511</t>
  </si>
  <si>
    <t>3 SPECIAL TEASER</t>
  </si>
  <si>
    <t>[NFL] [106] DETROIT LIONS +13EV (B+10)</t>
  </si>
  <si>
    <t>[NFL] [108] DALLAS COWBOYS +3-110 (B+10)</t>
  </si>
  <si>
    <t>[NFL] [110] NEW ORLEANS SAINTS -2-110 (B+10)</t>
  </si>
  <si>
    <t>120 / 100</t>
  </si>
  <si>
    <t>Ticket #26036022</t>
  </si>
  <si>
    <t>[NFL] [109] TOTAL o60½-110 </t>
  </si>
  <si>
    <t>(ATLANTA FALCONS vrs NEW ORLEANS SAINTS)</t>
  </si>
  <si>
    <t>Ticket #26022984</t>
  </si>
  <si>
    <t>[CBB] [723] MICHIGAN STATE -6-110</t>
  </si>
  <si>
    <t>83 / 75</t>
  </si>
  <si>
    <t>Ticket #26108604</t>
  </si>
  <si>
    <t>[MU] [77504] CLIPPERS SC 1ST -105 </t>
  </si>
  <si>
    <t>(GRIZZLIES SC 1ST vrs CLIPPERS SC 1ST) (Team to score 1st)</t>
  </si>
  <si>
    <t>105 / 100</t>
  </si>
  <si>
    <t>Ticket #26108603</t>
  </si>
  <si>
    <t>[NBA] [503] TOTAL o210½-110 </t>
  </si>
  <si>
    <t>(MEMPHIS GRIZZLIES vrs LOS ANGELES CLIPPERS)</t>
  </si>
  <si>
    <t>Ticket #26120160</t>
  </si>
  <si>
    <t>[CBB] [2588] 2H UCLA +8-110</t>
  </si>
  <si>
    <t>Ticket #26120161</t>
  </si>
  <si>
    <t>[CBB] [2588] TOTAL u90-110 </t>
  </si>
  <si>
    <t>(2H NORTH CAROLINA vrs 2H UCLA)</t>
  </si>
  <si>
    <t>Ticket #26126271</t>
  </si>
  <si>
    <t>[CBB] [1590] 1H MICHIGAN STATE -4-110</t>
  </si>
  <si>
    <t>Ticket #26126270</t>
  </si>
  <si>
    <t>[CBB] [590] MICHIGAN STATE -7-110 (Las Vegas Invitational - Final Round- Orleans Arena Las Vegas NV)</t>
  </si>
  <si>
    <t>Ticket #26125096</t>
  </si>
  <si>
    <t>[NBA] [513] BOSTON CELTICS -7½-110</t>
  </si>
  <si>
    <t>Ticket #26125095</t>
  </si>
  <si>
    <t>[NBA] [507] TOTAL o235-110 </t>
  </si>
  <si>
    <t>(NEW ORLEANS PELICANS vrs NEW YORK KNICKS)</t>
  </si>
  <si>
    <t>Ticket #26126251</t>
  </si>
  <si>
    <t>[MU] [97801] TIGER WOODS LIVE -185 </t>
  </si>
  <si>
    <t>(TIGER WOODS LIVE vrs PHIL MICKELSON LIVE) (WOODS VS MICKELSON SHOWDOWN AT SHADOW CREEK LIVE)</t>
  </si>
  <si>
    <t>185 / 100</t>
  </si>
  <si>
    <t>Ticket #26130622</t>
  </si>
  <si>
    <t>[CFB] [142] WEST VIRGINIA +3-110</t>
  </si>
  <si>
    <t>Ticket #26125097</t>
  </si>
  <si>
    <t>[NBA] [519] CHARLOTTE HORNETS +6½-105</t>
  </si>
  <si>
    <t>53 / 50</t>
  </si>
  <si>
    <t>Ticket #26125098</t>
  </si>
  <si>
    <t>[NBA] [522] MILWAUKEE BUCKS -13½-110</t>
  </si>
  <si>
    <t>Ticket #26128986</t>
  </si>
  <si>
    <t>[CBB] [1586] 1H NEVADA -7½-110</t>
  </si>
  <si>
    <t>Ticket #26125591</t>
  </si>
  <si>
    <t>[NBA] [527] TOTAL o218-110 </t>
  </si>
  <si>
    <t>(PORTLAND TRAIL BLAZERS vrs GOLDEN STATE WARRIORS)</t>
  </si>
  <si>
    <t>Ticket #26206568</t>
  </si>
  <si>
    <t>[CFB] [100000601] TOTAL o16½-115 </t>
  </si>
  <si>
    <t>(SOUTH CAROLINA TEAM TOTAL vrs SOUTH CAROLINA TEAM TOTAL) (Team Totals)</t>
  </si>
  <si>
    <t>Ticket #26162278</t>
  </si>
  <si>
    <t>[NHL] [13] BOSTON BRUINS -115</t>
  </si>
  <si>
    <t>58 / 50</t>
  </si>
  <si>
    <t>Ticket #26202747</t>
  </si>
  <si>
    <t>[NBA] [701] TOTAL o209-110 </t>
  </si>
  <si>
    <t>(HOUSTON ROCKETS vrs CLEVELAND CAVALIERS)</t>
  </si>
  <si>
    <t>Ticket #26202748</t>
  </si>
  <si>
    <t>[NBA] [711] TOTAL o226-110 </t>
  </si>
  <si>
    <t>(SACRAMENTO KINGS vrs GOLDEN STATE WARRIORS)</t>
  </si>
  <si>
    <t>Ticket #26162279</t>
  </si>
  <si>
    <t>[NHL] [18] COLORADO AVALANCHE -158</t>
  </si>
  <si>
    <t>79 / 50</t>
  </si>
  <si>
    <t>Ticket #26242767</t>
  </si>
  <si>
    <t>[NFL] [252] BUFFALO BILLS +9-105 (B+6)</t>
  </si>
  <si>
    <t>[NFL] [263] SEATTLE SEAHAWKS +9-115 (B+6)</t>
  </si>
  <si>
    <t>Ticket #26260353</t>
  </si>
  <si>
    <t>[NFL] [264] CAROLINA PANTHERS -3-115</t>
  </si>
  <si>
    <t>Ticket #26257653</t>
  </si>
  <si>
    <t>[NFL] [257] NEW YORK GIANTS +14½-110 (B+10)</t>
  </si>
  <si>
    <t>[NFL] [262] NEW YORK JETS +20½-110 (B+10)</t>
  </si>
  <si>
    <t>[NFL] [268] LOS ANGELES CHARGERS -4-105 (B+10)</t>
  </si>
  <si>
    <t>Ticket #26242507</t>
  </si>
  <si>
    <t>[NBA] [503] TOTAL o221-110 </t>
  </si>
  <si>
    <t>(PHOENIX SUNS vrs DETROIT PISTONS)</t>
  </si>
  <si>
    <t>Ticket #26242899</t>
  </si>
  <si>
    <t>3 TEAS 6,6½,7 FB 4,4½,5 BK</t>
  </si>
  <si>
    <t>[NFL] [266] INDIANAPOLIS COLTS -3-110 (B+6)</t>
  </si>
  <si>
    <t>50 / 85</t>
  </si>
  <si>
    <t>Ticket #26280683</t>
  </si>
  <si>
    <t>[MU] [99411] TOTAL o23½-125 </t>
  </si>
  <si>
    <t>(A LUCK (IND) COMPLETIONS vrs A LUCK (IND) COMPLETIONS) (Andrew Luck (IND) Total Completions)</t>
  </si>
  <si>
    <t>Ticket #26280684</t>
  </si>
  <si>
    <t>[MU] [99419] TOTAL o5-115 </t>
  </si>
  <si>
    <t>(TY HILTON (IND) RECPT vrs TY HILTON (IND) RECPT) (T.Y. Hilton (IND) Total Receptions)</t>
  </si>
  <si>
    <t>Ticket #26280686</t>
  </si>
  <si>
    <t>[MU] [99458] TOTAL u74½-125 </t>
  </si>
  <si>
    <t>(J CONNER (PIT) RSH YDS vrs J CONNER (PIT) RSH YDS) (James Conner (PIT) Total Rushing Yards)</t>
  </si>
  <si>
    <t>Ticket #26280685</t>
  </si>
  <si>
    <t>[MU] [99452] TOTAL u25½-115 </t>
  </si>
  <si>
    <t>(B ROETHLISB (PIT) COMPLETIONS vrs B ROETHLISB (PIT) COMPLETIONS) (Ben Roethlisberger (PIT) Total Completions)</t>
  </si>
  <si>
    <t>Ticket #26242509</t>
  </si>
  <si>
    <t>[NBA] [511] CHARLOTTE HORNETS -7-105</t>
  </si>
  <si>
    <t>Ticket #26242508</t>
  </si>
  <si>
    <t>[NBA] [505] TOTAL o218½-110 </t>
  </si>
  <si>
    <t>(MIAMI HEAT vrs TORONTO RAPTORS)</t>
  </si>
  <si>
    <t>Ticket #26242510</t>
  </si>
  <si>
    <t>[NBA] [514] SACRAMENTO KINGS +3-110</t>
  </si>
  <si>
    <t>Ticket #26293551</t>
  </si>
  <si>
    <t>[NBA] [514] SACRAMENTO KINGS +152</t>
  </si>
  <si>
    <t>50 / 76</t>
  </si>
  <si>
    <t>Ticket #26292444</t>
  </si>
  <si>
    <t>(GB-MIN) ANY TIME TD SCORER</t>
  </si>
  <si>
    <t>[PROP] [166554] AARON JONES (GB) -145</t>
  </si>
  <si>
    <t>73 / 50</t>
  </si>
  <si>
    <t>Ticket #26295290</t>
  </si>
  <si>
    <t>[MU] [99502] TOTAL u25½-115 </t>
  </si>
  <si>
    <t>(A RODGERS (GB) COMPLETIONS vrs A RODGERS (GB) COMPLETIONS) (Aaron Rodgers (GB) Total Completions)</t>
  </si>
  <si>
    <t>Ticket #26292800</t>
  </si>
  <si>
    <t>[MU] [99512] TOTAL u70½-125 </t>
  </si>
  <si>
    <t>(A JONES (GB) RSH YDS vrs A JONES (GB) RSH YDS) (Aaron Jones (GB) Total Rushing Yards)</t>
  </si>
  <si>
    <t>94 / 75</t>
  </si>
  <si>
    <t>Ticket #26292803</t>
  </si>
  <si>
    <t>[MU] [99579] TOTAL o32½-105 </t>
  </si>
  <si>
    <t>(K RUDOLPH (MIN) RCV YDS vrs K RUDOLPH (MIN) RCV YDS) (Kyle Rudolph (MIN) Total Receiving Yards)</t>
  </si>
  <si>
    <t>Ticket #26292801</t>
  </si>
  <si>
    <t>[MU] [99562] TOTAL u68½-105 </t>
  </si>
  <si>
    <t>(D COOK (MIN) RSH YDS vrs D COOK (MIN) RSH YDS) (Dalvin Cook (MIN) Total Rushing Yards)</t>
  </si>
  <si>
    <t>Ticket #26292802</t>
  </si>
  <si>
    <t>[MU] [99568] TOTAL u7-115 </t>
  </si>
  <si>
    <t>(S DIGGS (MIN) RECPT vrs S DIGGS (MIN) RECPT) (Stefon Diggs (MIN) Total Receptions)</t>
  </si>
  <si>
    <t>86 / 75</t>
  </si>
  <si>
    <t>Ticket #26292443</t>
  </si>
  <si>
    <t>[NFL] [272] MINNESOTA VIKINGS -3½-110</t>
  </si>
  <si>
    <t>Ticket #26307482</t>
  </si>
  <si>
    <t>[NBA] [2515] TOTAL o110½-110 </t>
  </si>
  <si>
    <t>(2H LOS ANGELES CLIPPERS vrs 2H PORTLAND TRAIL BLAZERS)</t>
  </si>
  <si>
    <t>JASON / 0</t>
  </si>
  <si>
    <t>Transfer to agent: GOLFER1</t>
  </si>
  <si>
    <t>Total Bets: 83,  Total Risk / Win: 9282 / 8464,  Total Win / Loss: 0</t>
  </si>
  <si>
    <t>Bet Type</t>
  </si>
  <si>
    <t>Details</t>
  </si>
  <si>
    <t>Details2</t>
  </si>
  <si>
    <t>Win/Lose</t>
  </si>
  <si>
    <t>Amount</t>
  </si>
  <si>
    <t>[NBA] [702] TOTAL u220-110  | (TORONTO RAPTORS vrs ORLANDO MAGIC)</t>
  </si>
  <si>
    <t>[NBA] [703] TOTAL o230½-110  | (LOS ANGELES CLIPPERS vrs WASHINGTON WIZARDS)</t>
  </si>
  <si>
    <t>[NBA] [705] TOTAL o220-110  | (PORTLAND TRAIL BLAZERS vrs NEW YORK KNICKS)</t>
  </si>
  <si>
    <t>[NBA] [506] TOTAL u226-110  | (TORONTO RAPTORS vrs ATLANTA HAWKS)</t>
  </si>
  <si>
    <t>[NBA] [513] TOTAL o216-110  | (DENVER NUGGETS vrs MINNESOTA TIMBERWOLVES)</t>
  </si>
  <si>
    <t>[NBA] [515] TOTAL o212½-110  | (PHOENIX SUNS vrs CHICAGO BULLS)</t>
  </si>
  <si>
    <t>[NBA] [517] TOTAL o222½-110  | (LOS ANGELES LAKERS vrs CLEVELAND CAVALIERS)</t>
  </si>
  <si>
    <t>[NBA] [517] TOTAL o221-110  | (LOS ANGELES LAKERS vrs CLEVELAND CAVALIERS)</t>
  </si>
  <si>
    <t>[NBA] [2503] TOTAL o105½-110  | (2H INDIANA PACERS vrs 2H CHARLOTTE HORNETS)</t>
  </si>
  <si>
    <t>[NBA] [525] TOTAL o220-110  | (OKLAHOMA CITY THUNDER vrs GOLDEN STATE WARRIORS)</t>
  </si>
  <si>
    <t>[NBA] [525] TOTAL o223-110  | (OKLAHOMA CITY THUNDER vrs GOLDEN STATE WARRIORS)</t>
  </si>
  <si>
    <t>[NBA] [2525] TOTAL o108-110  | (2H OKLAHOMA CITY THUNDER vrs 2H GOLDEN STATE WARRIORS)</t>
  </si>
  <si>
    <t>[NBA] [503] TOTAL o210½-110  | (MEMPHIS GRIZZLIES vrs LOS ANGELES CLIPPERS)</t>
  </si>
  <si>
    <t>[NBA] [507] TOTAL o235-110  | (NEW ORLEANS PELICANS vrs NEW YORK KNICKS)</t>
  </si>
  <si>
    <t>[NBA] [527] TOTAL o218-110  | (PORTLAND TRAIL BLAZERS vrs GOLDEN STATE WARRIORS)</t>
  </si>
  <si>
    <t>[NBA] [701] TOTAL o209-110  | (HOUSTON ROCKETS vrs CLEVELAND CAVALIERS)</t>
  </si>
  <si>
    <t>[NBA] [711] TOTAL o226-110  | (SACRAMENTO KINGS vrs GOLDEN STATE WARRIORS)</t>
  </si>
  <si>
    <t>[NBA] [503] TOTAL o221-110  | (PHOENIX SUNS vrs DETROIT PISTONS)</t>
  </si>
  <si>
    <t>[NBA] [505] TOTAL o218½-110  | (MIAMI HEAT vrs TORONTO RAPTORS)</t>
  </si>
  <si>
    <t>[NBA] [2515] TOTAL o110½-110  | (2H LOS ANGELES CLIPPERS vrs 2H PORTLAND TRAIL BLAZERS)</t>
  </si>
  <si>
    <t>NBA</t>
  </si>
  <si>
    <t>Ticket #25586868</t>
  </si>
  <si>
    <t>[MU] [77506] WARRIORS SC 1ST -140 </t>
  </si>
  <si>
    <t>(HAWKS SC 1ST vrs WARRIORS SC 1ST) (NBA TEAM TO SCR 1ST)</t>
  </si>
  <si>
    <t>140 / 100</t>
  </si>
  <si>
    <t>Ticket #25586871</t>
  </si>
  <si>
    <t>[MU] [79092] TOTAL u25-125 </t>
  </si>
  <si>
    <t>(D GREEN (GS) PTS+RBS+AST vrs D GREEN (GS) PTS+RBS+AST) (Draymond Green (GSW) Total Points+Rebounds+Assists)</t>
  </si>
  <si>
    <t>NO BET</t>
  </si>
  <si>
    <t>N/A CANCEL</t>
  </si>
  <si>
    <t>Ticket #25586869</t>
  </si>
  <si>
    <t>[MU] [79087] TOTAL o16½-140 </t>
  </si>
  <si>
    <t>(K DURANT (GS) RBS+AST vrs K DURANT (GS) RBS+AST) (Kevin Durant (GSW) Total Rebounds+Assists)</t>
  </si>
  <si>
    <t>Ticket #25586870</t>
  </si>
  <si>
    <t>[MU] [79089] TOTAL o25½EV </t>
  </si>
  <si>
    <t>(K THOMPSON (GS) PTS vrs K THOMPSON (GS) PTS) (Klay Thompson (GSW) Total Points)</t>
  </si>
  <si>
    <t>Ticket #25615225</t>
  </si>
  <si>
    <t>[MU] [79026] TOTAL u22½-120 </t>
  </si>
  <si>
    <t>(T THOMPSON (CLE) PTS+RBS vrs T THOMPSON (CLE) PTS+RBS)</t>
  </si>
  <si>
    <t>180 / 150</t>
  </si>
  <si>
    <t>Ticket #25602718</t>
  </si>
  <si>
    <t>[NBA] [708] TORONTO RAPTORS -9½-115</t>
  </si>
  <si>
    <t>Ticket #25602748</t>
  </si>
  <si>
    <t>[NBA] [708] TORONTO RAPTORS -5½-115 (B+4)</t>
  </si>
  <si>
    <t>[NBA] [717] UTAH JAZZ -½-110 (B+4)</t>
  </si>
  <si>
    <t>[NBA] [721] PORTLAND TRAIL BLAZERS +6½-105 (B+4)</t>
  </si>
  <si>
    <t>100 / 170</t>
  </si>
  <si>
    <t>Ticket #25602719</t>
  </si>
  <si>
    <t>[NBA] [710] TOTAL u217½-110 </t>
  </si>
  <si>
    <t>(MIAMI HEAT vrs BROOKLYN NETS)</t>
  </si>
  <si>
    <t>Ticket #25616808</t>
  </si>
  <si>
    <t>[MU] [79108] TOTAL u12½-110 </t>
  </si>
  <si>
    <t>(P GEORGE (OKC) RBS+AST vrs P GEORGE (OKC) RBS+AST)</t>
  </si>
  <si>
    <t>154 / 140</t>
  </si>
  <si>
    <t>Ticket #25616400</t>
  </si>
  <si>
    <t>[MU] [79140] TOTAL u45-125 </t>
  </si>
  <si>
    <t>(G ANTETOKNPO (MIL) PTS+RBS+AST vrs G ANTETOKNPO (MIL) PTS+RBS+AST)</t>
  </si>
  <si>
    <t>188 / 150</t>
  </si>
  <si>
    <t>Ticket #25616399</t>
  </si>
  <si>
    <t>[MU] [79114] TOTAL u12½-105 </t>
  </si>
  <si>
    <t>(A DAVIS (NO) RBS vrs A DAVIS (NO) RBS)</t>
  </si>
  <si>
    <t>158 / 150</t>
  </si>
  <si>
    <t>Ticket #25602720</t>
  </si>
  <si>
    <t>[NBA] [714] TOTAL u236½-110 </t>
  </si>
  <si>
    <t>(NEW ORLEANS PELICANS vrs MINNESOTA TIMBERWOLVES)</t>
  </si>
  <si>
    <t>Ticket #25602721</t>
  </si>
  <si>
    <t>[NBA] [718] TOTAL u213-110 </t>
  </si>
  <si>
    <t>(UTAH JAZZ vrs DALLAS MAVERICKS)</t>
  </si>
  <si>
    <t>Ticket #25633385</t>
  </si>
  <si>
    <t>[NBA] [3721] TOTAL o54½-125 </t>
  </si>
  <si>
    <t>(1Q PORTLAND TRAIL BLAZERS vrs 1Q LOS ANGELES LAKERS)</t>
  </si>
  <si>
    <t>63 / 50</t>
  </si>
  <si>
    <t>Ticket #25633384</t>
  </si>
  <si>
    <t>[NBA] [1721] TOTAL o107½-110 </t>
  </si>
  <si>
    <t>(1H PORTLAND TRAIL BLAZERS vrs 1H LOS ANGELES LAKERS)</t>
  </si>
  <si>
    <t>Ticket #25633383</t>
  </si>
  <si>
    <t>[NBA] [721] TOTAL o223-110 </t>
  </si>
  <si>
    <t>(PORTLAND TRAIL BLAZERS vrs LOS ANGELES LAKERS)</t>
  </si>
  <si>
    <t>Ticket #25635566</t>
  </si>
  <si>
    <t>[NBA] [2721] 2H PORTLAND TRAIL BLAZERS PK-105</t>
  </si>
  <si>
    <t>Ticket #25634955</t>
  </si>
  <si>
    <t>[NBA] [9721] PORTLAND TRAIL BLAZERS LIVE -3½-111 (LIVE BETTING)</t>
  </si>
  <si>
    <t>111 / 100</t>
  </si>
  <si>
    <t>Ticket #25640472</t>
  </si>
  <si>
    <t>[CBB] [528] NORTHEASTERN +4-110 (Charleston Clasic - TD Arena - Charleston, SC (First Round))</t>
  </si>
  <si>
    <t>Ticket #25640471</t>
  </si>
  <si>
    <t>[CBB] [509] TOTAL o147-110 </t>
  </si>
  <si>
    <t>(DELAWARE vrs CORNELL)</t>
  </si>
  <si>
    <t>Ticket #25664869</t>
  </si>
  <si>
    <t>[NBA] [502] HOUSTON ROCKETS -4-110</t>
  </si>
  <si>
    <t>Ticket #25652153</t>
  </si>
  <si>
    <t>[MU] [99044] TOTAL u26½-115 </t>
  </si>
  <si>
    <t>(R WILSON (SEA) RSH YDS vrs R WILSON (SEA) RSH YDS) (Russell Wilson (SEA) Total Rushing Yards)</t>
  </si>
  <si>
    <t>Ticket #25652154</t>
  </si>
  <si>
    <t>[MU] [99045] TOTAL o56½+105 </t>
  </si>
  <si>
    <t>(C CARSON (SEA) RSH YDS vrs C CARSON (SEA) RSH YDS) (Chris Carson (SEA) Total Rushing Yards)</t>
  </si>
  <si>
    <t>150 / 158</t>
  </si>
  <si>
    <t>Ticket #25652155</t>
  </si>
  <si>
    <t>[MU] [99060] TOTAL u2½-150 </t>
  </si>
  <si>
    <t>(D MOORE (SEA) RECPT vrs D MOORE (SEA) RECPT) (David Moore (SEA) Total Receptions)</t>
  </si>
  <si>
    <t>225 / 150</t>
  </si>
  <si>
    <t>Ticket #25640473</t>
  </si>
  <si>
    <t>[CBB] [544] WEBER STATE -11-105 (Junkanoo Jam - Resort World Bimini - Bahamas (First Round))</t>
  </si>
  <si>
    <t>Ticket #25652156</t>
  </si>
  <si>
    <t>[MU] [79079] TOTAL o12½-110 </t>
  </si>
  <si>
    <t>(S GILGEOUS-ALEXANDER (LAC) PTS vrs S GILGEOUS-ALEXANDER (LAC) PTS) (Shai Gilgeous-Alexander (LAC) Total Points)</t>
  </si>
  <si>
    <t>Ticket #25664870</t>
  </si>
  <si>
    <t>[NBA] [505] TOTAL o217-110 </t>
  </si>
  <si>
    <t>(SAN ANTONIO SPURS vrs LOS ANGELES CLIPPERS)</t>
  </si>
  <si>
    <t>Ticket #25700848</t>
  </si>
  <si>
    <t>[MU] [79021] TOTAL o23½-105 </t>
  </si>
  <si>
    <t>(V OLADIPO (IND) PTS vrs V OLADIPO (IND) PTS) (Victor Oladipo (IND) Total Points)</t>
  </si>
  <si>
    <t>Ticket #25687481</t>
  </si>
  <si>
    <t>[NBA] [703] TOTAL o210-110 (B+4) </t>
  </si>
  <si>
    <t>(MIAMI HEAT vrs INDIANA PACERS)</t>
  </si>
  <si>
    <t>[NBA] [704] INDIANA PACERS -1-110 (B+4)</t>
  </si>
  <si>
    <t>Ticket #25711055</t>
  </si>
  <si>
    <t>[NBA] [713] TOTAL o228-110 </t>
  </si>
  <si>
    <t>(NEW YORK KNICKS vrs NEW ORLEANS PELICANS)</t>
  </si>
  <si>
    <t>Ticket #25718900</t>
  </si>
  <si>
    <t>[NBA] [715] TOTAL o225½-110 </t>
  </si>
  <si>
    <t>(CHICAGO BULLS vrs MILWAUKEE BUCKS)</t>
  </si>
  <si>
    <t>Ticket #25718901</t>
  </si>
  <si>
    <t>[NBA] [716] MILWAUKEE BUCKS -14½-110</t>
  </si>
  <si>
    <t>Ticket #25759343</t>
  </si>
  <si>
    <t>[CFB] [320] MICHIGAN -28-110</t>
  </si>
  <si>
    <t>Ticket #25769539</t>
  </si>
  <si>
    <t>[MU] [77501] CLIPPERS SC 1ST -125 </t>
  </si>
  <si>
    <t>(CLIPPERS SC 1ST vrs NETS SC 1ST) (NBA TEAM TO SCORE 1ST)</t>
  </si>
  <si>
    <t>Ticket #25773155</t>
  </si>
  <si>
    <t>[NBA] [501] LOS ANGELES CLIPPERS -4-110</t>
  </si>
  <si>
    <t>Ticket #25773156</t>
  </si>
  <si>
    <t>[NBA] [501] TOTAL o222-110 </t>
  </si>
  <si>
    <t>(LOS ANGELES CLIPPERS vrs BROOKLYN NETS)</t>
  </si>
  <si>
    <t>Ticket #25769540</t>
  </si>
  <si>
    <t>[MU] [77509] 76ERS SC 1ST -145 </t>
  </si>
  <si>
    <t>(76ERS SC 1ST vrs HORNETS SC 1ST) (NBA TEAM TO SCORE 1ST)</t>
  </si>
  <si>
    <t>Ticket #25773157</t>
  </si>
  <si>
    <t>[NBA] [508] TOTAL u227-110 </t>
  </si>
  <si>
    <t>(DENVER NUGGETS vrs NEW ORLEANS PELICANS)</t>
  </si>
  <si>
    <t>Ticket #25774390</t>
  </si>
  <si>
    <t>[NBA] [503] TOTAL o222½-110 </t>
  </si>
  <si>
    <t>(LOS ANGELES LAKERS vrs ORLANDO MAGIC)</t>
  </si>
  <si>
    <t>Ticket #25774391</t>
  </si>
  <si>
    <t>[NBA] [505] TOTAL o220-110 </t>
  </si>
  <si>
    <t>(ATLANTA HAWKS vrs INDIANA PACERS)</t>
  </si>
  <si>
    <t>Ticket #25769541</t>
  </si>
  <si>
    <t>[MU] [77511] JAZZ SC 1ST -115 </t>
  </si>
  <si>
    <t>(JAZZ SC 1ST vrs CELTICS SC 1ST) (NBA TEAM TO SCORE 1ST)</t>
  </si>
  <si>
    <t>Ticket #25774725</t>
  </si>
  <si>
    <t>[NBA] [515] TORONTO RAPTORS -9½-110</t>
  </si>
  <si>
    <t>Ticket #25816300</t>
  </si>
  <si>
    <t>[NFL] [451] CAROLINA PANTHERS -4½-110</t>
  </si>
  <si>
    <t>Ticket #25816560</t>
  </si>
  <si>
    <t>[NFL] [462] INDIANAPOLIS COLTS -1-105</t>
  </si>
  <si>
    <t>210 / 200</t>
  </si>
  <si>
    <t>Ticket #25816301</t>
  </si>
  <si>
    <t>[NFL] [459] PHILADELPHIA EAGLES +7½-115</t>
  </si>
  <si>
    <t>230 / 200</t>
  </si>
  <si>
    <t>Ticket #25857882</t>
  </si>
  <si>
    <t>[MU] [77707] KNICKS SC 1ST -105 </t>
  </si>
  <si>
    <t>(KNICKS SC 1ST vrs MAGIC SC 1ST) (NBA TEAM TO SCR 1ST)</t>
  </si>
  <si>
    <t>Ticket #25871091</t>
  </si>
  <si>
    <t>[NBA] [2709] TOTAL o105-110 </t>
  </si>
  <si>
    <t>(2H GOLDEN STATE WARRIORS vrs 2H SAN ANTONIO SPURS)</t>
  </si>
  <si>
    <t>Ticket #25870968</t>
  </si>
  <si>
    <t>[NFL] [457] MINNESOTA VIKINGS +8½-105 (B+6)</t>
  </si>
  <si>
    <t>[NFL] [458] TOTAL u50-110 (B+6) </t>
  </si>
  <si>
    <t>(MINNESOTA VIKINGS vrs CHICAGO BEARS)</t>
  </si>
  <si>
    <t>330 / 300</t>
  </si>
  <si>
    <t>[NBA] [710] TOTAL u217½-110  | (MIAMI HEAT vrs BROOKLYN NETS)</t>
  </si>
  <si>
    <t>[NBA] [714] TOTAL u236½-110  | (NEW ORLEANS PELICANS vrs MINNESOTA TIMBERWOLVES)</t>
  </si>
  <si>
    <t>[NBA] [718] TOTAL u213-110  | (UTAH JAZZ vrs DALLAS MAVERICKS)</t>
  </si>
  <si>
    <t>[NBA] [3721] TOTAL o54½-125  | (1Q PORTLAND TRAIL BLAZERS vrs 1Q LOS ANGELES LAKERS)</t>
  </si>
  <si>
    <t>[NBA] [1721] TOTAL o107½-110  | (1H PORTLAND TRAIL BLAZERS vrs 1H LOS ANGELES LAKERS)</t>
  </si>
  <si>
    <t>[NBA] [721] TOTAL o223-110  | (PORTLAND TRAIL BLAZERS vrs LOS ANGELES LAKERS)</t>
  </si>
  <si>
    <t>[NBA] [505] TOTAL o217-110  | (SAN ANTONIO SPURS vrs LOS ANGELES CLIPPERS)</t>
  </si>
  <si>
    <t>[NBA] [703] TOTAL o210-110 (B+4)  | (MIAMI HEAT vrs INDIANA PACERS)</t>
  </si>
  <si>
    <t>[NBA] [713] TOTAL o228-110  | (NEW YORK KNICKS vrs NEW ORLEANS PELICANS)</t>
  </si>
  <si>
    <t>[NBA] [715] TOTAL o225½-110  | (CHICAGO BULLS vrs MILWAUKEE BUCKS)</t>
  </si>
  <si>
    <t>[NBA] [501] TOTAL o222-110  | (LOS ANGELES CLIPPERS vrs BROOKLYN NETS)</t>
  </si>
  <si>
    <t>[NBA] [508] TOTAL u227-110  | (DENVER NUGGETS vrs NEW ORLEANS PELICANS)</t>
  </si>
  <si>
    <t>[NBA] [503] TOTAL o222½-110  | (LOS ANGELES LAKERS vrs ORLANDO MAGIC)</t>
  </si>
  <si>
    <t>[NBA] [505] TOTAL o220-110  | (ATLANTA HAWKS vrs INDIANA PACERS)</t>
  </si>
  <si>
    <t>[NBA] [2709] TOTAL o105-110  | (2H GOLDEN STATE WARRIORS vrs 2H SAN ANTONIO SPURS)</t>
  </si>
  <si>
    <t>NBA_IF</t>
  </si>
  <si>
    <t>Ticket #25219723</t>
  </si>
  <si>
    <t>[NBA] [701] TOTAL o232-110 </t>
  </si>
  <si>
    <t>(ATLANTA HAWKS vrs CHARLOTTE HORNETS)</t>
  </si>
  <si>
    <t>Ticket #25219724</t>
  </si>
  <si>
    <t>[NBA] [703] WASHINGTON WIZARDS -1-115</t>
  </si>
  <si>
    <t>Ticket #25219725</t>
  </si>
  <si>
    <t>[NBA] [703] TOTAL o226-110 </t>
  </si>
  <si>
    <t>(WASHINGTON WIZARDS vrs DALLAS MAVERICKS)</t>
  </si>
  <si>
    <t>Ticket #25219726</t>
  </si>
  <si>
    <t>[NBA] [707] MILWAUKEE BUCKS -1½-110</t>
  </si>
  <si>
    <t>Ticket #25252630</t>
  </si>
  <si>
    <t>[NBA] [2707] 2H MILWAUKEE BUCKS -3-110</t>
  </si>
  <si>
    <t>Ticket #25252631</t>
  </si>
  <si>
    <t>[NBA] [2708] TOTAL u118-110 </t>
  </si>
  <si>
    <t>(2H MILWAUKEE BUCKS vrs 2H PORTLAND TRAIL BLAZERS)</t>
  </si>
  <si>
    <t>Ticket #25269362</t>
  </si>
  <si>
    <t>[NBA] [501] TOTAL o212-110 </t>
  </si>
  <si>
    <t>(DETROIT PISTONS vrs ORLANDO MAGIC)</t>
  </si>
  <si>
    <t>Ticket #25269517</t>
  </si>
  <si>
    <t>5 TEAS 6.6½,7 FB 4,4½,5 BK</t>
  </si>
  <si>
    <t>[NBA] [501] TOTAL o208-110 (B+4) </t>
  </si>
  <si>
    <t>[NBA] [512] NEW ORLEANS PELICANS -6½-110 (B+4)</t>
  </si>
  <si>
    <t>[NBA] [516] UTAH JAZZ -5½-110 (B+4)</t>
  </si>
  <si>
    <t>[NBA] [517] TORONTO RAPTORS -4½-110 (B+4)</t>
  </si>
  <si>
    <t>[NBA] [519] MINNESOTA TIMBERWOLVES +10-110 (B+4)</t>
  </si>
  <si>
    <t>100 / 450</t>
  </si>
  <si>
    <t>Ticket #25269363</t>
  </si>
  <si>
    <t>[NBA] [510] TOTAL u203½-110 </t>
  </si>
  <si>
    <t>(DENVER NUGGETS vrs MEMPHIS GRIZZLIES)</t>
  </si>
  <si>
    <t>Ticket #25269364</t>
  </si>
  <si>
    <t>[NBA] [512] TOTAL u228½-110 </t>
  </si>
  <si>
    <t>(CHICAGO BULLS vrs NEW ORLEANS PELICANS)</t>
  </si>
  <si>
    <t>Ticket #25269365</t>
  </si>
  <si>
    <t>[NBA] [517] TORONTO RAPTORS -8½-110</t>
  </si>
  <si>
    <t>Ticket #25269366</t>
  </si>
  <si>
    <t>[NBA] [519] MINNESOTA TIMBERWOLVES +6-110</t>
  </si>
  <si>
    <t>Ticket #25343600</t>
  </si>
  <si>
    <t>[NBA] [505] TOTAL o226-110 </t>
  </si>
  <si>
    <t>(DETROIT PISTONS vrs ATLANTA HAWKS)</t>
  </si>
  <si>
    <t>Ticket #25343601</t>
  </si>
  <si>
    <t>[NBA] [508] TOTAL u207-110 </t>
  </si>
  <si>
    <t>(INDIANA PACERS vrs MIAMI HEAT)</t>
  </si>
  <si>
    <t>Ticket #25343602</t>
  </si>
  <si>
    <t>[NBA] [510] DENVER NUGGETS -9½-110</t>
  </si>
  <si>
    <t>Ticket #25343603</t>
  </si>
  <si>
    <t>[NBA] [510] TOTAL u212½-110 </t>
  </si>
  <si>
    <t>(BROOKLYN NETS vrs DENVER NUGGETS)</t>
  </si>
  <si>
    <t>Ticket #25343604</t>
  </si>
  <si>
    <t>[NBA] [513] TOTAL o231-110 </t>
  </si>
  <si>
    <t>(MINNESOTA TIMBERWOLVES vrs SACRAMENTO KINGS)</t>
  </si>
  <si>
    <t>Ticket #25495348</t>
  </si>
  <si>
    <t>[NFL] [2259] 2H NEW ENGLAND PATRIOTS -7½-125</t>
  </si>
  <si>
    <t>Ticket #25495349</t>
  </si>
  <si>
    <t>[NFL] [2259] TOTAL o24½-110 </t>
  </si>
  <si>
    <t>(2H NEW ENGLAND PATRIOTS vrs 2H TENNESSEE TITANS)</t>
  </si>
  <si>
    <t>Ticket #25506617</t>
  </si>
  <si>
    <t>[NFL] [272] LOS ANGELES RAMS -9½-110</t>
  </si>
  <si>
    <t>Ticket #25506961</t>
  </si>
  <si>
    <t>[NFL] [269] LOS ANGELES CHARGERS -4-120 (B+6)</t>
  </si>
  <si>
    <t>[NFL] [272] LOS ANGELES RAMS -3½-110 (B+6)</t>
  </si>
  <si>
    <t>Ticket #25521847</t>
  </si>
  <si>
    <t>[NBA] [1507] TOTAL o109½-110 </t>
  </si>
  <si>
    <t>(1H MILWAUKEE BUCKS vrs 1H DENVER NUGGETS)</t>
  </si>
  <si>
    <t>Ticket #25506618</t>
  </si>
  <si>
    <t>[NFL] [273] DALLAS COWBOYS +7½-110</t>
  </si>
  <si>
    <t>Ticket #25522382</t>
  </si>
  <si>
    <t>PARLAY (2 TEAMS)</t>
  </si>
  <si>
    <t>[NFL] [273] DALLAS COWBOYS +7½-115</t>
  </si>
  <si>
    <t>[NBA] [512] LOS ANGELES LAKERS -650</t>
  </si>
  <si>
    <t>150 / 174</t>
  </si>
  <si>
    <t>Total Bets: 25,  Total Risk / Win: 2910 / 3024,  Total Win / Loss: 0</t>
  </si>
  <si>
    <t>Ticket #24889418</t>
  </si>
  <si>
    <t>[NBA] [4510] 2Q TORONTO RAPTORS -1½-115</t>
  </si>
  <si>
    <t>Ticket #24877985</t>
  </si>
  <si>
    <t>[NBA] [508] BOSTON CELTICS -8½-110</t>
  </si>
  <si>
    <t>Ticket #24880745</t>
  </si>
  <si>
    <t>[NBA] [510] TOTAL u227-110 </t>
  </si>
  <si>
    <t>(PHILADELPHIA 76ERS vrs TORONTO RAPTORS)</t>
  </si>
  <si>
    <t>Ticket #24889417</t>
  </si>
  <si>
    <t>[NBA] [510] TORONTO RAPTORS -6-110</t>
  </si>
  <si>
    <t>Ticket #24879801</t>
  </si>
  <si>
    <t>[NBA] [508] BOSTON CELTICS -400</t>
  </si>
  <si>
    <t>[NBA] [510] TORONTO RAPTORS -255</t>
  </si>
  <si>
    <t>[NBA] [512] HOUSTON ROCKETS -180</t>
  </si>
  <si>
    <t>100 / 171</t>
  </si>
  <si>
    <t>Ticket #24877986</t>
  </si>
  <si>
    <t>[NBA] [514] OKLAHOMA CITY THUNDER -2-110</t>
  </si>
  <si>
    <t>Ticket #24878407</t>
  </si>
  <si>
    <t>[NBA] [513] TOTAL o227½-110 </t>
  </si>
  <si>
    <t>(LOS ANGELES CLIPPERS vrs OKLAHOMA CITY THUNDER)</t>
  </si>
  <si>
    <t>Ticket #24884029</t>
  </si>
  <si>
    <t>[NHL] [22] SAN JOSE SHARKS -1½+105</t>
  </si>
  <si>
    <t>Ticket #24884030</t>
  </si>
  <si>
    <t>[NHL] [22] SAN JOSE SHARKS -255</t>
  </si>
  <si>
    <t>128 / 50</t>
  </si>
  <si>
    <t>Ticket #24910253</t>
  </si>
  <si>
    <t>[NBA] [703] DENVER NUGGETS -350</t>
  </si>
  <si>
    <t>[NBA] [707] UTAH JAZZ -255</t>
  </si>
  <si>
    <t>[NBA] [714] LOS ANGELES LAKERS -330</t>
  </si>
  <si>
    <t>200 / 266</t>
  </si>
  <si>
    <t>Ticket #24903209</t>
  </si>
  <si>
    <t>[NHL] [51] CHICAGO BLACKHAWKS -135</t>
  </si>
  <si>
    <t>68 / 50</t>
  </si>
  <si>
    <t>Ticket #24914367</t>
  </si>
  <si>
    <t>[MU] [79075] TOTAL o19½-120 </t>
  </si>
  <si>
    <t>(L DONCIC (DAL) PTS vrs L DONCIC (DAL) PTS)</t>
  </si>
  <si>
    <t>60 / 50</t>
  </si>
  <si>
    <t>Ticket #24914368</t>
  </si>
  <si>
    <t>[MU] [79077] TOTAL o10½-120 </t>
  </si>
  <si>
    <t>(L DONCIC (DAL) RBS+AST vrs L DONCIC (DAL) RBS+AST)</t>
  </si>
  <si>
    <t>Ticket #24914369</t>
  </si>
  <si>
    <t>[MU] [79083] TOTAL o29½-120 </t>
  </si>
  <si>
    <t>(D JORDAN (DAL) PTS+RBS vrs D JORDAN (DAL) PTS+RBS)</t>
  </si>
  <si>
    <t>Ticket #24914370</t>
  </si>
  <si>
    <t>[MU] [79087] TOTAL o17½-120 </t>
  </si>
  <si>
    <t>(L JAMES (LAL) RBS+AST vrs L JAMES (LAL) RBS+AST)</t>
  </si>
  <si>
    <t>Ticket #24912356</t>
  </si>
  <si>
    <t>[NBA] [711] TOTAL o214-110 </t>
  </si>
  <si>
    <t>(SAN ANTONIO SPURS vrs PHOENIX SUNS)</t>
  </si>
  <si>
    <t>Ticket #24914176</t>
  </si>
  <si>
    <t>[NBA] [713] TOTAL o234½-110 </t>
  </si>
  <si>
    <t>(DALLAS MAVERICKS vrs LOS ANGELES LAKERS)</t>
  </si>
  <si>
    <t>Ticket #24938188</t>
  </si>
  <si>
    <t>[NBA] [502] CHARLOTTE HORNETS -1½-110</t>
  </si>
  <si>
    <t>Ticket #24938189</t>
  </si>
  <si>
    <t>[NBA] [507] TOTAL o233-110 </t>
  </si>
  <si>
    <t>(SACRAMENTO KINGS vrs ATLANTA HAWKS)</t>
  </si>
  <si>
    <t>Ticket #24938190</t>
  </si>
  <si>
    <t>[NBA] [509] MILWAUKEE BUCKS +2½-110</t>
  </si>
  <si>
    <t>Ticket #24938191</t>
  </si>
  <si>
    <t>[NBA] [510] TOTAL u221½-110 </t>
  </si>
  <si>
    <t>(MILWAUKEE BUCKS vrs BOSTON CELTICS)</t>
  </si>
  <si>
    <t>Ticket #24938192</t>
  </si>
  <si>
    <t>[NBA] [512] TOTAL u231-110 </t>
  </si>
  <si>
    <t>(NEW ORLEANS PELICANS vrs PORTLAND TRAIL BLAZERS)</t>
  </si>
  <si>
    <t>Ticket #24970640</t>
  </si>
  <si>
    <t>[NBA] [2511] TOTAL o114-110 </t>
  </si>
  <si>
    <t>(2H NEW ORLEANS PELICANS vrs 2H PORTLAND TRAIL BLAZERS)</t>
  </si>
  <si>
    <t>Ticket #24970641</t>
  </si>
  <si>
    <t>[NBA] [2512] 2H PORTLAND TRAIL BLAZERS -3½-110</t>
  </si>
  <si>
    <t>Ticket #24981479</t>
  </si>
  <si>
    <t>[NBA] [701] TOTAL o220-110 </t>
  </si>
  <si>
    <t>(LOS ANGELES CLIPPERS vrs ORLANDO MAGIC)</t>
  </si>
  <si>
    <t>Ticket #24977503</t>
  </si>
  <si>
    <t>[CFB] [316] VIRGINIA -288</t>
  </si>
  <si>
    <t>[NBA] [712] UTAH JAZZ -300</t>
  </si>
  <si>
    <t>200 / 159</t>
  </si>
  <si>
    <t>Ticket #24981480</t>
  </si>
  <si>
    <t>[NBA] [712] TOTAL u201½-110 </t>
  </si>
  <si>
    <t>(MEMPHIS GRIZZLIES vrs UTAH JAZZ)</t>
  </si>
  <si>
    <t>Ticket #25056878</t>
  </si>
  <si>
    <t>[NBA] [507] TOTAL o226½-110 </t>
  </si>
  <si>
    <t>(MIAMI HEAT vrs ATLANTA HAWKS)</t>
  </si>
  <si>
    <t>77 / 70</t>
  </si>
  <si>
    <t>Ticket #25056879</t>
  </si>
  <si>
    <t>[NBA] [514] TOTAL u209½-110 </t>
  </si>
  <si>
    <t>(UTAH JAZZ vrs DENVER NUGGETS)</t>
  </si>
  <si>
    <t>Ticket #25129756</t>
  </si>
  <si>
    <t>[NBA] [701] TOTAL o236-110 </t>
  </si>
  <si>
    <t>(SACRAMENTO KINGS vrs MILWAUKEE BUCKS)</t>
  </si>
  <si>
    <t>Ticket #25129757</t>
  </si>
  <si>
    <t>[NBA] [702] MILWAUKEE BUCKS -9½-110</t>
  </si>
  <si>
    <t>Ticket #25129758</t>
  </si>
  <si>
    <t>[NBA] [703] PHILADELPHIA 76ERS -4-110</t>
  </si>
  <si>
    <t>Ticket #25129759</t>
  </si>
  <si>
    <t>[NBA] [707] TOTAL o206-110 </t>
  </si>
  <si>
    <t>(ORLANDO MAGIC vrs SAN ANTONIO SPURS)</t>
  </si>
  <si>
    <t>Ticket #25161373</t>
  </si>
  <si>
    <t>[NFL] [100001886] TOTAL u30½-110 </t>
  </si>
  <si>
    <t>(NEW ENGLAND PATRIOTS TEAM TOTAL vrs NEW ENGLAND PATRIOTS TEAM TOTAL)</t>
  </si>
  <si>
    <t>Ticket #25129760</t>
  </si>
  <si>
    <t>[NBA] [712] TOTAL u226½-110 </t>
  </si>
  <si>
    <t>(MINNESOTA TIMBERWOLVES vrs PORTLAND TRAIL BLAZERS)</t>
  </si>
  <si>
    <t>Ticket #25175937</t>
  </si>
  <si>
    <t>[NFL] [9471] GREEN BAY PACKERS LIVE +3½-124</t>
  </si>
  <si>
    <t>62 / 50</t>
  </si>
  <si>
    <t>Total Bets: 37,  Total Risk / Win: 3020 / 2789,  Total Win / Loss: 0</t>
  </si>
  <si>
    <t>Ticket #24505117</t>
  </si>
  <si>
    <t>[NBA] [502] TORONTO RAPTORS -9½-105</t>
  </si>
  <si>
    <t>Ticket #24526712</t>
  </si>
  <si>
    <t>[NBA] [9504] BOSTON CELTICS LIVE +1-124</t>
  </si>
  <si>
    <t>124 / 100</t>
  </si>
  <si>
    <t>Ticket #24531571</t>
  </si>
  <si>
    <t>[NBA] [2512] TOTAL u105½-115 </t>
  </si>
  <si>
    <t>(2H MEMPHIS GRIZZLIES vrs 2H UTAH JAZZ)</t>
  </si>
  <si>
    <t>Ticket #24505118</t>
  </si>
  <si>
    <t>[NBA] [518] GOLDEN STATE WARRIORS -12½-110</t>
  </si>
  <si>
    <t>Ticket #24530191</t>
  </si>
  <si>
    <t>[NBA] [9512] UTAH JAZZ LIVE -5½-113</t>
  </si>
  <si>
    <t>226 / 200</t>
  </si>
  <si>
    <t>Ticket #24546835</t>
  </si>
  <si>
    <t>[SOC] [504325] 2H JUVENTUS TURIN -¼+110</t>
  </si>
  <si>
    <t>100 / 110</t>
  </si>
  <si>
    <t>Lose By ¼</t>
  </si>
  <si>
    <t>Ticket #24555285</t>
  </si>
  <si>
    <t>[NHL] [54] COLUMBUS BLUE JACKETS -175</t>
  </si>
  <si>
    <t>88 / 50</t>
  </si>
  <si>
    <t>Ticket #24548264</t>
  </si>
  <si>
    <t>[MLB] [901] TOTAL o7½+105 (LOS ANGELES DODGERS vrs BOSTON RED SOX)</t>
  </si>
  <si>
    <t>( CLAYTON KERSHAW - L / CHRIS SALE - L</t>
  </si>
  <si>
    <t>100 / 105</t>
  </si>
  <si>
    <t>Ticket #24548265</t>
  </si>
  <si>
    <t>[MLB] [902] BOSTON RED SOX -1½+122</t>
  </si>
  <si>
    <t>( CLAYTON KERSHAW - L / CHRIS SALE - L )</t>
  </si>
  <si>
    <t>100 / 122</t>
  </si>
  <si>
    <t>Ticket #24550159</t>
  </si>
  <si>
    <t>[MU] [23104] M BETTS (BOS) TOTAL BASES -115 </t>
  </si>
  <si>
    <t>(J TURNER (LAD) TOTAL BASES vrs M BETTS (BOS) TOTAL BASES)</t>
  </si>
  <si>
    <t>Ticket #24544834</t>
  </si>
  <si>
    <t>[NHL] [63] LOS ANGELES KINGS +135</t>
  </si>
  <si>
    <t>100 / 135</t>
  </si>
  <si>
    <t>Ticket #24548442</t>
  </si>
  <si>
    <t>[NBA] [701] PHILADELPHIA 76ERS +5-110 (B+4)</t>
  </si>
  <si>
    <t>[NBA] [703] LOS ANGELES CLIPPERS +10½-110 (B+4)</t>
  </si>
  <si>
    <t>[NBA] [706] DENVER NUGGETS -8-110 (B+4)</t>
  </si>
  <si>
    <t>Ticket #24547622</t>
  </si>
  <si>
    <t>[NHL] [66] EDMONTON OILERS +110</t>
  </si>
  <si>
    <t>50 / 55</t>
  </si>
  <si>
    <t>Ticket #24569907</t>
  </si>
  <si>
    <t>[NHL] [2] WINNIPEG JETS -120</t>
  </si>
  <si>
    <t>240 / 200</t>
  </si>
  <si>
    <t>Ticket #24582920</t>
  </si>
  <si>
    <t>[NBA] [508] TORONTO RAPTORS -8-110</t>
  </si>
  <si>
    <t>Ticket #24582919</t>
  </si>
  <si>
    <t>[NBA] [505] NEW YORK KNICKS +8-110</t>
  </si>
  <si>
    <t>Ticket #24583029</t>
  </si>
  <si>
    <t>[NBA] [505] NEW YORK KNICKS +12-110 (B+4)</t>
  </si>
  <si>
    <t>[NBA] [508] TORONTO RAPTORS -4-110 (B+4)</t>
  </si>
  <si>
    <t>[NBA] [517] LOS ANGELES LAKERS -1½-110 (B+4)</t>
  </si>
  <si>
    <t>200 / 340</t>
  </si>
  <si>
    <t>Ticket #24597884</t>
  </si>
  <si>
    <t>[NBA] [2510] 2H CHICAGO BULLS +4-110</t>
  </si>
  <si>
    <t>Ticket #24569908</t>
  </si>
  <si>
    <t>[NHL] [8] VEGAS GOLDEN KNIGHTS -1½+110</t>
  </si>
  <si>
    <t>200 / 220</t>
  </si>
  <si>
    <t>Ticket #24612947</t>
  </si>
  <si>
    <t>[NBA] [702] TOTAL u218-110 </t>
  </si>
  <si>
    <t>(CLEVELAND CAVALIERS vrs DETROIT PISTONS)</t>
  </si>
  <si>
    <t>Ticket #24612948</t>
  </si>
  <si>
    <t>[NBA] [705] TOTAL o217-110 </t>
  </si>
  <si>
    <t>(BOSTON CELTICS vrs OKLAHOMA CITY THUNDER)</t>
  </si>
  <si>
    <t>Ticket #24612949</t>
  </si>
  <si>
    <t>[NBA] [707] DENVER NUGGETS -3-105</t>
  </si>
  <si>
    <t>Ticket #24644854</t>
  </si>
  <si>
    <t>[NBA] [9707] TOTAL o220½-115 </t>
  </si>
  <si>
    <t>(DENVER NUGGETS LIVE vrs LOS ANGELES LAKERS LIVE)</t>
  </si>
  <si>
    <t>Ticket #24671650</t>
  </si>
  <si>
    <t>[NBA] [504] TOTAL u222-110 </t>
  </si>
  <si>
    <t>(DALLAS MAVERICKS vrs TORONTO RAPTORS)</t>
  </si>
  <si>
    <t>Ticket #24670743</t>
  </si>
  <si>
    <t>[CFB] [122] TOTAL u47-110 </t>
  </si>
  <si>
    <t>(WYOMING vrs COLORADO STATE)</t>
  </si>
  <si>
    <t>Ticket #24716264</t>
  </si>
  <si>
    <t>[NBA] [707] TOTAL o228-110 (B+4) </t>
  </si>
  <si>
    <t>(CHICAGO BULLS vrs ATLANTA HAWKS)</t>
  </si>
  <si>
    <t>[NBA] [708] ATLANTA HAWKS -1½-115 (B+4)</t>
  </si>
  <si>
    <t>[NBA] [710] CLEVELAND CAVALIERS +10½-110 (B+4)</t>
  </si>
  <si>
    <t>[NBA] [715] TOTAL o227-110 (B+4) </t>
  </si>
  <si>
    <t>(LOS ANGELES LAKERS vrs SAN ANTONIO SPURS)</t>
  </si>
  <si>
    <t>[NBA] [718] MILWAUKEE BUCKS -5½-110 (B+4)</t>
  </si>
  <si>
    <t>50 / 225</t>
  </si>
  <si>
    <t>Total Bets: 27,  Total Risk / Win: 3344 / 3497,  Total Win / Loss: 0</t>
  </si>
  <si>
    <t>[706] TOR RAPTORS -8½-110</t>
  </si>
  <si>
    <t>440 / 400</t>
  </si>
  <si>
    <t>[704] MIA HEAT u224-110</t>
  </si>
  <si>
    <t>[712] OKC THUNDER u215-110</t>
  </si>
  <si>
    <t>[707] DAL MAVERICKS o215-110</t>
  </si>
  <si>
    <t>[714] MIN TWOLVES -3-110</t>
  </si>
  <si>
    <t>[715] SA SPURS o220-110</t>
  </si>
  <si>
    <t>[717] GS WARRIORS o225½-110</t>
  </si>
  <si>
    <t>CBB</t>
  </si>
  <si>
    <t>[515] HARVARD +4-110</t>
  </si>
  <si>
    <t>[510] COLL OF CHARLESTON -1½-110</t>
  </si>
  <si>
    <t>[501] CHA HORNETS o215-110</t>
  </si>
  <si>
    <t>[533] CAL RIVERSIDE +12½-110</t>
  </si>
  <si>
    <t>[505] ATL HAWKS o230-110</t>
  </si>
  <si>
    <t>MU</t>
  </si>
  <si>
    <t>[250505] B. SIMMONS (PHI) PTS+REBS+ASSTS (B. SIMMONS (PHI) PTS+REBS+ASSTS vrs B. SIMMONS (PHI) PTS+R (BEN SIMMONS (PHI) TOTAL POINTS+REBOUNDS+ASSISTS)</t>
  </si>
  <si>
    <t>[250518] T. THOMPSON (CLE) PTS+REBS (T. THOMPSON (CLE) PTS+REBS vrs T. THOMPSON (CLE) PTS+REBS) u22½ (TRISTAN THOMPSON (CLE) TOTAL POINTS+REBOUNDS)</t>
  </si>
  <si>
    <t>[710] BRK NETS u217½-110</t>
  </si>
  <si>
    <t>[708] TOR RAPTORS -9½-110</t>
  </si>
  <si>
    <t>[250528] J. PARKER (CHI) PTS (J. PARKER (CHI) PTS vrs J. PARKER (CHI) PTS) u15½-110 (JABARI PARKER (CHI) TOTAL POINTS)</t>
  </si>
  <si>
    <t>[250531] K. IRVING (BOS) PTS (K. IRVING (BOS) PTS vrs K. IRVING (BOS) PTS) o21½-115 (KYRIE IRVING (BOS) TOTAL POINTS)</t>
  </si>
  <si>
    <t>[250547] K. LOWRY (TOR) PTS+REBS+ASSTS (K. LOWRY (TOR) PTS+REBS+ASSTS vrs K. LOWRY (TOR) PTS+REBS+AS (KYLE LOWRY (TOR) TOTAL POINTS+REBOUNDS+ASSISTS)</t>
  </si>
  <si>
    <t>[746] LOYOLA CHICAGO -13½-110</t>
  </si>
  <si>
    <t>[250562] D. DOTSON (NYK) PTS (D. DOTSON (NYK) PTS vrs D. DOTSON (NYK) PTS) u28½-105 (DAMYEAN DOTSON (NYK) TOTAL POINTS)</t>
  </si>
  <si>
    <t>184 / 175</t>
  </si>
  <si>
    <t>[714] MIN TWOLVES u236½-110</t>
  </si>
  <si>
    <t>[717] UT JAZZ -4-110</t>
  </si>
  <si>
    <t>[718] DAL MAVERICKS u212½-110</t>
  </si>
  <si>
    <t>[250614] H. BARNES (DAL) PTS (H. BARNES (DAL) PTS vrs H. BARNES (DAL) PTS) u16½EV (HARRISON BARNES (DAL) TOTAL POINTS)</t>
  </si>
  <si>
    <t>50 / 50</t>
  </si>
  <si>
    <t>[755] NORTH DAKOTA o152-110</t>
  </si>
  <si>
    <t>[2721] 2H POR TRAIL BLAZERS PK-110</t>
  </si>
  <si>
    <t>[2722] 2H LA LAKERS u115½-110</t>
  </si>
  <si>
    <t>[528] NORTHEASTERN +4-110</t>
  </si>
  <si>
    <t>[509] DELAWARE o147-110</t>
  </si>
  <si>
    <t>[103002] A. RODGERS (GB) CMPS (A. RODGERS (GB) CMPS vrs A. RODGERS (GB) CMPS) u24½-105 (AARON RODGERS (GB) TOTAL COMPLETIONS)</t>
  </si>
  <si>
    <t>[103011] A. JONES (GB) RSH YDS (A. JONES (GB) RSH YDS vrs A. JONES (GB) RSH YDS) o78½-130 (AARON JONES (GB) TOTAL RUSHING YARDS)</t>
  </si>
  <si>
    <t>260 / 200</t>
  </si>
  <si>
    <t>[103044] R. WILSON (SEA) RSH YDS (R. WILSON (SEA) RSH YDS vrs R. WILSON (SEA) RSH YDS) u29½-115 (RUSSELL WILSON (SEA) TOTAL RUSHING YARDS)</t>
  </si>
  <si>
    <t>[103046] C. CARSON (SEA) RSH YDS (C. CARSON (SEA) RSH YDS vrs C. CARSON (SEA) RSH YDS) u60½-130 (CHRIS CARSON (SEA) TOTAL RUSHING YARDS)</t>
  </si>
  <si>
    <t>[544] WEBER STATE -10½-110</t>
  </si>
  <si>
    <t>[771] KENNESAW ST o131-110</t>
  </si>
  <si>
    <t>[773] NORTHERN IOWA +2½-110</t>
  </si>
  <si>
    <t>[806] FORDHAM u148½-110</t>
  </si>
  <si>
    <t>[817] TENNESSEE TECH +35½-110</t>
  </si>
  <si>
    <t>[709] POR TRAIL BLAZERS o223-110</t>
  </si>
  <si>
    <t>[710] MIN TWOLVES +1-110</t>
  </si>
  <si>
    <t>[709] POR TRAIL BLAZERS o222-110</t>
  </si>
  <si>
    <t>[714] NO PELICANS -10-110</t>
  </si>
  <si>
    <t>[714] NO PELICANS u227-110</t>
  </si>
  <si>
    <t>[501] LA CLIPPERS o221½-110</t>
  </si>
  <si>
    <t>[501] LA CLIPPERS -4-110</t>
  </si>
  <si>
    <t>[503] LA LAKERS o222½-110</t>
  </si>
  <si>
    <t>[505] ATL HAWKS o220-110</t>
  </si>
  <si>
    <t>[516] CHI BULLS u215-110</t>
  </si>
  <si>
    <t>NFL</t>
  </si>
  <si>
    <t>[462] IND COLTS -1-110</t>
  </si>
  <si>
    <t>[451] CAR PANTHERS -4½-110</t>
  </si>
  <si>
    <t>[459] PHI EAGLES +7½-110</t>
  </si>
  <si>
    <t>4TEAM NY TEASER-TIES=LOSE</t>
  </si>
  <si>
    <t>[456] BAL RAVENS +6-110 (B+12)</t>
  </si>
  <si>
    <t>[460] NO SAINTS +5-110 (B+12)</t>
  </si>
  <si>
    <t>[468] LA CHARGERS +5-110 (B+12)</t>
  </si>
  <si>
    <t>[472] JAX JAGUARS +16½-110 (B+12)</t>
  </si>
  <si>
    <t>[705] LA LAKERS o224½-110</t>
  </si>
  <si>
    <t>[703] POR TRAIL BLAZERS -1½-110</t>
  </si>
  <si>
    <t>[703] POR TRAIL BLAZERS o220½-110</t>
  </si>
  <si>
    <t>[708] ORL MAGIC u217½-110</t>
  </si>
  <si>
    <t>[2709] 2H GS WARRIORS o105-110</t>
  </si>
  <si>
    <t>[457] MIN VIKINGS +3-110</t>
  </si>
  <si>
    <t>Beginning</t>
  </si>
  <si>
    <t>Mon</t>
  </si>
  <si>
    <t>Tue</t>
  </si>
  <si>
    <t>Wed</t>
  </si>
  <si>
    <t>Thu</t>
  </si>
  <si>
    <t>Fri</t>
  </si>
  <si>
    <t>Sat</t>
  </si>
  <si>
    <t>Sun</t>
  </si>
  <si>
    <t>Cash In/Out</t>
  </si>
  <si>
    <t>Balance</t>
  </si>
  <si>
    <t>User/Phone</t>
  </si>
  <si>
    <t>Sport</t>
  </si>
  <si>
    <t>Date Placed</t>
  </si>
  <si>
    <t>Internet</t>
  </si>
  <si>
    <t>ADJ</t>
  </si>
  <si>
    <t>Wager Lost Ticket Live 170298470-1 L.A. Lakers VS Atlanta Hawks - Game - Spreads (OT Included) L.A. Lakers -9½ -115</t>
  </si>
  <si>
    <t>Wager Won Ticket Live 170306293-1 L.A. Lakers VS Atlanta Hawks - Game - Totals (OT Included) Under 217½ -125</t>
  </si>
  <si>
    <t>Ticket: 4338865</t>
  </si>
  <si>
    <t>Ticket: 4338871</t>
  </si>
  <si>
    <t>Ticket: 4338872</t>
  </si>
  <si>
    <t>Ticket: 4338864</t>
  </si>
  <si>
    <t>Ticket: 4338868</t>
  </si>
  <si>
    <t>Ticket: 4338869</t>
  </si>
  <si>
    <t>Ticket: 4338870</t>
  </si>
  <si>
    <t>SA</t>
  </si>
  <si>
    <t>Ticket Live 170434944-1 Denver Nuggets VS Houston Rockets - Game - Spreads (OT Included) Denver Nuggets -2½ -115</t>
  </si>
  <si>
    <t>Ticket Live 170438562-1 Golden State Warriors VS Atlanta Hawks - Game - Team Total |Golden State Warriors| (OT included) O</t>
  </si>
  <si>
    <t>Ticket Live 170441293-1 Golden State Warriors VS Atlanta Hawks - Game - Totals (OT Included) Over 207½ -110</t>
  </si>
  <si>
    <t>Ticket: 4339691</t>
  </si>
  <si>
    <t>Ticket: 4339690</t>
  </si>
  <si>
    <t>Ticket: 4340225</t>
  </si>
  <si>
    <t>Ticket: 4339692</t>
  </si>
  <si>
    <t>Ticket: 4340148</t>
  </si>
  <si>
    <t>Wager Lost Ticket Live 170434944-1 Denver Nuggets VS Houston Rockets - Game - Spreads (OT Included) Denver Nuggets -2½ -115</t>
  </si>
  <si>
    <t>Wager Lost Ticket Live 170438562-1 Golden State Warriors VS Atlanta Hawks - Game - Team Total |Golden State Warriors| (OT included) O</t>
  </si>
  <si>
    <t>Wager Won Ticket Live 170441293-1 Golden State Warriors VS Atlanta Hawks - Game - Totals (OT Included) Over 207½ -110</t>
  </si>
  <si>
    <t>Ticket: 4341016</t>
  </si>
  <si>
    <t>Ticket: 4341079</t>
  </si>
  <si>
    <t>Ticket: 4340563</t>
  </si>
  <si>
    <t>Ticket: 4340562</t>
  </si>
  <si>
    <t>Ticket: 4341017</t>
  </si>
  <si>
    <t>Ticket: 4341018</t>
  </si>
  <si>
    <t>Ticket: 4341019</t>
  </si>
  <si>
    <t>Ticket: 4340523</t>
  </si>
  <si>
    <t>Ticket: 4341080</t>
  </si>
  <si>
    <t>Ticket: 4340564</t>
  </si>
  <si>
    <t>Ticket: 4340560</t>
  </si>
  <si>
    <t>Ticket: 4340561</t>
  </si>
  <si>
    <t>Ticket: 4341020</t>
  </si>
  <si>
    <t>Ticket: 4340522</t>
  </si>
  <si>
    <t>Ticket: 4341501</t>
  </si>
  <si>
    <t>Ticket: 4341502</t>
  </si>
  <si>
    <t>Ticket Live 170585731-1 Denver Nuggets VS Atlanta Hawks - Game - Spreads (OT Included) - Atlanta Hawks +28½ -120</t>
  </si>
  <si>
    <t>Ticket: 4341579</t>
  </si>
  <si>
    <t>Ticket: 4341580</t>
  </si>
  <si>
    <t>Ticket: 4341877</t>
  </si>
  <si>
    <t>Ticket: 4341878</t>
  </si>
  <si>
    <t>Ticket: 4341879</t>
  </si>
  <si>
    <t>Ticket: 4341880</t>
  </si>
  <si>
    <t>Ticket: 4341578</t>
  </si>
  <si>
    <t>Wager Lost Ticket Live 170585731-1 Denver Nuggets VS Atlanta Hawks - Game - Spreads (OT Included) - Atlanta Hawks +28½ -120</t>
  </si>
  <si>
    <t>Ticket: 4343008</t>
  </si>
  <si>
    <t>Ticket: 4343013</t>
  </si>
  <si>
    <t>Ticket: 4343009</t>
  </si>
  <si>
    <t>Ticket: 4343010</t>
  </si>
  <si>
    <t>Ticket: 4343041</t>
  </si>
  <si>
    <t>Ticket: 4343542</t>
  </si>
  <si>
    <t>Ticket: 4343543</t>
  </si>
  <si>
    <t>Ticket: 4343042</t>
  </si>
  <si>
    <t>Ticket: 4343544</t>
  </si>
  <si>
    <t>Ticket: 4346549</t>
  </si>
  <si>
    <t>Ticket: 4346550</t>
  </si>
  <si>
    <t>Ticket: 4346590</t>
  </si>
  <si>
    <t>Ticket: 4346591</t>
  </si>
  <si>
    <t>Ticket: 4346592</t>
  </si>
  <si>
    <t>Ticket Live 170856756-1 San Antonio Spurs VS Golden State Warriors - Game - 2 Way Money Line (OT Included) Golden State War</t>
  </si>
  <si>
    <t>Ticket Live 170857116-1 San Antonio Spurs VS Golden State Warriors - Game - Spreads (OT Included) - Golden State Warriors +</t>
  </si>
  <si>
    <t>Ticket Live 170857402-1 San Antonio Spurs VS Golden State Warriors - 1st Half - 3 Way Money Line Golden State Warriors +300</t>
  </si>
  <si>
    <t>Ticket: 4348346</t>
  </si>
  <si>
    <t>Ticket: 4348347</t>
  </si>
  <si>
    <t>Ticket: 4348192</t>
  </si>
  <si>
    <t>Ticket: 4348317</t>
  </si>
  <si>
    <t>Ticket: 4349943</t>
  </si>
  <si>
    <t>Ticket: 4349941</t>
  </si>
  <si>
    <t>Ticket: 4349942</t>
  </si>
  <si>
    <t>Ticket: 4349944</t>
  </si>
  <si>
    <t>Wager Lost Ticket Live 170857402-1 San Antonio Spurs VS Golden State Warriors - 1st Half - 3 Way Money Line Golden State Warriors +300</t>
  </si>
  <si>
    <t>Ticket: 4350400</t>
  </si>
  <si>
    <t>Ticket: 4350383</t>
  </si>
  <si>
    <t>Wager Lost Ticket Live 170856756-1 San Antonio Spurs VS Golden State Warriors - Game - 2 Way Money Line (OT Included) Golden State War</t>
  </si>
  <si>
    <t>Wager Lost Ticket Live 170857116-1 San Antonio Spurs VS Golden State Warriors - Game - Spreads (OT Included) - Golden State Warriors +</t>
  </si>
  <si>
    <t>LUCIA</t>
  </si>
  <si>
    <t>XFER</t>
  </si>
  <si>
    <t>Transfer to agent: BC-GB11</t>
  </si>
  <si>
    <t>From 11/05/2018 to 11/11/2018</t>
  </si>
  <si>
    <t>Ticket Live 169776490-1 Golden State Warriors VS Memphis Grizzlies - Game - Spreads (OT Included) Golden State Warriors -9</t>
  </si>
  <si>
    <t>Ticket: 4327543</t>
  </si>
  <si>
    <t>[250509] C. CAPELA (HOU) PTS+REBS (C. CAPELA (HOU) PTS+REBS vrs C. CAPELA (HOU) PTS+REBS) o25½-115 (CLINT CAPELA (HOU) TOTAL POINTS+REBOUNDS)</t>
  </si>
  <si>
    <t>Ticket: 4327544</t>
  </si>
  <si>
    <t>[250527] B. GRIFFIN (DET) REBS (B. GRIFFIN (DET) REBS vrs B. GRIFFIN (DET) REBS) o8½-105 (BLAKE GRIFFIN (DET) TOTAL REBOUNDS)</t>
  </si>
  <si>
    <t>Ticket: 4327115</t>
  </si>
  <si>
    <t>[502] IND PACERS u213-110</t>
  </si>
  <si>
    <t>Ticket: 4327539</t>
  </si>
  <si>
    <t>[501] HOU ROCKETS o215½-110</t>
  </si>
  <si>
    <t>Ticket: 4327112</t>
  </si>
  <si>
    <t>[506] ORL MAGIC -4½-110</t>
  </si>
  <si>
    <t>Ticket: 4327416</t>
  </si>
  <si>
    <t>[508] NY KNICKS -2½-110</t>
  </si>
  <si>
    <t>Ticket: 4327807</t>
  </si>
  <si>
    <t>[250595] N. JOKIC (DEN) REBS (N. JOKIC (DEN) REBS vrs N. JOKIC (DEN) REBS) o10½+105 (NIKOLA JOKIC (DEN) TOTAL REBOUNDS)</t>
  </si>
  <si>
    <t>Ticket: 4327808</t>
  </si>
  <si>
    <t>[250579] K. IRVING (BOS) PTS (K. IRVING (BOS) PTS vrs K. IRVING (BOS) PTS) o21½-120 (KYRIE IRVING (BOS) TOTAL POINTS)</t>
  </si>
  <si>
    <t>Ticket: 4327790</t>
  </si>
  <si>
    <t>[513] TOR RAPTORS +3-110</t>
  </si>
  <si>
    <t>550 / 500</t>
  </si>
  <si>
    <t>Ticket: 4327948</t>
  </si>
  <si>
    <t>[2514] 2H UT JAZZ -5-110</t>
  </si>
  <si>
    <t>Ticket: 4327106</t>
  </si>
  <si>
    <t>[516] GS WARRIORS u217½-110</t>
  </si>
  <si>
    <t>Ticket: 4327576</t>
  </si>
  <si>
    <t>[473] TEN TITANS +192</t>
  </si>
  <si>
    <t>[517] MIN TWOLVES +188</t>
  </si>
  <si>
    <t>50 / 367</t>
  </si>
  <si>
    <t>Ticket: 4327815</t>
  </si>
  <si>
    <t>[517] MIN TWOLVES o229½-110</t>
  </si>
  <si>
    <t>Wager Won Ticket Live 169776490-1 Golden State Warriors VS Memphis Grizzlies - Game - Spreads (OT Included) Golden State Warriors -9</t>
  </si>
  <si>
    <t>Ticket: 4328516</t>
  </si>
  <si>
    <t>[769] NORTH CAROLINA -10½-110</t>
  </si>
  <si>
    <t>Ticket: 4328044</t>
  </si>
  <si>
    <t>[701] ATL HAWKS o230½-110</t>
  </si>
  <si>
    <t>Ticket: 4328100</t>
  </si>
  <si>
    <t>[701] ATL HAWKS o231-110</t>
  </si>
  <si>
    <t>Ticket: 4328043</t>
  </si>
  <si>
    <t>[703] WAS WIZARDS o225-110</t>
  </si>
  <si>
    <t>Ticket: 4328101</t>
  </si>
  <si>
    <t>Ticket: 4328102</t>
  </si>
  <si>
    <t>[705] BRK NETS o219½-110</t>
  </si>
  <si>
    <t>Ticket: 4328515</t>
  </si>
  <si>
    <t>[753] DUKE +115</t>
  </si>
  <si>
    <t>100 / 115</t>
  </si>
  <si>
    <t>Ticket: 4328007</t>
  </si>
  <si>
    <t>[707] MIL BUCKS +1-110</t>
  </si>
  <si>
    <t>Ticket: 4328103</t>
  </si>
  <si>
    <t>[707] MIL BUCKS -1-110</t>
  </si>
  <si>
    <t>Ticket: 4328735</t>
  </si>
  <si>
    <t>[1750] 1H NEVADA -6-110</t>
  </si>
  <si>
    <t>Ticket: 4329320</t>
  </si>
  <si>
    <t>[501] DET PISTONS o212½-110</t>
  </si>
  <si>
    <t>Ticket: 4329322</t>
  </si>
  <si>
    <t>[512] NO PELICANS u228½-110</t>
  </si>
  <si>
    <t>Ticket: 4329321</t>
  </si>
  <si>
    <t>[510] MEM GRIZZLIES u203-110</t>
  </si>
  <si>
    <t>Ticket: 4329363</t>
  </si>
  <si>
    <t>[516] UT JAZZ -9½-110</t>
  </si>
  <si>
    <t>Ticket: 4329324</t>
  </si>
  <si>
    <t>[517] TOR RAPTORS -8½-110</t>
  </si>
  <si>
    <t>Ticket: 4329323</t>
  </si>
  <si>
    <t>[519] MIN TWOLVES o239-110</t>
  </si>
  <si>
    <t>Ticket: 4329325</t>
  </si>
  <si>
    <t>[519] MIN TWOLVES +6-110</t>
  </si>
  <si>
    <t>Ticket: 4329969</t>
  </si>
  <si>
    <t>[701] HOU ROCKETS -4-110</t>
  </si>
  <si>
    <t>Ticket: 4330466</t>
  </si>
  <si>
    <t>2TEAM TEASER-TIES=LOSE</t>
  </si>
  <si>
    <t>[107] CAR PANTHERS o45½-110 (B+6)</t>
  </si>
  <si>
    <t>[107] CAR PANTHERS +10-110 (B+6)</t>
  </si>
  <si>
    <t>Ticket: 4329975</t>
  </si>
  <si>
    <t>[704] PHO SUNS u215-110</t>
  </si>
  <si>
    <t>Ticket: 4329970</t>
  </si>
  <si>
    <t>[707] MIL BUCKS o240-110</t>
  </si>
  <si>
    <t>Ticket: 4331222</t>
  </si>
  <si>
    <t>[505] DET PISTONS o226-110</t>
  </si>
  <si>
    <t>Ticket: 4331232</t>
  </si>
  <si>
    <t>[510] DEN NUGGETS u212-110</t>
  </si>
  <si>
    <t>Ticket: 4331239</t>
  </si>
  <si>
    <t>[512] UT JAZZ u206-110</t>
  </si>
  <si>
    <t>Ticket: 4331233</t>
  </si>
  <si>
    <t>[513] MIN TWOLVES o230-110</t>
  </si>
  <si>
    <t>Ticket Live 170264960-1 Los Angeles Rams VS Seattle Seahawks - Game - Spread (OT Included) Los Angeles Rams -6½ -115</t>
  </si>
  <si>
    <t>Ticket: 4336085</t>
  </si>
  <si>
    <t>3TEAM NY TEASER-TIES=LOSE</t>
  </si>
  <si>
    <t>[268] KC CHIEFS -6-110 (B+10)</t>
  </si>
  <si>
    <t>[269] LA CHARGERS PK-110 (B+10)</t>
  </si>
  <si>
    <t>[262] GB PACKERS -½-110 (B+10)</t>
  </si>
  <si>
    <t>Ticket: 4337182</t>
  </si>
  <si>
    <t>[507] MIL BUCKS o222½-110</t>
  </si>
  <si>
    <t>Ticket: 4337200</t>
  </si>
  <si>
    <t>Wager Lost Ticket Live 170264960-1 Los Angeles Rams VS Seattle Seahawks - Game - Spread (OT Included) Los Angeles Rams -6½ -115</t>
  </si>
  <si>
    <t>Ticket Live 170298470-1 L.A. Lakers VS Atlanta Hawks - Game - Spreads (OT Included) L.A. Lakers -9½ -115</t>
  </si>
  <si>
    <t>Ticket Live 170306293-1 L.A. Lakers VS Atlanta Hawks - Game - Totals (OT Included) Under 217½ -125</t>
  </si>
  <si>
    <t>Ticket: 4338217</t>
  </si>
  <si>
    <t>[509] BOS CELTICS o213½-110</t>
  </si>
  <si>
    <t>Ticket: 4337201</t>
  </si>
  <si>
    <t>[512] LA LAKERS u238-110</t>
  </si>
  <si>
    <t>History for :BCI739</t>
  </si>
  <si>
    <t>From 10/29/2018 to 11/04/2018</t>
  </si>
  <si>
    <t>Ticket Live 169110283-1 Denver Nuggets VS New Orleans Pelicans - Game - Spreads (OT Included) Denver Nuggets -6½ -115</t>
  </si>
  <si>
    <t>Ticket: 4316240</t>
  </si>
  <si>
    <t>[702] PHI 76ERS u231½-110</t>
  </si>
  <si>
    <t>Ticket: 4316256</t>
  </si>
  <si>
    <t>[704] IND PACERS -4½-110</t>
  </si>
  <si>
    <t>Ticket: 4316257</t>
  </si>
  <si>
    <t>Ticket: 4316182</t>
  </si>
  <si>
    <t>[709] TOR RAPTORS o219-110</t>
  </si>
  <si>
    <t>Ticket: 4316845</t>
  </si>
  <si>
    <t>[2701] 2H ATL HAWKS o113-110</t>
  </si>
  <si>
    <t>Ticket: 4316900</t>
  </si>
  <si>
    <t>[2705] 2H SAC KINGS +6½-110</t>
  </si>
  <si>
    <t>Ticket: 4316931</t>
  </si>
  <si>
    <t>[2710] 2H MIL BUCKS +4-110</t>
  </si>
  <si>
    <t>Ticket: 4316930</t>
  </si>
  <si>
    <t>[2713] 2H LA LAKERS o118½-110</t>
  </si>
  <si>
    <t>Ticket: 4316997</t>
  </si>
  <si>
    <t>[2276] 2H BUF BILLS +7½-110</t>
  </si>
  <si>
    <t>Wager Lost Ticket Live 169110283-1 Denver Nuggets VS New Orleans Pelicans - Game - Spreads (OT Included) Denver Nuggets -6½ -115</t>
  </si>
  <si>
    <t>Ticket: 4317082</t>
  </si>
  <si>
    <t>[501] ATL HAWKS o227-110</t>
  </si>
  <si>
    <t>Ticket: 4317225</t>
  </si>
  <si>
    <t>[508] BOS CELTICS -3½-110 (B+5)</t>
  </si>
  <si>
    <t>[510] TOR RAPTORS -1½-110 (B+5)</t>
  </si>
  <si>
    <t>Ticket: 4317201</t>
  </si>
  <si>
    <t>CFB</t>
  </si>
  <si>
    <t>[304] BOWLING GREEN -1-110</t>
  </si>
  <si>
    <t>Ticket: 4317276</t>
  </si>
  <si>
    <t>[302] BUFFALO u52½-110</t>
  </si>
  <si>
    <t>Ticket: 4317083</t>
  </si>
  <si>
    <t>[512] HOU ROCKETS u222-110</t>
  </si>
  <si>
    <t>Ticket: 4317085</t>
  </si>
  <si>
    <t>[512] HOU ROCKETS -4-110</t>
  </si>
  <si>
    <t>Ticket: 4317086</t>
  </si>
  <si>
    <t>[515] WAS WIZARDS o219-110</t>
  </si>
  <si>
    <t>Ticket: 4317084</t>
  </si>
  <si>
    <t>[513] LA CLIPPERS o227½-110</t>
  </si>
  <si>
    <t>Ticket Live 169209464-1 San Jose Sharks VS New York Rangers - Game - 2 Way Money Line (OT Included) New York Rangers +135</t>
  </si>
  <si>
    <t>Wager Won Ticket Live 169209464-1 San Jose Sharks VS New York Rangers - Game - 2 Way Money Line (OT Included) New York Rangers +135</t>
  </si>
  <si>
    <t>Ticket Live 169265997-1 Minnesota Timberwolves VS Utah Jazz - Game - Spreads (OT Included) 3.5 Utah Jazz -3½ -110</t>
  </si>
  <si>
    <t>Ticket: 4317913</t>
  </si>
  <si>
    <t>[701] DET PISTONS o215½-110</t>
  </si>
  <si>
    <t>Ticket: 4317897</t>
  </si>
  <si>
    <t>[704] CHI BULLS u222½-110</t>
  </si>
  <si>
    <t>Ticket: 4317911</t>
  </si>
  <si>
    <t>[703] DEN NUGGETS -8-110</t>
  </si>
  <si>
    <t>Ticket: 4317842</t>
  </si>
  <si>
    <t>[707] UT JAZZ -3-110</t>
  </si>
  <si>
    <t>Ticket: 4317912</t>
  </si>
  <si>
    <t>[707] UT JAZZ o222-110</t>
  </si>
  <si>
    <t>Ticket: 4318415</t>
  </si>
  <si>
    <t>[1713] 1H DAL MAVERICKS o121-110</t>
  </si>
  <si>
    <t>Ticket: 4318416</t>
  </si>
  <si>
    <t>[1714] 1H LA LAKERS -4½-110</t>
  </si>
  <si>
    <t>Ticket: 4317776</t>
  </si>
  <si>
    <t>[713] DAL MAVERICKS o234-110</t>
  </si>
  <si>
    <t>Ticket: 4317777</t>
  </si>
  <si>
    <t>[714] LA LAKERS -7-110</t>
  </si>
  <si>
    <t>Ticket: 4317816</t>
  </si>
  <si>
    <t>[713] DAL MAVERICKS o234½-110</t>
  </si>
  <si>
    <t>Ticket: 4317898</t>
  </si>
  <si>
    <t>[712] PHO SUNS +7-110</t>
  </si>
  <si>
    <t>Ticket: 4318075</t>
  </si>
  <si>
    <t>[711] SA SPURS o214-110</t>
  </si>
  <si>
    <t>Wager Lost Ticket Live 169265997-1 Minnesota Timberwolves VS Utah Jazz - Game - Spreads (OT Included) 3.5 Utah Jazz -3½ -110</t>
  </si>
  <si>
    <t>Ticket: 4318468</t>
  </si>
  <si>
    <t>[2713] 2H DAL MAVERICKS o113½-110</t>
  </si>
  <si>
    <t>385 / 350</t>
  </si>
  <si>
    <t>Ticket: 4318472</t>
  </si>
  <si>
    <t>[2714] 2H LA LAKERS -2-110</t>
  </si>
  <si>
    <t>Ticket: 4318467</t>
  </si>
  <si>
    <t>[2709] 2H NO PELICANS o118½-110</t>
  </si>
  <si>
    <t>Ticket: 4318672</t>
  </si>
  <si>
    <t>[502] CHA HORNETS -1½-110</t>
  </si>
  <si>
    <t>Ticket: 4318673</t>
  </si>
  <si>
    <t>[501] OKC THUNDER o231½-110</t>
  </si>
  <si>
    <t>Ticket: 4318660</t>
  </si>
  <si>
    <t>[507] SAC KINGS o232½-110</t>
  </si>
  <si>
    <t>Ticket: 4318674</t>
  </si>
  <si>
    <t>[509] MIL BUCKS +2½-110</t>
  </si>
  <si>
    <t>Ticket: 4318659</t>
  </si>
  <si>
    <t>[512] POR TRAIL BLAZERS u230½-110</t>
  </si>
  <si>
    <t>Ticket: 4319680</t>
  </si>
  <si>
    <t>[2511] 2H NO PELICANS o113½-110</t>
  </si>
  <si>
    <t>Ticket: 4319681</t>
  </si>
  <si>
    <t>[2512] 2H POR TRAIL BLAZERS -3½-110</t>
  </si>
  <si>
    <t>Ticket: 4319828</t>
  </si>
  <si>
    <t>[701] LA CLIPPERS o219½-110</t>
  </si>
  <si>
    <t>Ticket: 4320231</t>
  </si>
  <si>
    <t>[701] LA CLIPPERS -3½-110</t>
  </si>
  <si>
    <t>Ticket: 4320212</t>
  </si>
  <si>
    <t>[703] HOU ROCKETS -4-110</t>
  </si>
  <si>
    <t>Ticket: 4319827</t>
  </si>
  <si>
    <t>[705] OKC THUNDER o233½-110</t>
  </si>
  <si>
    <t>Ticket: 4320232</t>
  </si>
  <si>
    <t>[709] NY KNICKS +6-110</t>
  </si>
  <si>
    <t>Ticket: 4319902</t>
  </si>
  <si>
    <t>[712] UT JAZZ u202-110</t>
  </si>
  <si>
    <t>Ticket: 4320745</t>
  </si>
  <si>
    <t>[1716] 1H GS WARRIORS -6½-110</t>
  </si>
  <si>
    <t>Ticket: 4320744</t>
  </si>
  <si>
    <t>[716] GS WARRIORS -10½-110</t>
  </si>
  <si>
    <t>Ticket: 4320781</t>
  </si>
  <si>
    <t>[2716] 2H GS WARRIORS -6-110</t>
  </si>
  <si>
    <t>Ticket: 4321659</t>
  </si>
  <si>
    <t>[504] IND PACERS u208-110</t>
  </si>
  <si>
    <t>Ticket: 4321660</t>
  </si>
  <si>
    <t>[507] MIA HEAT o226½-110</t>
  </si>
  <si>
    <t>Ticket: 4322663</t>
  </si>
  <si>
    <t>[514] DEN NUGGETS u210½-110</t>
  </si>
  <si>
    <t>Ticket: 4325211</t>
  </si>
  <si>
    <t>[899905] KC CHIEFS TEAM TOTAL o30½-115 </t>
  </si>
  <si>
    <t>(KC CHIEFS TEAM TOTAL vrs KC CHIEFS TEAM TOTAL)</t>
  </si>
  <si>
    <t>Ticket: 4325097</t>
  </si>
  <si>
    <t>[702] MIL BUCKS -10-110</t>
  </si>
  <si>
    <t>Ticket: 4325098</t>
  </si>
  <si>
    <t>[701] SAC KINGS o236½-110</t>
  </si>
  <si>
    <t>Ticket: 4325188</t>
  </si>
  <si>
    <t>[453] KC CHIEFS +3-110 (B+12)</t>
  </si>
  <si>
    <t>[455] PIT STEELERS +13½-110 (B+12)</t>
  </si>
  <si>
    <t>[461] ATL FALCONS +13½-110 (B+12)</t>
  </si>
  <si>
    <t>[470] NO SAINTS +14-110 (B+12)</t>
  </si>
  <si>
    <t>Ticket: 4326258</t>
  </si>
  <si>
    <t>[2466] 2H DEN BRONCOS -2-110</t>
  </si>
  <si>
    <t>Ticket: 4325105</t>
  </si>
  <si>
    <t>[703] PHI 76ERS -4-110</t>
  </si>
  <si>
    <t>Ticket: 4325132</t>
  </si>
  <si>
    <t>[707] ORL MAGIC o205½-110</t>
  </si>
  <si>
    <t>Ticket: 4326386</t>
  </si>
  <si>
    <t>[707] ORL MAGIC o206-110</t>
  </si>
  <si>
    <t>Ticket: 4326718</t>
  </si>
  <si>
    <t>[709] MEM GRIZZLIES -4-110</t>
  </si>
  <si>
    <t>Ticket: 4326719</t>
  </si>
  <si>
    <t>[710] PHO SUNS u211-110</t>
  </si>
  <si>
    <t>Ticket: 4325133</t>
  </si>
  <si>
    <t>[712] POR TRAIL BLAZERS u226-110</t>
  </si>
  <si>
    <t>Ticket: 4325134</t>
  </si>
  <si>
    <t>[711] MIN TWOLVES +6-110</t>
  </si>
  <si>
    <t>Ticket: 4325142</t>
  </si>
  <si>
    <t>[713] TOR RAPTORS -3-110</t>
  </si>
  <si>
    <t>Ticket: 4325143</t>
  </si>
  <si>
    <t>[713] TOR RAPTORS o238½-110</t>
  </si>
  <si>
    <t>Ticket: 4326766</t>
  </si>
  <si>
    <t>[714] LA LAKERS +2½-110</t>
  </si>
  <si>
    <t>Ticket: 4326807</t>
  </si>
  <si>
    <t>[713] TOR RAPTORS o235½-110</t>
  </si>
  <si>
    <t>Ticket: 4304745</t>
  </si>
  <si>
    <t>NHL</t>
  </si>
  <si>
    <t>[2] PHI FLYERS -120</t>
  </si>
  <si>
    <t>Ticket: 4304755</t>
  </si>
  <si>
    <t>[4] DET REDWINGS +133</t>
  </si>
  <si>
    <t>Ticket: 4304857</t>
  </si>
  <si>
    <t>[502] TOR RAPTORS u225½-110</t>
  </si>
  <si>
    <t>Ticket: 4304762</t>
  </si>
  <si>
    <t>[6] WIN JETS -157</t>
  </si>
  <si>
    <t>314 / 200</t>
  </si>
  <si>
    <t>Ticket: 4305114</t>
  </si>
  <si>
    <t>[476] ATL FALCONS -4-110</t>
  </si>
  <si>
    <t>96 / 87</t>
  </si>
  <si>
    <t>Ticket: 4304851</t>
  </si>
  <si>
    <t>[509] CHI BULLS o229-110</t>
  </si>
  <si>
    <t>Ticket: 4304746</t>
  </si>
  <si>
    <t>[8] VAN CANUCKS +144</t>
  </si>
  <si>
    <t>200 / 288</t>
  </si>
  <si>
    <t>Ticket: 4304853</t>
  </si>
  <si>
    <t>[515] SA SPURS o221½-110</t>
  </si>
  <si>
    <t>Ticket: 4305825</t>
  </si>
  <si>
    <t>[703] LA CLIPPERS +6½-110</t>
  </si>
  <si>
    <t>Ticket: 4306231</t>
  </si>
  <si>
    <t>MLB</t>
  </si>
  <si>
    <t>[901] LA DODGERS +154</t>
  </si>
  <si>
    <t>( C KERSHAW -L / C SALE -L )</t>
  </si>
  <si>
    <t>50 / 77</t>
  </si>
  <si>
    <t>Ticket: 4306256</t>
  </si>
  <si>
    <t>[706] DEN NUGGETS u229-110</t>
  </si>
  <si>
    <t>Ticket: 4306941</t>
  </si>
  <si>
    <t>[513] IND PACERS o210½-110</t>
  </si>
  <si>
    <t>Ticket: 4306532</t>
  </si>
  <si>
    <t>[6] COL AVALANCHE +119</t>
  </si>
  <si>
    <t>100 / 119</t>
  </si>
  <si>
    <t>Ticket: 4306942</t>
  </si>
  <si>
    <t>[517] LA LAKERS o238½-110</t>
  </si>
  <si>
    <t>Ticket: 4306945</t>
  </si>
  <si>
    <t>[517] LA LAKERS -5-110</t>
  </si>
  <si>
    <t>204 / 185</t>
  </si>
  <si>
    <t>Ticket: 4307665</t>
  </si>
  <si>
    <t>[703] POR TRAIL BLAZERS o214½-110</t>
  </si>
  <si>
    <t>Ticket: 4307637</t>
  </si>
  <si>
    <t>[705] BOS CELTICS o217-110</t>
  </si>
  <si>
    <t>Ticket: 4308672</t>
  </si>
  <si>
    <t>[2705] 2H BOS CELTICS -4½-110</t>
  </si>
  <si>
    <t>Ticket: 4308673</t>
  </si>
  <si>
    <t>[2705] 2H BOS CELTICS o112½-110</t>
  </si>
  <si>
    <t>Ticket: 4307638</t>
  </si>
  <si>
    <t>[707] DEN NUGGETS -3-110</t>
  </si>
  <si>
    <t>Ticket: 4307734</t>
  </si>
  <si>
    <t>[707] DEN NUGGETS o235-110</t>
  </si>
  <si>
    <t>Ticket: 4309617</t>
  </si>
  <si>
    <t>[6905] ALT RUNLINE RED SOX -1½+220 </t>
  </si>
  <si>
    <t>(ALT RUNLINE RED SOX vrs ALT RUNLINE DODGERS)</t>
  </si>
  <si>
    <t>100 / 220</t>
  </si>
  <si>
    <t>Ticket: 4309621</t>
  </si>
  <si>
    <t>[5905] BOS/LAD TOTAL o24½-110 </t>
  </si>
  <si>
    <t>R+H+E (BOS/LAD TOTAL R+H+E vrs BOS/LAD TOTAL R+H+E)</t>
  </si>
  <si>
    <t>Ticket: 4308942</t>
  </si>
  <si>
    <t>[511] MIL BUCKS -2-110</t>
  </si>
  <si>
    <t>Ticket: 4309682</t>
  </si>
  <si>
    <t>[511] MIL BUCKS o233½-110</t>
  </si>
  <si>
    <t>215 / 195</t>
  </si>
  <si>
    <t>Ticket: 4309618</t>
  </si>
  <si>
    <t>[905] BOS RED SOX o7½-120</t>
  </si>
  <si>
    <t>( R PORCELLO -R / W BUEHLER -R )</t>
  </si>
  <si>
    <t>Ticket: 4308905</t>
  </si>
  <si>
    <t>[513] WAS WIZARDS o236½-110</t>
  </si>
  <si>
    <t>Ticket: 4311421</t>
  </si>
  <si>
    <t>[704] NO PELICANS u220-110</t>
  </si>
  <si>
    <t>Ticket: 4311420</t>
  </si>
  <si>
    <t>[707] CHI BULLS o232-110</t>
  </si>
  <si>
    <t>Ticket: 4311422</t>
  </si>
  <si>
    <t>[718] MIL BUCKS -9½-110</t>
  </si>
  <si>
    <t>Ticket: 4311419</t>
  </si>
  <si>
    <t>[715] LA LAKERS o231-110</t>
  </si>
  <si>
    <t>Ticket Live 169007565-1 Los Angeles Rams VS Green Bay Packers - Game - 2 Way Money Line (OT Included) Los Angeles Rams -110</t>
  </si>
  <si>
    <t>Wager Won Ticket Live 169007565-1 Los Angeles Rams VS Green Bay Packers - Game - 2 Way Money Line (OT Included) Los Angeles Rams 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</si>
</sst>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7"/>
      <color rgb="FFFFFFFF"/>
      <name val="Arial"/>
      <family val="2"/>
    </font>
    <font>
      <sz val="8"/>
      <color theme="1"/>
      <name val="Arial"/>
      <family val="2"/>
    </font>
    <font>
      <sz val="15.4"/>
      <color rgb="FFCC0000"/>
      <name val="Arial"/>
      <family val="2"/>
    </font>
    <font>
      <sz val="11"/>
      <color theme="1"/>
      <name val="Calibri"/>
      <family val="2"/>
      <scheme val="minor"/>
    </font>
    <font>
      <sz val="15.4"/>
      <color rgb="FFCC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22" fontId="2" fillId="3" borderId="0" xfId="0" applyNumberFormat="1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22" fontId="2" fillId="3" borderId="0" xfId="0" applyNumberFormat="1" applyFont="1" applyFill="1" applyAlignment="1">
      <alignment horizontal="left" vertical="top" wrapText="1"/>
    </xf>
    <xf numFmtId="22" fontId="2" fillId="3" borderId="1" xfId="0" applyNumberFormat="1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22" fontId="2" fillId="4" borderId="0" xfId="0" applyNumberFormat="1" applyFont="1" applyFill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22" fontId="2" fillId="4" borderId="0" xfId="0" applyNumberFormat="1" applyFont="1" applyFill="1" applyAlignment="1">
      <alignment horizontal="left" vertical="top" wrapText="1"/>
    </xf>
    <xf numFmtId="22" fontId="2" fillId="4" borderId="1" xfId="0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vertical="top" wrapText="1"/>
    </xf>
    <xf numFmtId="0" fontId="2" fillId="4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22" fontId="2" fillId="3" borderId="1" xfId="0" applyNumberFormat="1" applyFont="1" applyFill="1" applyBorder="1" applyAlignment="1">
      <alignment horizontal="left" vertical="top" wrapText="1"/>
    </xf>
    <xf numFmtId="22" fontId="2" fillId="4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vertical="top" wrapText="1"/>
    </xf>
    <xf numFmtId="22" fontId="2" fillId="4" borderId="1" xfId="0" applyNumberFormat="1" applyFont="1" applyFill="1" applyBorder="1" applyAlignment="1">
      <alignment horizontal="left" vertical="top" wrapText="1"/>
    </xf>
    <xf numFmtId="22" fontId="2" fillId="4" borderId="0" xfId="0" applyNumberFormat="1" applyFont="1" applyFill="1" applyBorder="1" applyAlignment="1">
      <alignment horizontal="left" vertical="top" wrapText="1"/>
    </xf>
    <xf numFmtId="22" fontId="2" fillId="4" borderId="2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22" fontId="2" fillId="3" borderId="1" xfId="0" applyNumberFormat="1" applyFont="1" applyFill="1" applyBorder="1" applyAlignment="1">
      <alignment horizontal="left" vertical="top" wrapText="1"/>
    </xf>
    <xf numFmtId="22" fontId="2" fillId="3" borderId="0" xfId="0" applyNumberFormat="1" applyFont="1" applyFill="1" applyBorder="1" applyAlignment="1">
      <alignment horizontal="left" vertical="top" wrapText="1"/>
    </xf>
    <xf numFmtId="22" fontId="2" fillId="3" borderId="2" xfId="0" applyNumberFormat="1" applyFont="1" applyFill="1" applyBorder="1" applyAlignment="1">
      <alignment horizontal="left" vertical="top" wrapText="1"/>
    </xf>
    <xf numFmtId="9" fontId="0" fillId="0" borderId="0" xfId="1" applyFont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5" fillId="0" borderId="0" xfId="0" applyFont="1" applyAlignment="1">
      <alignment horizontal="center" vertical="center" wrapText="1"/>
    </xf>
    <xf numFmtId="22" fontId="0" fillId="0" borderId="0" xfId="0" applyNumberFormat="1"/>
    <xf numFmtId="0" fontId="2" fillId="5" borderId="0" xfId="0" applyFont="1" applyFill="1" applyAlignment="1">
      <alignment vertical="top" wrapText="1"/>
    </xf>
    <xf numFmtId="22" fontId="2" fillId="5" borderId="0" xfId="0" applyNumberFormat="1" applyFont="1" applyFill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22" fontId="2" fillId="5" borderId="1" xfId="0" applyNumberFormat="1" applyFont="1" applyFill="1" applyBorder="1" applyAlignment="1">
      <alignment horizontal="left" vertical="top" wrapText="1"/>
    </xf>
    <xf numFmtId="22" fontId="2" fillId="5" borderId="0" xfId="0" applyNumberFormat="1" applyFont="1" applyFill="1" applyBorder="1" applyAlignment="1">
      <alignment horizontal="left" vertical="top" wrapText="1"/>
    </xf>
    <xf numFmtId="22" fontId="2" fillId="5" borderId="2" xfId="0" applyNumberFormat="1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right" vertical="top" wrapText="1"/>
    </xf>
    <xf numFmtId="0" fontId="6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right" vertical="top" wrapText="1"/>
    </xf>
    <xf numFmtId="0" fontId="6" fillId="6" borderId="4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center" vertical="top" wrapText="1"/>
    </xf>
    <xf numFmtId="0" fontId="7" fillId="7" borderId="3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22" fontId="7" fillId="7" borderId="3" xfId="0" applyNumberFormat="1" applyFont="1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right" vertical="top" wrapText="1"/>
    </xf>
    <xf numFmtId="0" fontId="7" fillId="7" borderId="3" xfId="0" applyFont="1" applyFill="1" applyBorder="1" applyAlignment="1">
      <alignment horizontal="right" vertical="top" wrapText="1"/>
    </xf>
    <xf numFmtId="22" fontId="7" fillId="0" borderId="3" xfId="0" applyNumberFormat="1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right" vertical="top" wrapText="1"/>
    </xf>
    <xf numFmtId="0" fontId="7" fillId="0" borderId="3" xfId="0" applyFont="1" applyBorder="1" applyAlignment="1">
      <alignment horizontal="right" vertical="top" wrapText="1"/>
    </xf>
    <xf numFmtId="0" fontId="7" fillId="0" borderId="5" xfId="0" applyFont="1" applyBorder="1" applyAlignment="1">
      <alignment horizontal="center" vertical="top" wrapText="1"/>
    </xf>
    <xf numFmtId="22" fontId="7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right" vertical="top" wrapText="1"/>
    </xf>
    <xf numFmtId="0" fontId="6" fillId="6" borderId="6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center" vertical="top" wrapText="1"/>
    </xf>
    <xf numFmtId="0" fontId="7" fillId="7" borderId="3" xfId="0" applyFont="1" applyFill="1" applyBorder="1" applyAlignment="1">
      <alignment horizontal="center" vertical="top" wrapText="1"/>
    </xf>
    <xf numFmtId="0" fontId="7" fillId="7" borderId="6" xfId="0" applyFont="1" applyFill="1" applyBorder="1" applyAlignment="1">
      <alignment horizontal="right" vertical="top" wrapText="1"/>
    </xf>
    <xf numFmtId="0" fontId="7" fillId="7" borderId="3" xfId="0" applyFont="1" applyFill="1" applyBorder="1" applyAlignment="1">
      <alignment horizontal="right" vertical="top" wrapText="1"/>
    </xf>
    <xf numFmtId="22" fontId="7" fillId="7" borderId="6" xfId="0" applyNumberFormat="1" applyFont="1" applyFill="1" applyBorder="1" applyAlignment="1">
      <alignment horizontal="center" vertical="top" wrapText="1"/>
    </xf>
    <xf numFmtId="22" fontId="7" fillId="7" borderId="3" xfId="0" applyNumberFormat="1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3" xfId="0" applyFont="1" applyBorder="1" applyAlignment="1">
      <alignment horizontal="right" vertical="top" wrapText="1"/>
    </xf>
    <xf numFmtId="22" fontId="7" fillId="0" borderId="6" xfId="0" applyNumberFormat="1" applyFont="1" applyBorder="1" applyAlignment="1">
      <alignment horizontal="center" vertical="top" wrapText="1"/>
    </xf>
    <xf numFmtId="22" fontId="7" fillId="0" borderId="3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right" vertical="top" wrapText="1"/>
    </xf>
    <xf numFmtId="22" fontId="7" fillId="0" borderId="5" xfId="0" applyNumberFormat="1" applyFont="1" applyBorder="1" applyAlignment="1">
      <alignment horizontal="center" vertical="top" wrapText="1"/>
    </xf>
    <xf numFmtId="0" fontId="0" fillId="0" borderId="7" xfId="0" applyBorder="1"/>
    <xf numFmtId="0" fontId="1" fillId="0" borderId="0" xfId="0" applyFont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top" wrapText="1"/>
    </xf>
    <xf numFmtId="22" fontId="7" fillId="7" borderId="5" xfId="0" applyNumberFormat="1" applyFont="1" applyFill="1" applyBorder="1" applyAlignment="1">
      <alignment horizontal="center" vertical="top" wrapText="1"/>
    </xf>
    <xf numFmtId="0" fontId="7" fillId="7" borderId="5" xfId="0" applyFont="1" applyFill="1" applyBorder="1" applyAlignment="1">
      <alignment horizontal="right" vertical="top" wrapText="1"/>
    </xf>
    <xf numFmtId="0" fontId="7" fillId="7" borderId="5" xfId="0" applyFont="1" applyFill="1" applyBorder="1" applyAlignment="1">
      <alignment horizontal="right" vertical="top" wrapText="1"/>
    </xf>
    <xf numFmtId="22" fontId="7" fillId="7" borderId="5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837F-5E7D-4156-B2D0-874047DC344D}">
  <dimension ref="A1:H36"/>
  <sheetViews>
    <sheetView workbookViewId="0">
      <selection activeCell="A9" sqref="A9"/>
    </sheetView>
  </sheetViews>
  <sheetFormatPr defaultRowHeight="14.5" x14ac:dyDescent="0.35"/>
  <cols>
    <col min="1" max="1" width="127.90625" bestFit="1" customWidth="1"/>
  </cols>
  <sheetData>
    <row r="1" spans="1:8" x14ac:dyDescent="0.35">
      <c r="A1" t="s">
        <v>4</v>
      </c>
      <c r="B1" t="s">
        <v>276</v>
      </c>
      <c r="C1" t="s">
        <v>277</v>
      </c>
      <c r="D1" t="s">
        <v>298</v>
      </c>
      <c r="F1" s="31">
        <f>COUNTIF(B2:B36,"WIN")/COUNTA(B2:B36)</f>
        <v>0.62857142857142856</v>
      </c>
      <c r="G1">
        <f>SUM(C2:C36)</f>
        <v>315</v>
      </c>
      <c r="H1">
        <f>COUNTIF(B2:B36,"WIN")</f>
        <v>22</v>
      </c>
    </row>
    <row r="2" spans="1:8" x14ac:dyDescent="0.35">
      <c r="A2" t="s">
        <v>278</v>
      </c>
      <c r="B2" t="s">
        <v>18</v>
      </c>
      <c r="C2">
        <v>100</v>
      </c>
      <c r="D2" t="str">
        <f>IF(IFERROR(FIND("NBA",A2),"Non NBA")="Non NBA","Non NBA","NBA")</f>
        <v>NBA</v>
      </c>
      <c r="H2">
        <f>COUNTA(B2:B36)</f>
        <v>35</v>
      </c>
    </row>
    <row r="3" spans="1:8" x14ac:dyDescent="0.35">
      <c r="A3" t="s">
        <v>279</v>
      </c>
      <c r="B3" t="s">
        <v>18</v>
      </c>
      <c r="C3">
        <v>100</v>
      </c>
      <c r="D3" t="str">
        <f t="shared" ref="D3:D36" si="0">IF(IFERROR(FIND("NBA",A3),"Non NBA")="Non NBA","Non NBA","NBA")</f>
        <v>NBA</v>
      </c>
    </row>
    <row r="4" spans="1:8" x14ac:dyDescent="0.35">
      <c r="A4" t="s">
        <v>280</v>
      </c>
      <c r="B4" t="s">
        <v>18</v>
      </c>
      <c r="C4">
        <v>100</v>
      </c>
      <c r="D4" t="str">
        <f t="shared" si="0"/>
        <v>NBA</v>
      </c>
    </row>
    <row r="5" spans="1:8" x14ac:dyDescent="0.35">
      <c r="A5" t="s">
        <v>281</v>
      </c>
      <c r="B5" t="s">
        <v>13</v>
      </c>
      <c r="C5">
        <v>-110</v>
      </c>
      <c r="D5" t="str">
        <f t="shared" si="0"/>
        <v>NBA</v>
      </c>
    </row>
    <row r="6" spans="1:8" x14ac:dyDescent="0.35">
      <c r="A6" t="s">
        <v>281</v>
      </c>
      <c r="B6" t="s">
        <v>13</v>
      </c>
      <c r="C6">
        <v>-165</v>
      </c>
      <c r="D6" t="str">
        <f t="shared" si="0"/>
        <v>NBA</v>
      </c>
    </row>
    <row r="7" spans="1:8" x14ac:dyDescent="0.35">
      <c r="A7" t="s">
        <v>282</v>
      </c>
      <c r="B7" t="s">
        <v>13</v>
      </c>
      <c r="C7">
        <v>-275</v>
      </c>
      <c r="D7" t="str">
        <f t="shared" si="0"/>
        <v>NBA</v>
      </c>
    </row>
    <row r="8" spans="1:8" x14ac:dyDescent="0.35">
      <c r="A8" t="s">
        <v>283</v>
      </c>
      <c r="B8" t="s">
        <v>18</v>
      </c>
      <c r="C8">
        <v>100</v>
      </c>
      <c r="D8" t="str">
        <f t="shared" si="0"/>
        <v>NBA</v>
      </c>
    </row>
    <row r="9" spans="1:8" x14ac:dyDescent="0.35">
      <c r="A9" t="s">
        <v>285</v>
      </c>
      <c r="B9" t="s">
        <v>13</v>
      </c>
      <c r="C9">
        <v>-110</v>
      </c>
      <c r="D9" t="str">
        <f t="shared" si="0"/>
        <v>NBA</v>
      </c>
    </row>
    <row r="10" spans="1:8" x14ac:dyDescent="0.35">
      <c r="A10" t="s">
        <v>284</v>
      </c>
      <c r="B10" t="s">
        <v>13</v>
      </c>
      <c r="C10">
        <v>-275</v>
      </c>
      <c r="D10" t="str">
        <f t="shared" si="0"/>
        <v>NBA</v>
      </c>
    </row>
    <row r="11" spans="1:8" x14ac:dyDescent="0.35">
      <c r="A11" t="s">
        <v>286</v>
      </c>
      <c r="B11" t="s">
        <v>18</v>
      </c>
      <c r="C11">
        <v>100</v>
      </c>
      <c r="D11" t="str">
        <f t="shared" si="0"/>
        <v>NBA</v>
      </c>
    </row>
    <row r="12" spans="1:8" x14ac:dyDescent="0.35">
      <c r="A12" t="s">
        <v>287</v>
      </c>
      <c r="B12" t="s">
        <v>13</v>
      </c>
      <c r="C12">
        <v>-275</v>
      </c>
      <c r="D12" t="str">
        <f t="shared" si="0"/>
        <v>NBA</v>
      </c>
    </row>
    <row r="13" spans="1:8" x14ac:dyDescent="0.35">
      <c r="A13" t="s">
        <v>288</v>
      </c>
      <c r="B13" t="s">
        <v>13</v>
      </c>
      <c r="C13">
        <v>-110</v>
      </c>
      <c r="D13" t="str">
        <f t="shared" si="0"/>
        <v>NBA</v>
      </c>
    </row>
    <row r="14" spans="1:8" x14ac:dyDescent="0.35">
      <c r="A14" t="s">
        <v>289</v>
      </c>
      <c r="B14" t="s">
        <v>18</v>
      </c>
      <c r="C14">
        <v>200</v>
      </c>
      <c r="D14" t="str">
        <f t="shared" si="0"/>
        <v>NBA</v>
      </c>
    </row>
    <row r="15" spans="1:8" x14ac:dyDescent="0.35">
      <c r="A15" t="s">
        <v>290</v>
      </c>
      <c r="B15" t="s">
        <v>18</v>
      </c>
      <c r="C15">
        <v>100</v>
      </c>
      <c r="D15" t="str">
        <f t="shared" si="0"/>
        <v>NBA</v>
      </c>
    </row>
    <row r="16" spans="1:8" x14ac:dyDescent="0.35">
      <c r="A16" t="s">
        <v>291</v>
      </c>
      <c r="B16" t="s">
        <v>13</v>
      </c>
      <c r="C16">
        <v>-55</v>
      </c>
      <c r="D16" t="str">
        <f t="shared" si="0"/>
        <v>NBA</v>
      </c>
    </row>
    <row r="17" spans="1:4" x14ac:dyDescent="0.35">
      <c r="A17" t="s">
        <v>292</v>
      </c>
      <c r="B17" t="s">
        <v>18</v>
      </c>
      <c r="C17">
        <v>100</v>
      </c>
      <c r="D17" t="str">
        <f t="shared" si="0"/>
        <v>NBA</v>
      </c>
    </row>
    <row r="18" spans="1:4" x14ac:dyDescent="0.35">
      <c r="A18" t="s">
        <v>293</v>
      </c>
      <c r="B18" t="s">
        <v>18</v>
      </c>
      <c r="C18">
        <v>100</v>
      </c>
      <c r="D18" t="str">
        <f t="shared" si="0"/>
        <v>NBA</v>
      </c>
    </row>
    <row r="19" spans="1:4" x14ac:dyDescent="0.35">
      <c r="A19" t="s">
        <v>294</v>
      </c>
      <c r="B19" t="s">
        <v>18</v>
      </c>
      <c r="C19">
        <v>100</v>
      </c>
      <c r="D19" t="str">
        <f t="shared" si="0"/>
        <v>NBA</v>
      </c>
    </row>
    <row r="20" spans="1:4" x14ac:dyDescent="0.35">
      <c r="A20" t="s">
        <v>295</v>
      </c>
      <c r="B20" t="s">
        <v>18</v>
      </c>
      <c r="C20">
        <v>100</v>
      </c>
      <c r="D20" t="str">
        <f t="shared" si="0"/>
        <v>NBA</v>
      </c>
    </row>
    <row r="21" spans="1:4" x14ac:dyDescent="0.35">
      <c r="A21" t="s">
        <v>296</v>
      </c>
      <c r="B21" t="s">
        <v>18</v>
      </c>
      <c r="C21">
        <v>100</v>
      </c>
      <c r="D21" t="str">
        <f t="shared" si="0"/>
        <v>NBA</v>
      </c>
    </row>
    <row r="22" spans="1:4" x14ac:dyDescent="0.35">
      <c r="A22" t="s">
        <v>297</v>
      </c>
      <c r="B22" t="s">
        <v>13</v>
      </c>
      <c r="C22">
        <v>-110</v>
      </c>
      <c r="D22" t="str">
        <f t="shared" si="0"/>
        <v>NBA</v>
      </c>
    </row>
    <row r="23" spans="1:4" x14ac:dyDescent="0.35">
      <c r="A23" t="s">
        <v>448</v>
      </c>
      <c r="B23" t="s">
        <v>13</v>
      </c>
      <c r="C23">
        <v>-110</v>
      </c>
      <c r="D23" t="str">
        <f t="shared" si="0"/>
        <v>NBA</v>
      </c>
    </row>
    <row r="24" spans="1:4" x14ac:dyDescent="0.35">
      <c r="A24" t="s">
        <v>449</v>
      </c>
      <c r="B24" t="s">
        <v>18</v>
      </c>
      <c r="C24">
        <v>100</v>
      </c>
      <c r="D24" t="str">
        <f t="shared" si="0"/>
        <v>NBA</v>
      </c>
    </row>
    <row r="25" spans="1:4" x14ac:dyDescent="0.35">
      <c r="A25" t="s">
        <v>450</v>
      </c>
      <c r="B25" t="s">
        <v>18</v>
      </c>
      <c r="C25">
        <v>100</v>
      </c>
      <c r="D25" t="str">
        <f t="shared" si="0"/>
        <v>NBA</v>
      </c>
    </row>
    <row r="26" spans="1:4" x14ac:dyDescent="0.35">
      <c r="A26" t="s">
        <v>451</v>
      </c>
      <c r="B26" t="s">
        <v>18</v>
      </c>
      <c r="C26">
        <v>50</v>
      </c>
      <c r="D26" t="str">
        <f t="shared" si="0"/>
        <v>NBA</v>
      </c>
    </row>
    <row r="27" spans="1:4" x14ac:dyDescent="0.35">
      <c r="A27" t="s">
        <v>452</v>
      </c>
      <c r="B27" t="s">
        <v>18</v>
      </c>
      <c r="C27">
        <v>50</v>
      </c>
      <c r="D27" t="str">
        <f t="shared" si="0"/>
        <v>NBA</v>
      </c>
    </row>
    <row r="28" spans="1:4" x14ac:dyDescent="0.35">
      <c r="A28" t="s">
        <v>453</v>
      </c>
      <c r="B28" t="s">
        <v>18</v>
      </c>
      <c r="C28">
        <v>50</v>
      </c>
      <c r="D28" t="str">
        <f t="shared" si="0"/>
        <v>NBA</v>
      </c>
    </row>
    <row r="29" spans="1:4" x14ac:dyDescent="0.35">
      <c r="A29" t="s">
        <v>454</v>
      </c>
      <c r="B29" t="s">
        <v>18</v>
      </c>
      <c r="C29">
        <v>200</v>
      </c>
      <c r="D29" t="str">
        <f t="shared" si="0"/>
        <v>NBA</v>
      </c>
    </row>
    <row r="30" spans="1:4" x14ac:dyDescent="0.35">
      <c r="A30" t="s">
        <v>456</v>
      </c>
      <c r="B30" t="s">
        <v>18</v>
      </c>
      <c r="C30">
        <v>100</v>
      </c>
      <c r="D30" t="str">
        <f t="shared" si="0"/>
        <v>NBA</v>
      </c>
    </row>
    <row r="31" spans="1:4" x14ac:dyDescent="0.35">
      <c r="A31" t="s">
        <v>457</v>
      </c>
      <c r="B31" t="s">
        <v>18</v>
      </c>
      <c r="C31">
        <v>100</v>
      </c>
      <c r="D31" t="str">
        <f t="shared" si="0"/>
        <v>NBA</v>
      </c>
    </row>
    <row r="32" spans="1:4" x14ac:dyDescent="0.35">
      <c r="A32" t="s">
        <v>458</v>
      </c>
      <c r="B32" t="s">
        <v>18</v>
      </c>
      <c r="C32">
        <v>100</v>
      </c>
      <c r="D32" t="str">
        <f t="shared" si="0"/>
        <v>NBA</v>
      </c>
    </row>
    <row r="33" spans="1:4" x14ac:dyDescent="0.35">
      <c r="A33" t="s">
        <v>459</v>
      </c>
      <c r="B33" t="s">
        <v>13</v>
      </c>
      <c r="C33">
        <v>-110</v>
      </c>
      <c r="D33" t="str">
        <f t="shared" si="0"/>
        <v>NBA</v>
      </c>
    </row>
    <row r="34" spans="1:4" x14ac:dyDescent="0.35">
      <c r="A34" t="s">
        <v>460</v>
      </c>
      <c r="B34" t="s">
        <v>18</v>
      </c>
      <c r="C34">
        <v>200</v>
      </c>
      <c r="D34" t="str">
        <f t="shared" si="0"/>
        <v>NBA</v>
      </c>
    </row>
    <row r="35" spans="1:4" x14ac:dyDescent="0.35">
      <c r="A35" t="s">
        <v>461</v>
      </c>
      <c r="B35" t="s">
        <v>13</v>
      </c>
      <c r="C35">
        <v>-220</v>
      </c>
      <c r="D35" t="str">
        <f t="shared" si="0"/>
        <v>NBA</v>
      </c>
    </row>
    <row r="36" spans="1:4" x14ac:dyDescent="0.35">
      <c r="A36" t="s">
        <v>462</v>
      </c>
      <c r="B36" t="s">
        <v>13</v>
      </c>
      <c r="C36">
        <v>-110</v>
      </c>
      <c r="D36" t="str">
        <f t="shared" si="0"/>
        <v>NBA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B9DB-C124-48B2-883D-E0815B727133}">
  <dimension ref="A1:J111"/>
  <sheetViews>
    <sheetView workbookViewId="0">
      <selection sqref="A1:J111"/>
    </sheetView>
  </sheetViews>
  <sheetFormatPr defaultRowHeight="14.5" x14ac:dyDescent="0.35"/>
  <sheetData>
    <row r="1" spans="1:10" ht="36.5" thickBot="1" x14ac:dyDescent="0.4">
      <c r="A1" s="87" t="s">
        <v>890</v>
      </c>
    </row>
    <row r="2" spans="1:10" ht="29" thickBot="1" x14ac:dyDescent="0.4">
      <c r="A2" s="53"/>
      <c r="B2" s="53" t="s">
        <v>796</v>
      </c>
      <c r="C2" s="53" t="s">
        <v>797</v>
      </c>
      <c r="D2" s="53" t="s">
        <v>798</v>
      </c>
      <c r="E2" s="53" t="s">
        <v>799</v>
      </c>
      <c r="F2" s="53" t="s">
        <v>800</v>
      </c>
      <c r="G2" s="53" t="s">
        <v>801</v>
      </c>
      <c r="H2" s="53" t="s">
        <v>802</v>
      </c>
      <c r="I2" s="53" t="s">
        <v>803</v>
      </c>
      <c r="J2" s="53" t="s">
        <v>1</v>
      </c>
    </row>
    <row r="3" spans="1:10" ht="28.5" thickBot="1" x14ac:dyDescent="0.4">
      <c r="A3" s="49" t="s">
        <v>6</v>
      </c>
      <c r="B3" s="50"/>
      <c r="C3" s="50">
        <v>-1138</v>
      </c>
      <c r="D3" s="50">
        <v>-678</v>
      </c>
      <c r="E3" s="50">
        <v>380</v>
      </c>
      <c r="F3" s="50">
        <v>-360</v>
      </c>
      <c r="G3" s="50">
        <v>-90</v>
      </c>
      <c r="H3" s="50">
        <v>0</v>
      </c>
      <c r="I3" s="50">
        <v>-83</v>
      </c>
      <c r="J3" s="50">
        <v>-1968</v>
      </c>
    </row>
    <row r="4" spans="1:10" ht="28.5" thickBot="1" x14ac:dyDescent="0.4">
      <c r="A4" s="51" t="s">
        <v>804</v>
      </c>
      <c r="B4" s="52"/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1968</v>
      </c>
      <c r="J4" s="52">
        <v>1968</v>
      </c>
    </row>
    <row r="5" spans="1:10" ht="15" thickBot="1" x14ac:dyDescent="0.4">
      <c r="A5" s="49" t="s">
        <v>805</v>
      </c>
      <c r="B5" s="50">
        <v>0</v>
      </c>
      <c r="C5" s="50">
        <v>-1138</v>
      </c>
      <c r="D5" s="50">
        <v>-1815</v>
      </c>
      <c r="E5" s="50">
        <v>-1435</v>
      </c>
      <c r="F5" s="50">
        <v>-1795</v>
      </c>
      <c r="G5" s="50">
        <v>-1885</v>
      </c>
      <c r="H5" s="50">
        <v>-1885</v>
      </c>
      <c r="I5" s="50">
        <v>0</v>
      </c>
      <c r="J5" s="50">
        <v>0</v>
      </c>
    </row>
    <row r="6" spans="1:10" ht="28.5" x14ac:dyDescent="0.35">
      <c r="A6" s="70" t="s">
        <v>806</v>
      </c>
      <c r="B6" s="70" t="s">
        <v>3</v>
      </c>
      <c r="C6" s="70" t="s">
        <v>807</v>
      </c>
      <c r="D6" s="70" t="s">
        <v>4</v>
      </c>
      <c r="E6" s="70" t="s">
        <v>5</v>
      </c>
      <c r="F6" s="69" t="s">
        <v>6</v>
      </c>
      <c r="G6" s="70" t="s">
        <v>0</v>
      </c>
      <c r="H6" s="70" t="s">
        <v>808</v>
      </c>
    </row>
    <row r="7" spans="1:10" ht="15" thickBot="1" x14ac:dyDescent="0.4">
      <c r="A7" s="71"/>
      <c r="B7" s="71"/>
      <c r="C7" s="71"/>
      <c r="D7" s="71"/>
      <c r="E7" s="71"/>
      <c r="F7" s="48" t="s">
        <v>277</v>
      </c>
      <c r="G7" s="71"/>
      <c r="H7" s="71"/>
    </row>
    <row r="8" spans="1:10" ht="237" customHeight="1" x14ac:dyDescent="0.35">
      <c r="A8" s="54" t="s">
        <v>820</v>
      </c>
      <c r="B8" s="72"/>
      <c r="C8" s="72" t="s">
        <v>810</v>
      </c>
      <c r="D8" s="72" t="s">
        <v>891</v>
      </c>
      <c r="E8" s="74"/>
      <c r="F8" s="74">
        <v>-287</v>
      </c>
      <c r="G8" s="72"/>
      <c r="H8" s="76">
        <v>43410.586111111108</v>
      </c>
    </row>
    <row r="9" spans="1:10" ht="15" thickBot="1" x14ac:dyDescent="0.4">
      <c r="A9" s="55">
        <v>0</v>
      </c>
      <c r="B9" s="73"/>
      <c r="C9" s="73"/>
      <c r="D9" s="73"/>
      <c r="E9" s="75"/>
      <c r="F9" s="75"/>
      <c r="G9" s="73"/>
      <c r="H9" s="77"/>
    </row>
    <row r="10" spans="1:10" ht="28" x14ac:dyDescent="0.35">
      <c r="A10" s="56" t="s">
        <v>809</v>
      </c>
      <c r="B10" s="56" t="s">
        <v>892</v>
      </c>
      <c r="C10" s="63"/>
      <c r="D10" s="56" t="s">
        <v>9</v>
      </c>
      <c r="E10" s="64"/>
      <c r="F10" s="80">
        <v>50</v>
      </c>
      <c r="G10" s="56" t="s">
        <v>18</v>
      </c>
      <c r="H10" s="82">
        <v>43409.790972222225</v>
      </c>
    </row>
    <row r="11" spans="1:10" ht="336.5" thickBot="1" x14ac:dyDescent="0.4">
      <c r="A11" s="57">
        <v>-1</v>
      </c>
      <c r="B11" s="62">
        <v>43409.795138888891</v>
      </c>
      <c r="C11" s="57" t="s">
        <v>740</v>
      </c>
      <c r="D11" s="57" t="s">
        <v>893</v>
      </c>
      <c r="E11" s="65" t="s">
        <v>196</v>
      </c>
      <c r="F11" s="81"/>
      <c r="G11" s="57" t="s">
        <v>18</v>
      </c>
      <c r="H11" s="83"/>
    </row>
    <row r="12" spans="1:10" ht="28" x14ac:dyDescent="0.35">
      <c r="A12" s="54" t="s">
        <v>809</v>
      </c>
      <c r="B12" s="54" t="s">
        <v>894</v>
      </c>
      <c r="C12" s="59"/>
      <c r="D12" s="54" t="s">
        <v>9</v>
      </c>
      <c r="E12" s="60"/>
      <c r="F12" s="74">
        <v>50</v>
      </c>
      <c r="G12" s="54" t="s">
        <v>18</v>
      </c>
      <c r="H12" s="76">
        <v>43409.790972222225</v>
      </c>
    </row>
    <row r="13" spans="1:10" ht="280.5" thickBot="1" x14ac:dyDescent="0.4">
      <c r="A13" s="55">
        <v>-1</v>
      </c>
      <c r="B13" s="58">
        <v>43409.795138888891</v>
      </c>
      <c r="C13" s="55" t="s">
        <v>740</v>
      </c>
      <c r="D13" s="55" t="s">
        <v>895</v>
      </c>
      <c r="E13" s="61" t="s">
        <v>183</v>
      </c>
      <c r="F13" s="75"/>
      <c r="G13" s="55" t="s">
        <v>18</v>
      </c>
      <c r="H13" s="77"/>
    </row>
    <row r="14" spans="1:10" ht="28" x14ac:dyDescent="0.35">
      <c r="A14" s="56" t="s">
        <v>809</v>
      </c>
      <c r="B14" s="56" t="s">
        <v>896</v>
      </c>
      <c r="C14" s="63"/>
      <c r="D14" s="56" t="s">
        <v>9</v>
      </c>
      <c r="E14" s="64"/>
      <c r="F14" s="80">
        <v>250</v>
      </c>
      <c r="G14" s="56" t="s">
        <v>18</v>
      </c>
      <c r="H14" s="82">
        <v>43409.506944444445</v>
      </c>
    </row>
    <row r="15" spans="1:10" ht="70.5" thickBot="1" x14ac:dyDescent="0.4">
      <c r="A15" s="57">
        <v>-1</v>
      </c>
      <c r="B15" s="62">
        <v>43409.798611111109</v>
      </c>
      <c r="C15" s="57" t="s">
        <v>298</v>
      </c>
      <c r="D15" s="57" t="s">
        <v>897</v>
      </c>
      <c r="E15" s="65" t="s">
        <v>78</v>
      </c>
      <c r="F15" s="81"/>
      <c r="G15" s="57" t="s">
        <v>18</v>
      </c>
      <c r="H15" s="83"/>
    </row>
    <row r="16" spans="1:10" ht="28" x14ac:dyDescent="0.35">
      <c r="A16" s="54" t="s">
        <v>809</v>
      </c>
      <c r="B16" s="54" t="s">
        <v>898</v>
      </c>
      <c r="C16" s="59"/>
      <c r="D16" s="54" t="s">
        <v>9</v>
      </c>
      <c r="E16" s="60"/>
      <c r="F16" s="74">
        <v>-330</v>
      </c>
      <c r="G16" s="54" t="s">
        <v>13</v>
      </c>
      <c r="H16" s="76">
        <v>43409.790277777778</v>
      </c>
    </row>
    <row r="17" spans="1:8" ht="84.5" thickBot="1" x14ac:dyDescent="0.4">
      <c r="A17" s="55">
        <v>-1</v>
      </c>
      <c r="B17" s="58">
        <v>43409.798611111109</v>
      </c>
      <c r="C17" s="55" t="s">
        <v>298</v>
      </c>
      <c r="D17" s="55" t="s">
        <v>899</v>
      </c>
      <c r="E17" s="61" t="s">
        <v>447</v>
      </c>
      <c r="F17" s="75"/>
      <c r="G17" s="55" t="s">
        <v>13</v>
      </c>
      <c r="H17" s="77"/>
    </row>
    <row r="18" spans="1:8" ht="28" x14ac:dyDescent="0.35">
      <c r="A18" s="56" t="s">
        <v>809</v>
      </c>
      <c r="B18" s="56" t="s">
        <v>900</v>
      </c>
      <c r="C18" s="63"/>
      <c r="D18" s="56" t="s">
        <v>9</v>
      </c>
      <c r="E18" s="64"/>
      <c r="F18" s="80">
        <v>-275</v>
      </c>
      <c r="G18" s="56" t="s">
        <v>13</v>
      </c>
      <c r="H18" s="82">
        <v>43409.504861111112</v>
      </c>
    </row>
    <row r="19" spans="1:8" ht="56.5" thickBot="1" x14ac:dyDescent="0.4">
      <c r="A19" s="57">
        <v>-1</v>
      </c>
      <c r="B19" s="62">
        <v>43409.798611111109</v>
      </c>
      <c r="C19" s="57" t="s">
        <v>298</v>
      </c>
      <c r="D19" s="57" t="s">
        <v>901</v>
      </c>
      <c r="E19" s="65" t="s">
        <v>78</v>
      </c>
      <c r="F19" s="81"/>
      <c r="G19" s="57" t="s">
        <v>13</v>
      </c>
      <c r="H19" s="83"/>
    </row>
    <row r="20" spans="1:8" ht="28" x14ac:dyDescent="0.35">
      <c r="A20" s="54" t="s">
        <v>809</v>
      </c>
      <c r="B20" s="54" t="s">
        <v>902</v>
      </c>
      <c r="C20" s="59"/>
      <c r="D20" s="54" t="s">
        <v>9</v>
      </c>
      <c r="E20" s="60"/>
      <c r="F20" s="74">
        <v>-330</v>
      </c>
      <c r="G20" s="54" t="s">
        <v>13</v>
      </c>
      <c r="H20" s="76">
        <v>43409.767361111109</v>
      </c>
    </row>
    <row r="21" spans="1:8" ht="42.5" thickBot="1" x14ac:dyDescent="0.4">
      <c r="A21" s="55">
        <v>-1</v>
      </c>
      <c r="B21" s="58">
        <v>43409.819444444445</v>
      </c>
      <c r="C21" s="55" t="s">
        <v>298</v>
      </c>
      <c r="D21" s="55" t="s">
        <v>903</v>
      </c>
      <c r="E21" s="61" t="s">
        <v>447</v>
      </c>
      <c r="F21" s="75"/>
      <c r="G21" s="55" t="s">
        <v>13</v>
      </c>
      <c r="H21" s="77"/>
    </row>
    <row r="22" spans="1:8" ht="28" x14ac:dyDescent="0.35">
      <c r="A22" s="56" t="s">
        <v>809</v>
      </c>
      <c r="B22" s="56" t="s">
        <v>904</v>
      </c>
      <c r="C22" s="63"/>
      <c r="D22" s="56" t="s">
        <v>9</v>
      </c>
      <c r="E22" s="64"/>
      <c r="F22" s="80">
        <v>-50</v>
      </c>
      <c r="G22" s="56" t="s">
        <v>13</v>
      </c>
      <c r="H22" s="82">
        <v>43409.865972222222</v>
      </c>
    </row>
    <row r="23" spans="1:8" ht="294.5" thickBot="1" x14ac:dyDescent="0.4">
      <c r="A23" s="57">
        <v>-1</v>
      </c>
      <c r="B23" s="62">
        <v>43409.878472222219</v>
      </c>
      <c r="C23" s="57" t="s">
        <v>740</v>
      </c>
      <c r="D23" s="57" t="s">
        <v>905</v>
      </c>
      <c r="E23" s="65" t="s">
        <v>141</v>
      </c>
      <c r="F23" s="81"/>
      <c r="G23" s="57" t="s">
        <v>13</v>
      </c>
      <c r="H23" s="83"/>
    </row>
    <row r="24" spans="1:8" ht="28" x14ac:dyDescent="0.35">
      <c r="A24" s="54" t="s">
        <v>809</v>
      </c>
      <c r="B24" s="54" t="s">
        <v>906</v>
      </c>
      <c r="C24" s="59"/>
      <c r="D24" s="54" t="s">
        <v>9</v>
      </c>
      <c r="E24" s="60"/>
      <c r="F24" s="74">
        <v>50</v>
      </c>
      <c r="G24" s="54" t="s">
        <v>18</v>
      </c>
      <c r="H24" s="76">
        <v>43409.865972222222</v>
      </c>
    </row>
    <row r="25" spans="1:8" ht="280.5" thickBot="1" x14ac:dyDescent="0.4">
      <c r="A25" s="55">
        <v>-1</v>
      </c>
      <c r="B25" s="58">
        <v>43409.878472222219</v>
      </c>
      <c r="C25" s="55" t="s">
        <v>740</v>
      </c>
      <c r="D25" s="55" t="s">
        <v>907</v>
      </c>
      <c r="E25" s="61" t="s">
        <v>570</v>
      </c>
      <c r="F25" s="75"/>
      <c r="G25" s="55" t="s">
        <v>18</v>
      </c>
      <c r="H25" s="77"/>
    </row>
    <row r="26" spans="1:8" ht="28" x14ac:dyDescent="0.35">
      <c r="A26" s="56" t="s">
        <v>809</v>
      </c>
      <c r="B26" s="56" t="s">
        <v>908</v>
      </c>
      <c r="C26" s="63"/>
      <c r="D26" s="56" t="s">
        <v>9</v>
      </c>
      <c r="E26" s="64"/>
      <c r="F26" s="80">
        <v>500</v>
      </c>
      <c r="G26" s="56" t="s">
        <v>18</v>
      </c>
      <c r="H26" s="82">
        <v>43409.85</v>
      </c>
    </row>
    <row r="27" spans="1:8" ht="70.5" thickBot="1" x14ac:dyDescent="0.4">
      <c r="A27" s="57">
        <v>-1</v>
      </c>
      <c r="B27" s="62">
        <v>43409.881944444445</v>
      </c>
      <c r="C27" s="57" t="s">
        <v>298</v>
      </c>
      <c r="D27" s="57" t="s">
        <v>909</v>
      </c>
      <c r="E27" s="65" t="s">
        <v>910</v>
      </c>
      <c r="F27" s="81"/>
      <c r="G27" s="57" t="s">
        <v>18</v>
      </c>
      <c r="H27" s="83"/>
    </row>
    <row r="28" spans="1:8" ht="28" x14ac:dyDescent="0.35">
      <c r="A28" s="54" t="s">
        <v>809</v>
      </c>
      <c r="B28" s="54" t="s">
        <v>911</v>
      </c>
      <c r="C28" s="59"/>
      <c r="D28" s="54" t="s">
        <v>9</v>
      </c>
      <c r="E28" s="60"/>
      <c r="F28" s="74">
        <v>-55</v>
      </c>
      <c r="G28" s="54" t="s">
        <v>13</v>
      </c>
      <c r="H28" s="76">
        <v>43409.930555555555</v>
      </c>
    </row>
    <row r="29" spans="1:8" ht="56.5" thickBot="1" x14ac:dyDescent="0.4">
      <c r="A29" s="55">
        <v>-1</v>
      </c>
      <c r="B29" s="58">
        <v>43409.933333333334</v>
      </c>
      <c r="C29" s="55" t="s">
        <v>298</v>
      </c>
      <c r="D29" s="55" t="s">
        <v>912</v>
      </c>
      <c r="E29" s="61" t="s">
        <v>123</v>
      </c>
      <c r="F29" s="75"/>
      <c r="G29" s="55" t="s">
        <v>13</v>
      </c>
      <c r="H29" s="77"/>
    </row>
    <row r="30" spans="1:8" ht="28" x14ac:dyDescent="0.35">
      <c r="A30" s="56" t="s">
        <v>809</v>
      </c>
      <c r="B30" s="56" t="s">
        <v>913</v>
      </c>
      <c r="C30" s="63"/>
      <c r="D30" s="56" t="s">
        <v>9</v>
      </c>
      <c r="E30" s="64"/>
      <c r="F30" s="80">
        <v>-220</v>
      </c>
      <c r="G30" s="56" t="s">
        <v>13</v>
      </c>
      <c r="H30" s="82">
        <v>43409.489583333336</v>
      </c>
    </row>
    <row r="31" spans="1:8" ht="70.5" thickBot="1" x14ac:dyDescent="0.4">
      <c r="A31" s="57">
        <v>-1</v>
      </c>
      <c r="B31" s="62">
        <v>43409.944444444445</v>
      </c>
      <c r="C31" s="57" t="s">
        <v>298</v>
      </c>
      <c r="D31" s="57" t="s">
        <v>914</v>
      </c>
      <c r="E31" s="65" t="s">
        <v>119</v>
      </c>
      <c r="F31" s="81"/>
      <c r="G31" s="57" t="s">
        <v>13</v>
      </c>
      <c r="H31" s="83"/>
    </row>
    <row r="32" spans="1:8" ht="42" x14ac:dyDescent="0.35">
      <c r="A32" s="54" t="s">
        <v>809</v>
      </c>
      <c r="B32" s="54" t="s">
        <v>915</v>
      </c>
      <c r="C32" s="59"/>
      <c r="D32" s="54" t="s">
        <v>530</v>
      </c>
      <c r="E32" s="60"/>
      <c r="F32" s="74">
        <v>-50</v>
      </c>
      <c r="G32" s="54" t="s">
        <v>13</v>
      </c>
      <c r="H32" s="76">
        <v>43409.800694444442</v>
      </c>
    </row>
    <row r="33" spans="1:8" ht="56" x14ac:dyDescent="0.35">
      <c r="A33" s="88">
        <v>-1</v>
      </c>
      <c r="B33" s="89">
        <v>43409.844444444447</v>
      </c>
      <c r="C33" s="88" t="s">
        <v>781</v>
      </c>
      <c r="D33" s="88" t="s">
        <v>916</v>
      </c>
      <c r="E33" s="90" t="s">
        <v>918</v>
      </c>
      <c r="F33" s="91"/>
      <c r="G33" s="88" t="s">
        <v>18</v>
      </c>
      <c r="H33" s="92"/>
    </row>
    <row r="34" spans="1:8" ht="56.5" thickBot="1" x14ac:dyDescent="0.4">
      <c r="A34" s="55"/>
      <c r="B34" s="58">
        <v>43409.944444444445</v>
      </c>
      <c r="C34" s="55" t="s">
        <v>298</v>
      </c>
      <c r="D34" s="55" t="s">
        <v>917</v>
      </c>
      <c r="E34" s="61"/>
      <c r="F34" s="75"/>
      <c r="G34" s="55" t="s">
        <v>13</v>
      </c>
      <c r="H34" s="77"/>
    </row>
    <row r="35" spans="1:8" ht="28" x14ac:dyDescent="0.35">
      <c r="A35" s="56" t="s">
        <v>809</v>
      </c>
      <c r="B35" s="56" t="s">
        <v>919</v>
      </c>
      <c r="C35" s="63"/>
      <c r="D35" s="56" t="s">
        <v>9</v>
      </c>
      <c r="E35" s="64"/>
      <c r="F35" s="80">
        <v>-440</v>
      </c>
      <c r="G35" s="56" t="s">
        <v>13</v>
      </c>
      <c r="H35" s="82">
        <v>43409.868055555555</v>
      </c>
    </row>
    <row r="36" spans="1:8" ht="84.5" thickBot="1" x14ac:dyDescent="0.4">
      <c r="A36" s="57">
        <v>-1</v>
      </c>
      <c r="B36" s="62">
        <v>43409.944444444445</v>
      </c>
      <c r="C36" s="57" t="s">
        <v>298</v>
      </c>
      <c r="D36" s="57" t="s">
        <v>920</v>
      </c>
      <c r="E36" s="65" t="s">
        <v>727</v>
      </c>
      <c r="F36" s="81"/>
      <c r="G36" s="57" t="s">
        <v>13</v>
      </c>
      <c r="H36" s="83"/>
    </row>
    <row r="37" spans="1:8" ht="265" customHeight="1" x14ac:dyDescent="0.35">
      <c r="A37" s="54" t="s">
        <v>809</v>
      </c>
      <c r="B37" s="72"/>
      <c r="C37" s="72" t="s">
        <v>810</v>
      </c>
      <c r="D37" s="72" t="s">
        <v>921</v>
      </c>
      <c r="E37" s="74"/>
      <c r="F37" s="74">
        <v>537</v>
      </c>
      <c r="G37" s="72"/>
      <c r="H37" s="76">
        <v>43410.05</v>
      </c>
    </row>
    <row r="38" spans="1:8" ht="15" thickBot="1" x14ac:dyDescent="0.4">
      <c r="A38" s="55">
        <v>0</v>
      </c>
      <c r="B38" s="73"/>
      <c r="C38" s="73"/>
      <c r="D38" s="73"/>
      <c r="E38" s="75"/>
      <c r="F38" s="75"/>
      <c r="G38" s="73"/>
      <c r="H38" s="77"/>
    </row>
    <row r="39" spans="1:8" ht="28" x14ac:dyDescent="0.35">
      <c r="A39" s="56" t="s">
        <v>809</v>
      </c>
      <c r="B39" s="56" t="s">
        <v>922</v>
      </c>
      <c r="C39" s="63"/>
      <c r="D39" s="56" t="s">
        <v>9</v>
      </c>
      <c r="E39" s="64"/>
      <c r="F39" s="80">
        <v>100</v>
      </c>
      <c r="G39" s="56" t="s">
        <v>18</v>
      </c>
      <c r="H39" s="82">
        <v>43410.767361111109</v>
      </c>
    </row>
    <row r="40" spans="1:8" ht="70.5" thickBot="1" x14ac:dyDescent="0.4">
      <c r="A40" s="57">
        <v>-1</v>
      </c>
      <c r="B40" s="62">
        <v>43410.791666666664</v>
      </c>
      <c r="C40" s="57" t="s">
        <v>734</v>
      </c>
      <c r="D40" s="57" t="s">
        <v>923</v>
      </c>
      <c r="E40" s="65" t="s">
        <v>44</v>
      </c>
      <c r="F40" s="81"/>
      <c r="G40" s="57" t="s">
        <v>18</v>
      </c>
      <c r="H40" s="83"/>
    </row>
    <row r="41" spans="1:8" ht="28" x14ac:dyDescent="0.35">
      <c r="A41" s="54" t="s">
        <v>809</v>
      </c>
      <c r="B41" s="54" t="s">
        <v>924</v>
      </c>
      <c r="C41" s="59"/>
      <c r="D41" s="54" t="s">
        <v>9</v>
      </c>
      <c r="E41" s="60"/>
      <c r="F41" s="74">
        <v>-110</v>
      </c>
      <c r="G41" s="54" t="s">
        <v>13</v>
      </c>
      <c r="H41" s="76">
        <v>43410.427083333336</v>
      </c>
    </row>
    <row r="42" spans="1:8" ht="70.5" thickBot="1" x14ac:dyDescent="0.4">
      <c r="A42" s="55">
        <v>-1</v>
      </c>
      <c r="B42" s="58">
        <v>43410.795138888891</v>
      </c>
      <c r="C42" s="55" t="s">
        <v>298</v>
      </c>
      <c r="D42" s="55" t="s">
        <v>925</v>
      </c>
      <c r="E42" s="61" t="s">
        <v>44</v>
      </c>
      <c r="F42" s="75"/>
      <c r="G42" s="55" t="s">
        <v>13</v>
      </c>
      <c r="H42" s="77"/>
    </row>
    <row r="43" spans="1:8" ht="28" x14ac:dyDescent="0.35">
      <c r="A43" s="56" t="s">
        <v>809</v>
      </c>
      <c r="B43" s="56" t="s">
        <v>926</v>
      </c>
      <c r="C43" s="63"/>
      <c r="D43" s="56" t="s">
        <v>9</v>
      </c>
      <c r="E43" s="64"/>
      <c r="F43" s="80">
        <v>-220</v>
      </c>
      <c r="G43" s="56" t="s">
        <v>13</v>
      </c>
      <c r="H43" s="82">
        <v>43410.503472222219</v>
      </c>
    </row>
    <row r="44" spans="1:8" ht="70.5" thickBot="1" x14ac:dyDescent="0.4">
      <c r="A44" s="57">
        <v>-1</v>
      </c>
      <c r="B44" s="62">
        <v>43410.795138888891</v>
      </c>
      <c r="C44" s="57" t="s">
        <v>298</v>
      </c>
      <c r="D44" s="57" t="s">
        <v>927</v>
      </c>
      <c r="E44" s="65" t="s">
        <v>119</v>
      </c>
      <c r="F44" s="81"/>
      <c r="G44" s="57" t="s">
        <v>13</v>
      </c>
      <c r="H44" s="83"/>
    </row>
    <row r="45" spans="1:8" ht="28" x14ac:dyDescent="0.35">
      <c r="A45" s="54" t="s">
        <v>809</v>
      </c>
      <c r="B45" s="54" t="s">
        <v>928</v>
      </c>
      <c r="C45" s="59"/>
      <c r="D45" s="54" t="s">
        <v>9</v>
      </c>
      <c r="E45" s="60"/>
      <c r="F45" s="74">
        <v>-110</v>
      </c>
      <c r="G45" s="54" t="s">
        <v>13</v>
      </c>
      <c r="H45" s="76">
        <v>43410.427083333336</v>
      </c>
    </row>
    <row r="46" spans="1:8" ht="70.5" thickBot="1" x14ac:dyDescent="0.4">
      <c r="A46" s="55">
        <v>-1</v>
      </c>
      <c r="B46" s="58">
        <v>43410.857638888891</v>
      </c>
      <c r="C46" s="55" t="s">
        <v>298</v>
      </c>
      <c r="D46" s="55" t="s">
        <v>929</v>
      </c>
      <c r="E46" s="61" t="s">
        <v>44</v>
      </c>
      <c r="F46" s="75"/>
      <c r="G46" s="55" t="s">
        <v>13</v>
      </c>
      <c r="H46" s="77"/>
    </row>
    <row r="47" spans="1:8" ht="28" x14ac:dyDescent="0.35">
      <c r="A47" s="56" t="s">
        <v>809</v>
      </c>
      <c r="B47" s="56" t="s">
        <v>930</v>
      </c>
      <c r="C47" s="63"/>
      <c r="D47" s="56" t="s">
        <v>9</v>
      </c>
      <c r="E47" s="64"/>
      <c r="F47" s="80">
        <v>-220</v>
      </c>
      <c r="G47" s="56" t="s">
        <v>13</v>
      </c>
      <c r="H47" s="82">
        <v>43410.503472222219</v>
      </c>
    </row>
    <row r="48" spans="1:8" ht="70.5" thickBot="1" x14ac:dyDescent="0.4">
      <c r="A48" s="57">
        <v>-1</v>
      </c>
      <c r="B48" s="62">
        <v>43410.857638888891</v>
      </c>
      <c r="C48" s="57" t="s">
        <v>298</v>
      </c>
      <c r="D48" s="57" t="s">
        <v>929</v>
      </c>
      <c r="E48" s="65" t="s">
        <v>119</v>
      </c>
      <c r="F48" s="81"/>
      <c r="G48" s="57" t="s">
        <v>13</v>
      </c>
      <c r="H48" s="83"/>
    </row>
    <row r="49" spans="1:8" ht="28" x14ac:dyDescent="0.35">
      <c r="A49" s="54" t="s">
        <v>809</v>
      </c>
      <c r="B49" s="54" t="s">
        <v>931</v>
      </c>
      <c r="C49" s="59"/>
      <c r="D49" s="54" t="s">
        <v>9</v>
      </c>
      <c r="E49" s="60"/>
      <c r="F49" s="74">
        <v>-220</v>
      </c>
      <c r="G49" s="54" t="s">
        <v>13</v>
      </c>
      <c r="H49" s="76">
        <v>43410.503472222219</v>
      </c>
    </row>
    <row r="50" spans="1:8" ht="70.5" thickBot="1" x14ac:dyDescent="0.4">
      <c r="A50" s="55">
        <v>-1</v>
      </c>
      <c r="B50" s="58">
        <v>43410.878472222219</v>
      </c>
      <c r="C50" s="55" t="s">
        <v>298</v>
      </c>
      <c r="D50" s="55" t="s">
        <v>932</v>
      </c>
      <c r="E50" s="61" t="s">
        <v>119</v>
      </c>
      <c r="F50" s="75"/>
      <c r="G50" s="55" t="s">
        <v>13</v>
      </c>
      <c r="H50" s="77"/>
    </row>
    <row r="51" spans="1:8" ht="28" x14ac:dyDescent="0.35">
      <c r="A51" s="56" t="s">
        <v>809</v>
      </c>
      <c r="B51" s="56" t="s">
        <v>933</v>
      </c>
      <c r="C51" s="63"/>
      <c r="D51" s="56" t="s">
        <v>9</v>
      </c>
      <c r="E51" s="64"/>
      <c r="F51" s="80">
        <v>115</v>
      </c>
      <c r="G51" s="56" t="s">
        <v>18</v>
      </c>
      <c r="H51" s="82">
        <v>43410.767361111109</v>
      </c>
    </row>
    <row r="52" spans="1:8" ht="42.5" thickBot="1" x14ac:dyDescent="0.4">
      <c r="A52" s="57">
        <v>-1</v>
      </c>
      <c r="B52" s="62">
        <v>43410.913194444445</v>
      </c>
      <c r="C52" s="57" t="s">
        <v>734</v>
      </c>
      <c r="D52" s="57" t="s">
        <v>934</v>
      </c>
      <c r="E52" s="65" t="s">
        <v>935</v>
      </c>
      <c r="F52" s="81"/>
      <c r="G52" s="57" t="s">
        <v>18</v>
      </c>
      <c r="H52" s="83"/>
    </row>
    <row r="53" spans="1:8" ht="28" x14ac:dyDescent="0.35">
      <c r="A53" s="54" t="s">
        <v>809</v>
      </c>
      <c r="B53" s="54" t="s">
        <v>936</v>
      </c>
      <c r="C53" s="59"/>
      <c r="D53" s="54" t="s">
        <v>9</v>
      </c>
      <c r="E53" s="60"/>
      <c r="F53" s="74">
        <v>-220</v>
      </c>
      <c r="G53" s="54" t="s">
        <v>13</v>
      </c>
      <c r="H53" s="76">
        <v>43410.044444444444</v>
      </c>
    </row>
    <row r="54" spans="1:8" ht="56.5" thickBot="1" x14ac:dyDescent="0.4">
      <c r="A54" s="55">
        <v>-1</v>
      </c>
      <c r="B54" s="58">
        <v>43410.920138888891</v>
      </c>
      <c r="C54" s="55" t="s">
        <v>298</v>
      </c>
      <c r="D54" s="55" t="s">
        <v>937</v>
      </c>
      <c r="E54" s="61" t="s">
        <v>119</v>
      </c>
      <c r="F54" s="75"/>
      <c r="G54" s="55" t="s">
        <v>13</v>
      </c>
      <c r="H54" s="77"/>
    </row>
    <row r="55" spans="1:8" ht="28" x14ac:dyDescent="0.35">
      <c r="A55" s="56" t="s">
        <v>809</v>
      </c>
      <c r="B55" s="56" t="s">
        <v>938</v>
      </c>
      <c r="C55" s="63"/>
      <c r="D55" s="56" t="s">
        <v>9</v>
      </c>
      <c r="E55" s="64"/>
      <c r="F55" s="80">
        <v>-220</v>
      </c>
      <c r="G55" s="56" t="s">
        <v>13</v>
      </c>
      <c r="H55" s="82">
        <v>43410.503472222219</v>
      </c>
    </row>
    <row r="56" spans="1:8" ht="56.5" thickBot="1" x14ac:dyDescent="0.4">
      <c r="A56" s="57">
        <v>-1</v>
      </c>
      <c r="B56" s="62">
        <v>43410.920138888891</v>
      </c>
      <c r="C56" s="57" t="s">
        <v>298</v>
      </c>
      <c r="D56" s="57" t="s">
        <v>939</v>
      </c>
      <c r="E56" s="65" t="s">
        <v>119</v>
      </c>
      <c r="F56" s="81"/>
      <c r="G56" s="57" t="s">
        <v>13</v>
      </c>
      <c r="H56" s="83"/>
    </row>
    <row r="57" spans="1:8" ht="28" x14ac:dyDescent="0.35">
      <c r="A57" s="54" t="s">
        <v>809</v>
      </c>
      <c r="B57" s="54" t="s">
        <v>940</v>
      </c>
      <c r="C57" s="59"/>
      <c r="D57" s="54" t="s">
        <v>9</v>
      </c>
      <c r="E57" s="60"/>
      <c r="F57" s="74">
        <v>-110</v>
      </c>
      <c r="G57" s="54" t="s">
        <v>13</v>
      </c>
      <c r="H57" s="76">
        <v>43410.831944444442</v>
      </c>
    </row>
    <row r="58" spans="1:8" ht="56.5" thickBot="1" x14ac:dyDescent="0.4">
      <c r="A58" s="55">
        <v>-1</v>
      </c>
      <c r="B58" s="58">
        <v>43410.961805555555</v>
      </c>
      <c r="C58" s="55" t="s">
        <v>734</v>
      </c>
      <c r="D58" s="55" t="s">
        <v>941</v>
      </c>
      <c r="E58" s="61" t="s">
        <v>44</v>
      </c>
      <c r="F58" s="75"/>
      <c r="G58" s="55" t="s">
        <v>13</v>
      </c>
      <c r="H58" s="77"/>
    </row>
    <row r="59" spans="1:8" ht="28" x14ac:dyDescent="0.35">
      <c r="A59" s="56" t="s">
        <v>809</v>
      </c>
      <c r="B59" s="56" t="s">
        <v>942</v>
      </c>
      <c r="C59" s="63"/>
      <c r="D59" s="56" t="s">
        <v>9</v>
      </c>
      <c r="E59" s="64"/>
      <c r="F59" s="80">
        <v>-110</v>
      </c>
      <c r="G59" s="56" t="s">
        <v>13</v>
      </c>
      <c r="H59" s="82">
        <v>43411.710416666669</v>
      </c>
    </row>
    <row r="60" spans="1:8" ht="84.5" thickBot="1" x14ac:dyDescent="0.4">
      <c r="A60" s="57">
        <v>-1</v>
      </c>
      <c r="B60" s="62">
        <v>43411.798611111109</v>
      </c>
      <c r="C60" s="57" t="s">
        <v>298</v>
      </c>
      <c r="D60" s="57" t="s">
        <v>943</v>
      </c>
      <c r="E60" s="65" t="s">
        <v>44</v>
      </c>
      <c r="F60" s="81"/>
      <c r="G60" s="57" t="s">
        <v>13</v>
      </c>
      <c r="H60" s="83"/>
    </row>
    <row r="61" spans="1:8" ht="28" x14ac:dyDescent="0.35">
      <c r="A61" s="54" t="s">
        <v>809</v>
      </c>
      <c r="B61" s="54" t="s">
        <v>944</v>
      </c>
      <c r="C61" s="59"/>
      <c r="D61" s="54" t="s">
        <v>9</v>
      </c>
      <c r="E61" s="60"/>
      <c r="F61" s="74">
        <v>200</v>
      </c>
      <c r="G61" s="54" t="s">
        <v>18</v>
      </c>
      <c r="H61" s="76">
        <v>43411.710416666669</v>
      </c>
    </row>
    <row r="62" spans="1:8" ht="70.5" thickBot="1" x14ac:dyDescent="0.4">
      <c r="A62" s="55">
        <v>-1</v>
      </c>
      <c r="B62" s="58">
        <v>43411.840277777781</v>
      </c>
      <c r="C62" s="55" t="s">
        <v>298</v>
      </c>
      <c r="D62" s="55" t="s">
        <v>945</v>
      </c>
      <c r="E62" s="61" t="s">
        <v>119</v>
      </c>
      <c r="F62" s="75"/>
      <c r="G62" s="55" t="s">
        <v>18</v>
      </c>
      <c r="H62" s="77"/>
    </row>
    <row r="63" spans="1:8" ht="28" x14ac:dyDescent="0.35">
      <c r="A63" s="56" t="s">
        <v>809</v>
      </c>
      <c r="B63" s="56" t="s">
        <v>946</v>
      </c>
      <c r="C63" s="63"/>
      <c r="D63" s="56" t="s">
        <v>9</v>
      </c>
      <c r="E63" s="64"/>
      <c r="F63" s="80">
        <v>100</v>
      </c>
      <c r="G63" s="56" t="s">
        <v>18</v>
      </c>
      <c r="H63" s="82">
        <v>43411.710416666669</v>
      </c>
    </row>
    <row r="64" spans="1:8" ht="70.5" thickBot="1" x14ac:dyDescent="0.4">
      <c r="A64" s="57">
        <v>-1</v>
      </c>
      <c r="B64" s="62">
        <v>43411.840277777781</v>
      </c>
      <c r="C64" s="57" t="s">
        <v>298</v>
      </c>
      <c r="D64" s="57" t="s">
        <v>947</v>
      </c>
      <c r="E64" s="65" t="s">
        <v>44</v>
      </c>
      <c r="F64" s="81"/>
      <c r="G64" s="57" t="s">
        <v>18</v>
      </c>
      <c r="H64" s="83"/>
    </row>
    <row r="65" spans="1:8" ht="28" x14ac:dyDescent="0.35">
      <c r="A65" s="54" t="s">
        <v>809</v>
      </c>
      <c r="B65" s="54" t="s">
        <v>948</v>
      </c>
      <c r="C65" s="59"/>
      <c r="D65" s="54" t="s">
        <v>9</v>
      </c>
      <c r="E65" s="60"/>
      <c r="F65" s="74">
        <v>100</v>
      </c>
      <c r="G65" s="54" t="s">
        <v>18</v>
      </c>
      <c r="H65" s="76">
        <v>43411.711805555555</v>
      </c>
    </row>
    <row r="66" spans="1:8" ht="42.5" thickBot="1" x14ac:dyDescent="0.4">
      <c r="A66" s="55">
        <v>-1</v>
      </c>
      <c r="B66" s="58">
        <v>43411.881944444445</v>
      </c>
      <c r="C66" s="55" t="s">
        <v>298</v>
      </c>
      <c r="D66" s="55" t="s">
        <v>949</v>
      </c>
      <c r="E66" s="61" t="s">
        <v>44</v>
      </c>
      <c r="F66" s="75"/>
      <c r="G66" s="55" t="s">
        <v>18</v>
      </c>
      <c r="H66" s="77"/>
    </row>
    <row r="67" spans="1:8" ht="28" x14ac:dyDescent="0.35">
      <c r="A67" s="56" t="s">
        <v>809</v>
      </c>
      <c r="B67" s="56" t="s">
        <v>950</v>
      </c>
      <c r="C67" s="63"/>
      <c r="D67" s="56" t="s">
        <v>9</v>
      </c>
      <c r="E67" s="64"/>
      <c r="F67" s="80">
        <v>100</v>
      </c>
      <c r="G67" s="56" t="s">
        <v>18</v>
      </c>
      <c r="H67" s="82">
        <v>43411.710416666669</v>
      </c>
    </row>
    <row r="68" spans="1:8" ht="70.5" thickBot="1" x14ac:dyDescent="0.4">
      <c r="A68" s="57">
        <v>-1</v>
      </c>
      <c r="B68" s="62">
        <v>43411.923611111109</v>
      </c>
      <c r="C68" s="57" t="s">
        <v>298</v>
      </c>
      <c r="D68" s="57" t="s">
        <v>951</v>
      </c>
      <c r="E68" s="65" t="s">
        <v>44</v>
      </c>
      <c r="F68" s="81"/>
      <c r="G68" s="57" t="s">
        <v>18</v>
      </c>
      <c r="H68" s="83"/>
    </row>
    <row r="69" spans="1:8" ht="28" x14ac:dyDescent="0.35">
      <c r="A69" s="54" t="s">
        <v>809</v>
      </c>
      <c r="B69" s="54" t="s">
        <v>952</v>
      </c>
      <c r="C69" s="59"/>
      <c r="D69" s="54" t="s">
        <v>9</v>
      </c>
      <c r="E69" s="60"/>
      <c r="F69" s="74">
        <v>-110</v>
      </c>
      <c r="G69" s="54" t="s">
        <v>13</v>
      </c>
      <c r="H69" s="76">
        <v>43411.710416666669</v>
      </c>
    </row>
    <row r="70" spans="1:8" ht="70.5" thickBot="1" x14ac:dyDescent="0.4">
      <c r="A70" s="55">
        <v>-1</v>
      </c>
      <c r="B70" s="58">
        <v>43411.944444444445</v>
      </c>
      <c r="C70" s="55" t="s">
        <v>298</v>
      </c>
      <c r="D70" s="55" t="s">
        <v>953</v>
      </c>
      <c r="E70" s="61" t="s">
        <v>44</v>
      </c>
      <c r="F70" s="75"/>
      <c r="G70" s="55" t="s">
        <v>13</v>
      </c>
      <c r="H70" s="77"/>
    </row>
    <row r="71" spans="1:8" ht="28" x14ac:dyDescent="0.35">
      <c r="A71" s="56" t="s">
        <v>809</v>
      </c>
      <c r="B71" s="56" t="s">
        <v>954</v>
      </c>
      <c r="C71" s="63"/>
      <c r="D71" s="56" t="s">
        <v>9</v>
      </c>
      <c r="E71" s="64"/>
      <c r="F71" s="80">
        <v>100</v>
      </c>
      <c r="G71" s="56" t="s">
        <v>18</v>
      </c>
      <c r="H71" s="82">
        <v>43411.710416666669</v>
      </c>
    </row>
    <row r="72" spans="1:8" ht="70.5" thickBot="1" x14ac:dyDescent="0.4">
      <c r="A72" s="57">
        <v>-1</v>
      </c>
      <c r="B72" s="62">
        <v>43411.944444444445</v>
      </c>
      <c r="C72" s="57" t="s">
        <v>298</v>
      </c>
      <c r="D72" s="57" t="s">
        <v>955</v>
      </c>
      <c r="E72" s="65" t="s">
        <v>44</v>
      </c>
      <c r="F72" s="81"/>
      <c r="G72" s="57" t="s">
        <v>18</v>
      </c>
      <c r="H72" s="83"/>
    </row>
    <row r="73" spans="1:8" ht="28" x14ac:dyDescent="0.35">
      <c r="A73" s="54" t="s">
        <v>809</v>
      </c>
      <c r="B73" s="54" t="s">
        <v>956</v>
      </c>
      <c r="C73" s="59"/>
      <c r="D73" s="54" t="s">
        <v>9</v>
      </c>
      <c r="E73" s="60"/>
      <c r="F73" s="74">
        <v>-220</v>
      </c>
      <c r="G73" s="54" t="s">
        <v>13</v>
      </c>
      <c r="H73" s="76">
        <v>43412.488888888889</v>
      </c>
    </row>
    <row r="74" spans="1:8" ht="70.5" thickBot="1" x14ac:dyDescent="0.4">
      <c r="A74" s="55">
        <v>-1</v>
      </c>
      <c r="B74" s="58">
        <v>43412.84375</v>
      </c>
      <c r="C74" s="55" t="s">
        <v>298</v>
      </c>
      <c r="D74" s="55" t="s">
        <v>957</v>
      </c>
      <c r="E74" s="61" t="s">
        <v>119</v>
      </c>
      <c r="F74" s="75"/>
      <c r="G74" s="55" t="s">
        <v>13</v>
      </c>
      <c r="H74" s="77"/>
    </row>
    <row r="75" spans="1:8" ht="70" x14ac:dyDescent="0.35">
      <c r="A75" s="56" t="s">
        <v>809</v>
      </c>
      <c r="B75" s="56" t="s">
        <v>958</v>
      </c>
      <c r="C75" s="63"/>
      <c r="D75" s="56" t="s">
        <v>959</v>
      </c>
      <c r="E75" s="64"/>
      <c r="F75" s="80">
        <v>-120</v>
      </c>
      <c r="G75" s="56" t="s">
        <v>13</v>
      </c>
      <c r="H75" s="82">
        <v>43412.787499999999</v>
      </c>
    </row>
    <row r="76" spans="1:8" ht="98" x14ac:dyDescent="0.35">
      <c r="A76" s="66">
        <v>-1</v>
      </c>
      <c r="B76" s="67">
        <v>43412.849305555559</v>
      </c>
      <c r="C76" s="66" t="s">
        <v>781</v>
      </c>
      <c r="D76" s="66" t="s">
        <v>960</v>
      </c>
      <c r="E76" s="68" t="s">
        <v>147</v>
      </c>
      <c r="F76" s="84"/>
      <c r="G76" s="66" t="s">
        <v>18</v>
      </c>
      <c r="H76" s="85"/>
    </row>
    <row r="77" spans="1:8" ht="84.5" thickBot="1" x14ac:dyDescent="0.4">
      <c r="A77" s="57"/>
      <c r="B77" s="62">
        <v>43412.849305555559</v>
      </c>
      <c r="C77" s="57" t="s">
        <v>781</v>
      </c>
      <c r="D77" s="57" t="s">
        <v>961</v>
      </c>
      <c r="E77" s="65"/>
      <c r="F77" s="81"/>
      <c r="G77" s="57" t="s">
        <v>13</v>
      </c>
      <c r="H77" s="83"/>
    </row>
    <row r="78" spans="1:8" ht="28" x14ac:dyDescent="0.35">
      <c r="A78" s="54" t="s">
        <v>809</v>
      </c>
      <c r="B78" s="54" t="s">
        <v>962</v>
      </c>
      <c r="C78" s="59"/>
      <c r="D78" s="54" t="s">
        <v>9</v>
      </c>
      <c r="E78" s="60"/>
      <c r="F78" s="74">
        <v>-220</v>
      </c>
      <c r="G78" s="54" t="s">
        <v>13</v>
      </c>
      <c r="H78" s="76">
        <v>43412.511111111111</v>
      </c>
    </row>
    <row r="79" spans="1:8" ht="70.5" thickBot="1" x14ac:dyDescent="0.4">
      <c r="A79" s="55">
        <v>-1</v>
      </c>
      <c r="B79" s="58">
        <v>43412.881944444445</v>
      </c>
      <c r="C79" s="55" t="s">
        <v>298</v>
      </c>
      <c r="D79" s="55" t="s">
        <v>963</v>
      </c>
      <c r="E79" s="61" t="s">
        <v>119</v>
      </c>
      <c r="F79" s="75"/>
      <c r="G79" s="55" t="s">
        <v>13</v>
      </c>
      <c r="H79" s="77"/>
    </row>
    <row r="80" spans="1:8" ht="28" x14ac:dyDescent="0.35">
      <c r="A80" s="56" t="s">
        <v>809</v>
      </c>
      <c r="B80" s="56" t="s">
        <v>964</v>
      </c>
      <c r="C80" s="63"/>
      <c r="D80" s="56" t="s">
        <v>9</v>
      </c>
      <c r="E80" s="64"/>
      <c r="F80" s="80">
        <v>200</v>
      </c>
      <c r="G80" s="56" t="s">
        <v>18</v>
      </c>
      <c r="H80" s="82">
        <v>43412.488888888889</v>
      </c>
    </row>
    <row r="81" spans="1:8" ht="70.5" thickBot="1" x14ac:dyDescent="0.4">
      <c r="A81" s="57">
        <v>-1</v>
      </c>
      <c r="B81" s="62">
        <v>43412.944444444445</v>
      </c>
      <c r="C81" s="57" t="s">
        <v>298</v>
      </c>
      <c r="D81" s="57" t="s">
        <v>965</v>
      </c>
      <c r="E81" s="65" t="s">
        <v>119</v>
      </c>
      <c r="F81" s="81"/>
      <c r="G81" s="57" t="s">
        <v>18</v>
      </c>
      <c r="H81" s="83"/>
    </row>
    <row r="82" spans="1:8" ht="28" x14ac:dyDescent="0.35">
      <c r="A82" s="54" t="s">
        <v>809</v>
      </c>
      <c r="B82" s="54" t="s">
        <v>966</v>
      </c>
      <c r="C82" s="59"/>
      <c r="D82" s="54" t="s">
        <v>9</v>
      </c>
      <c r="E82" s="60"/>
      <c r="F82" s="74">
        <v>150</v>
      </c>
      <c r="G82" s="54" t="s">
        <v>18</v>
      </c>
      <c r="H82" s="76">
        <v>43413.53125</v>
      </c>
    </row>
    <row r="83" spans="1:8" ht="70.5" thickBot="1" x14ac:dyDescent="0.4">
      <c r="A83" s="55">
        <v>-1</v>
      </c>
      <c r="B83" s="58">
        <v>43413.819444444445</v>
      </c>
      <c r="C83" s="55" t="s">
        <v>298</v>
      </c>
      <c r="D83" s="55" t="s">
        <v>967</v>
      </c>
      <c r="E83" s="61" t="s">
        <v>67</v>
      </c>
      <c r="F83" s="75"/>
      <c r="G83" s="55" t="s">
        <v>18</v>
      </c>
      <c r="H83" s="77"/>
    </row>
    <row r="84" spans="1:8" ht="28" x14ac:dyDescent="0.35">
      <c r="A84" s="56" t="s">
        <v>809</v>
      </c>
      <c r="B84" s="56" t="s">
        <v>968</v>
      </c>
      <c r="C84" s="63"/>
      <c r="D84" s="56" t="s">
        <v>9</v>
      </c>
      <c r="E84" s="64"/>
      <c r="F84" s="80">
        <v>-220</v>
      </c>
      <c r="G84" s="56" t="s">
        <v>13</v>
      </c>
      <c r="H84" s="82">
        <v>43413.541666666664</v>
      </c>
    </row>
    <row r="85" spans="1:8" ht="70.5" thickBot="1" x14ac:dyDescent="0.4">
      <c r="A85" s="57">
        <v>-1</v>
      </c>
      <c r="B85" s="62">
        <v>43413.881944444445</v>
      </c>
      <c r="C85" s="57" t="s">
        <v>298</v>
      </c>
      <c r="D85" s="57" t="s">
        <v>969</v>
      </c>
      <c r="E85" s="65" t="s">
        <v>119</v>
      </c>
      <c r="F85" s="81"/>
      <c r="G85" s="57" t="s">
        <v>13</v>
      </c>
      <c r="H85" s="83"/>
    </row>
    <row r="86" spans="1:8" ht="28" x14ac:dyDescent="0.35">
      <c r="A86" s="54" t="s">
        <v>809</v>
      </c>
      <c r="B86" s="54" t="s">
        <v>970</v>
      </c>
      <c r="C86" s="59"/>
      <c r="D86" s="54" t="s">
        <v>9</v>
      </c>
      <c r="E86" s="60"/>
      <c r="F86" s="74">
        <v>-220</v>
      </c>
      <c r="G86" s="54" t="s">
        <v>13</v>
      </c>
      <c r="H86" s="76">
        <v>43413.54583333333</v>
      </c>
    </row>
    <row r="87" spans="1:8" ht="56.5" thickBot="1" x14ac:dyDescent="0.4">
      <c r="A87" s="55">
        <v>-1</v>
      </c>
      <c r="B87" s="58">
        <v>43413.902777777781</v>
      </c>
      <c r="C87" s="55" t="s">
        <v>298</v>
      </c>
      <c r="D87" s="55" t="s">
        <v>971</v>
      </c>
      <c r="E87" s="61" t="s">
        <v>119</v>
      </c>
      <c r="F87" s="75"/>
      <c r="G87" s="55" t="s">
        <v>13</v>
      </c>
      <c r="H87" s="77"/>
    </row>
    <row r="88" spans="1:8" ht="28" x14ac:dyDescent="0.35">
      <c r="A88" s="56" t="s">
        <v>809</v>
      </c>
      <c r="B88" s="56" t="s">
        <v>972</v>
      </c>
      <c r="C88" s="63"/>
      <c r="D88" s="56" t="s">
        <v>9</v>
      </c>
      <c r="E88" s="64"/>
      <c r="F88" s="80">
        <v>200</v>
      </c>
      <c r="G88" s="56" t="s">
        <v>18</v>
      </c>
      <c r="H88" s="82">
        <v>43413.541666666664</v>
      </c>
    </row>
    <row r="89" spans="1:8" ht="70.5" thickBot="1" x14ac:dyDescent="0.4">
      <c r="A89" s="57">
        <v>-1</v>
      </c>
      <c r="B89" s="62">
        <v>43413.923611111109</v>
      </c>
      <c r="C89" s="57" t="s">
        <v>298</v>
      </c>
      <c r="D89" s="57" t="s">
        <v>973</v>
      </c>
      <c r="E89" s="65" t="s">
        <v>119</v>
      </c>
      <c r="F89" s="81"/>
      <c r="G89" s="57" t="s">
        <v>18</v>
      </c>
      <c r="H89" s="83"/>
    </row>
    <row r="90" spans="1:8" ht="223" customHeight="1" x14ac:dyDescent="0.35">
      <c r="A90" s="54" t="s">
        <v>820</v>
      </c>
      <c r="B90" s="72"/>
      <c r="C90" s="72" t="s">
        <v>810</v>
      </c>
      <c r="D90" s="72" t="s">
        <v>974</v>
      </c>
      <c r="E90" s="74"/>
      <c r="F90" s="74">
        <v>-172</v>
      </c>
      <c r="G90" s="72"/>
      <c r="H90" s="76">
        <v>43411.316666666666</v>
      </c>
    </row>
    <row r="91" spans="1:8" ht="15" thickBot="1" x14ac:dyDescent="0.4">
      <c r="A91" s="55">
        <v>0</v>
      </c>
      <c r="B91" s="73"/>
      <c r="C91" s="73"/>
      <c r="D91" s="73"/>
      <c r="E91" s="75"/>
      <c r="F91" s="75"/>
      <c r="G91" s="73"/>
      <c r="H91" s="77"/>
    </row>
    <row r="92" spans="1:8" ht="84" x14ac:dyDescent="0.35">
      <c r="A92" s="56" t="s">
        <v>809</v>
      </c>
      <c r="B92" s="56" t="s">
        <v>975</v>
      </c>
      <c r="C92" s="63"/>
      <c r="D92" s="56" t="s">
        <v>976</v>
      </c>
      <c r="E92" s="64"/>
      <c r="F92" s="80">
        <v>150</v>
      </c>
      <c r="G92" s="56" t="s">
        <v>18</v>
      </c>
      <c r="H92" s="82">
        <v>43415.472916666666</v>
      </c>
    </row>
    <row r="93" spans="1:8" ht="56" x14ac:dyDescent="0.35">
      <c r="A93" s="66">
        <v>-1</v>
      </c>
      <c r="B93" s="67">
        <v>43415.543749999997</v>
      </c>
      <c r="C93" s="66" t="s">
        <v>781</v>
      </c>
      <c r="D93" s="66" t="s">
        <v>977</v>
      </c>
      <c r="E93" s="68" t="s">
        <v>317</v>
      </c>
      <c r="F93" s="84"/>
      <c r="G93" s="66" t="s">
        <v>18</v>
      </c>
      <c r="H93" s="85"/>
    </row>
    <row r="94" spans="1:8" ht="70" x14ac:dyDescent="0.35">
      <c r="A94" s="66"/>
      <c r="B94" s="67">
        <v>43415.670138888891</v>
      </c>
      <c r="C94" s="66" t="s">
        <v>781</v>
      </c>
      <c r="D94" s="66" t="s">
        <v>978</v>
      </c>
      <c r="E94" s="68"/>
      <c r="F94" s="84"/>
      <c r="G94" s="66" t="s">
        <v>18</v>
      </c>
      <c r="H94" s="85"/>
    </row>
    <row r="95" spans="1:8" ht="70.5" thickBot="1" x14ac:dyDescent="0.4">
      <c r="A95" s="57"/>
      <c r="B95" s="62">
        <v>43415.684027777781</v>
      </c>
      <c r="C95" s="57" t="s">
        <v>781</v>
      </c>
      <c r="D95" s="57" t="s">
        <v>979</v>
      </c>
      <c r="E95" s="65"/>
      <c r="F95" s="81"/>
      <c r="G95" s="57" t="s">
        <v>18</v>
      </c>
      <c r="H95" s="83"/>
    </row>
    <row r="96" spans="1:8" ht="28" x14ac:dyDescent="0.35">
      <c r="A96" s="54" t="s">
        <v>809</v>
      </c>
      <c r="B96" s="54" t="s">
        <v>980</v>
      </c>
      <c r="C96" s="59"/>
      <c r="D96" s="54" t="s">
        <v>9</v>
      </c>
      <c r="E96" s="60"/>
      <c r="F96" s="74">
        <v>200</v>
      </c>
      <c r="G96" s="54" t="s">
        <v>18</v>
      </c>
      <c r="H96" s="76">
        <v>43415.591666666667</v>
      </c>
    </row>
    <row r="97" spans="1:8" ht="70.5" thickBot="1" x14ac:dyDescent="0.4">
      <c r="A97" s="55">
        <v>-1</v>
      </c>
      <c r="B97" s="58">
        <v>43415.836805555555</v>
      </c>
      <c r="C97" s="55" t="s">
        <v>298</v>
      </c>
      <c r="D97" s="55" t="s">
        <v>981</v>
      </c>
      <c r="E97" s="61" t="s">
        <v>119</v>
      </c>
      <c r="F97" s="75"/>
      <c r="G97" s="55" t="s">
        <v>18</v>
      </c>
      <c r="H97" s="77"/>
    </row>
    <row r="98" spans="1:8" ht="28" x14ac:dyDescent="0.35">
      <c r="A98" s="56" t="s">
        <v>809</v>
      </c>
      <c r="B98" s="56" t="s">
        <v>982</v>
      </c>
      <c r="C98" s="63"/>
      <c r="D98" s="56" t="s">
        <v>9</v>
      </c>
      <c r="E98" s="64"/>
      <c r="F98" s="80">
        <v>100</v>
      </c>
      <c r="G98" s="56" t="s">
        <v>18</v>
      </c>
      <c r="H98" s="82">
        <v>43415.598611111112</v>
      </c>
    </row>
    <row r="99" spans="1:8" ht="70.5" thickBot="1" x14ac:dyDescent="0.4">
      <c r="A99" s="57">
        <v>-1</v>
      </c>
      <c r="B99" s="62">
        <v>43415.836805555555</v>
      </c>
      <c r="C99" s="57" t="s">
        <v>298</v>
      </c>
      <c r="D99" s="57" t="s">
        <v>981</v>
      </c>
      <c r="E99" s="65" t="s">
        <v>44</v>
      </c>
      <c r="F99" s="81"/>
      <c r="G99" s="57" t="s">
        <v>18</v>
      </c>
      <c r="H99" s="83"/>
    </row>
    <row r="100" spans="1:8" ht="251" customHeight="1" x14ac:dyDescent="0.35">
      <c r="A100" s="54" t="s">
        <v>809</v>
      </c>
      <c r="B100" s="72"/>
      <c r="C100" s="72" t="s">
        <v>810</v>
      </c>
      <c r="D100" s="72" t="s">
        <v>983</v>
      </c>
      <c r="E100" s="74"/>
      <c r="F100" s="74">
        <v>0</v>
      </c>
      <c r="G100" s="72"/>
      <c r="H100" s="76">
        <v>43415.817361111112</v>
      </c>
    </row>
    <row r="101" spans="1:8" ht="15" thickBot="1" x14ac:dyDescent="0.4">
      <c r="A101" s="55">
        <v>0</v>
      </c>
      <c r="B101" s="73"/>
      <c r="C101" s="73"/>
      <c r="D101" s="73"/>
      <c r="E101" s="75"/>
      <c r="F101" s="75"/>
      <c r="G101" s="73"/>
      <c r="H101" s="77"/>
    </row>
    <row r="102" spans="1:8" ht="195" customHeight="1" x14ac:dyDescent="0.35">
      <c r="A102" s="56" t="s">
        <v>820</v>
      </c>
      <c r="B102" s="78"/>
      <c r="C102" s="78" t="s">
        <v>810</v>
      </c>
      <c r="D102" s="78" t="s">
        <v>984</v>
      </c>
      <c r="E102" s="80"/>
      <c r="F102" s="80">
        <v>-115</v>
      </c>
      <c r="G102" s="78"/>
      <c r="H102" s="82">
        <v>43411.415277777778</v>
      </c>
    </row>
    <row r="103" spans="1:8" ht="15" thickBot="1" x14ac:dyDescent="0.4">
      <c r="A103" s="57">
        <v>0</v>
      </c>
      <c r="B103" s="79"/>
      <c r="C103" s="79"/>
      <c r="D103" s="79"/>
      <c r="E103" s="81"/>
      <c r="F103" s="81"/>
      <c r="G103" s="79"/>
      <c r="H103" s="83"/>
    </row>
    <row r="104" spans="1:8" ht="195" customHeight="1" x14ac:dyDescent="0.35">
      <c r="A104" s="54" t="s">
        <v>820</v>
      </c>
      <c r="B104" s="72"/>
      <c r="C104" s="72" t="s">
        <v>810</v>
      </c>
      <c r="D104" s="72" t="s">
        <v>985</v>
      </c>
      <c r="E104" s="74"/>
      <c r="F104" s="74">
        <v>-125</v>
      </c>
      <c r="G104" s="72"/>
      <c r="H104" s="76">
        <v>43411.574999999997</v>
      </c>
    </row>
    <row r="105" spans="1:8" ht="15" thickBot="1" x14ac:dyDescent="0.4">
      <c r="A105" s="55">
        <v>0</v>
      </c>
      <c r="B105" s="73"/>
      <c r="C105" s="73"/>
      <c r="D105" s="73"/>
      <c r="E105" s="75"/>
      <c r="F105" s="75"/>
      <c r="G105" s="73"/>
      <c r="H105" s="77"/>
    </row>
    <row r="106" spans="1:8" ht="28" x14ac:dyDescent="0.35">
      <c r="A106" s="56" t="s">
        <v>809</v>
      </c>
      <c r="B106" s="56" t="s">
        <v>986</v>
      </c>
      <c r="C106" s="63"/>
      <c r="D106" s="56" t="s">
        <v>9</v>
      </c>
      <c r="E106" s="64"/>
      <c r="F106" s="80">
        <v>-220</v>
      </c>
      <c r="G106" s="56" t="s">
        <v>13</v>
      </c>
      <c r="H106" s="82">
        <v>43415.818055555559</v>
      </c>
    </row>
    <row r="107" spans="1:8" ht="84.5" thickBot="1" x14ac:dyDescent="0.4">
      <c r="A107" s="57">
        <v>-1</v>
      </c>
      <c r="B107" s="62">
        <v>43415.878472222219</v>
      </c>
      <c r="C107" s="57" t="s">
        <v>298</v>
      </c>
      <c r="D107" s="57" t="s">
        <v>987</v>
      </c>
      <c r="E107" s="65" t="s">
        <v>119</v>
      </c>
      <c r="F107" s="81"/>
      <c r="G107" s="57" t="s">
        <v>13</v>
      </c>
      <c r="H107" s="83"/>
    </row>
    <row r="108" spans="1:8" ht="28" x14ac:dyDescent="0.35">
      <c r="A108" s="54" t="s">
        <v>809</v>
      </c>
      <c r="B108" s="54" t="s">
        <v>988</v>
      </c>
      <c r="C108" s="59"/>
      <c r="D108" s="54" t="s">
        <v>9</v>
      </c>
      <c r="E108" s="60"/>
      <c r="F108" s="74">
        <v>100</v>
      </c>
      <c r="G108" s="54" t="s">
        <v>18</v>
      </c>
      <c r="H108" s="76">
        <v>43415.598611111112</v>
      </c>
    </row>
    <row r="109" spans="1:8" ht="56.5" thickBot="1" x14ac:dyDescent="0.4">
      <c r="A109" s="55">
        <v>-1</v>
      </c>
      <c r="B109" s="58">
        <v>43415.899305555555</v>
      </c>
      <c r="C109" s="55" t="s">
        <v>298</v>
      </c>
      <c r="D109" s="55" t="s">
        <v>989</v>
      </c>
      <c r="E109" s="61" t="s">
        <v>44</v>
      </c>
      <c r="F109" s="75"/>
      <c r="G109" s="55" t="s">
        <v>18</v>
      </c>
      <c r="H109" s="77"/>
    </row>
    <row r="110" spans="1:8" ht="41" customHeight="1" x14ac:dyDescent="0.35">
      <c r="A110" s="56" t="s">
        <v>887</v>
      </c>
      <c r="B110" s="78"/>
      <c r="C110" s="78" t="s">
        <v>888</v>
      </c>
      <c r="D110" s="78" t="s">
        <v>889</v>
      </c>
      <c r="E110" s="80"/>
      <c r="F110" s="80">
        <v>1967</v>
      </c>
      <c r="G110" s="78"/>
      <c r="H110" s="82">
        <v>43415.999305555553</v>
      </c>
    </row>
    <row r="111" spans="1:8" ht="15" thickBot="1" x14ac:dyDescent="0.4">
      <c r="A111" s="57">
        <v>0</v>
      </c>
      <c r="B111" s="79"/>
      <c r="C111" s="79"/>
      <c r="D111" s="79"/>
      <c r="E111" s="81"/>
      <c r="F111" s="81"/>
      <c r="G111" s="79"/>
      <c r="H111" s="83"/>
    </row>
  </sheetData>
  <mergeCells count="142">
    <mergeCell ref="G110:G111"/>
    <mergeCell ref="H110:H111"/>
    <mergeCell ref="H104:H105"/>
    <mergeCell ref="F106:F107"/>
    <mergeCell ref="H106:H107"/>
    <mergeCell ref="F108:F109"/>
    <mergeCell ref="H108:H109"/>
    <mergeCell ref="B110:B111"/>
    <mergeCell ref="C110:C111"/>
    <mergeCell ref="D110:D111"/>
    <mergeCell ref="E110:E111"/>
    <mergeCell ref="F110:F111"/>
    <mergeCell ref="B104:B105"/>
    <mergeCell ref="C104:C105"/>
    <mergeCell ref="D104:D105"/>
    <mergeCell ref="E104:E105"/>
    <mergeCell ref="F104:F105"/>
    <mergeCell ref="G104:G105"/>
    <mergeCell ref="H100:H101"/>
    <mergeCell ref="B102:B103"/>
    <mergeCell ref="C102:C103"/>
    <mergeCell ref="D102:D103"/>
    <mergeCell ref="E102:E103"/>
    <mergeCell ref="F102:F103"/>
    <mergeCell ref="G102:G103"/>
    <mergeCell ref="H102:H103"/>
    <mergeCell ref="B100:B101"/>
    <mergeCell ref="C100:C101"/>
    <mergeCell ref="D100:D101"/>
    <mergeCell ref="E100:E101"/>
    <mergeCell ref="F100:F101"/>
    <mergeCell ref="G100:G101"/>
    <mergeCell ref="F92:F95"/>
    <mergeCell ref="H92:H95"/>
    <mergeCell ref="F96:F97"/>
    <mergeCell ref="H96:H97"/>
    <mergeCell ref="F98:F99"/>
    <mergeCell ref="H98:H99"/>
    <mergeCell ref="F88:F89"/>
    <mergeCell ref="H88:H89"/>
    <mergeCell ref="B90:B91"/>
    <mergeCell ref="C90:C91"/>
    <mergeCell ref="D90:D91"/>
    <mergeCell ref="E90:E91"/>
    <mergeCell ref="F90:F91"/>
    <mergeCell ref="G90:G91"/>
    <mergeCell ref="H90:H91"/>
    <mergeCell ref="F82:F83"/>
    <mergeCell ref="H82:H83"/>
    <mergeCell ref="F84:F85"/>
    <mergeCell ref="H84:H85"/>
    <mergeCell ref="F86:F87"/>
    <mergeCell ref="H86:H87"/>
    <mergeCell ref="F75:F77"/>
    <mergeCell ref="H75:H77"/>
    <mergeCell ref="F78:F79"/>
    <mergeCell ref="H78:H79"/>
    <mergeCell ref="F80:F81"/>
    <mergeCell ref="H80:H81"/>
    <mergeCell ref="F69:F70"/>
    <mergeCell ref="H69:H70"/>
    <mergeCell ref="F71:F72"/>
    <mergeCell ref="H71:H72"/>
    <mergeCell ref="F73:F74"/>
    <mergeCell ref="H73:H74"/>
    <mergeCell ref="F63:F64"/>
    <mergeCell ref="H63:H64"/>
    <mergeCell ref="F65:F66"/>
    <mergeCell ref="H65:H66"/>
    <mergeCell ref="F67:F68"/>
    <mergeCell ref="H67:H68"/>
    <mergeCell ref="F57:F58"/>
    <mergeCell ref="H57:H58"/>
    <mergeCell ref="F59:F60"/>
    <mergeCell ref="H59:H60"/>
    <mergeCell ref="F61:F62"/>
    <mergeCell ref="H61:H62"/>
    <mergeCell ref="F51:F52"/>
    <mergeCell ref="H51:H52"/>
    <mergeCell ref="F53:F54"/>
    <mergeCell ref="H53:H54"/>
    <mergeCell ref="F55:F56"/>
    <mergeCell ref="H55:H56"/>
    <mergeCell ref="F45:F46"/>
    <mergeCell ref="H45:H46"/>
    <mergeCell ref="F47:F48"/>
    <mergeCell ref="H47:H48"/>
    <mergeCell ref="F49:F50"/>
    <mergeCell ref="H49:H50"/>
    <mergeCell ref="F39:F40"/>
    <mergeCell ref="H39:H40"/>
    <mergeCell ref="F41:F42"/>
    <mergeCell ref="H41:H42"/>
    <mergeCell ref="F43:F44"/>
    <mergeCell ref="H43:H44"/>
    <mergeCell ref="F35:F36"/>
    <mergeCell ref="H35:H36"/>
    <mergeCell ref="B37:B38"/>
    <mergeCell ref="C37:C38"/>
    <mergeCell ref="D37:D38"/>
    <mergeCell ref="E37:E38"/>
    <mergeCell ref="F37:F38"/>
    <mergeCell ref="G37:G38"/>
    <mergeCell ref="H37:H38"/>
    <mergeCell ref="F28:F29"/>
    <mergeCell ref="H28:H29"/>
    <mergeCell ref="F30:F31"/>
    <mergeCell ref="H30:H31"/>
    <mergeCell ref="F32:F34"/>
    <mergeCell ref="H32:H34"/>
    <mergeCell ref="F22:F23"/>
    <mergeCell ref="H22:H23"/>
    <mergeCell ref="F24:F25"/>
    <mergeCell ref="H24:H25"/>
    <mergeCell ref="F26:F27"/>
    <mergeCell ref="H26:H27"/>
    <mergeCell ref="F16:F17"/>
    <mergeCell ref="H16:H17"/>
    <mergeCell ref="F18:F19"/>
    <mergeCell ref="H18:H19"/>
    <mergeCell ref="F20:F21"/>
    <mergeCell ref="H20:H21"/>
    <mergeCell ref="F10:F11"/>
    <mergeCell ref="H10:H11"/>
    <mergeCell ref="F12:F13"/>
    <mergeCell ref="H12:H13"/>
    <mergeCell ref="F14:F15"/>
    <mergeCell ref="H14:H15"/>
    <mergeCell ref="H6:H7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G6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6DC1-197A-4AAF-9011-CF4F4D00FAA5}">
  <dimension ref="A1:J161"/>
  <sheetViews>
    <sheetView workbookViewId="0">
      <selection sqref="A1:J161"/>
    </sheetView>
  </sheetViews>
  <sheetFormatPr defaultRowHeight="14.5" x14ac:dyDescent="0.35"/>
  <sheetData>
    <row r="1" spans="1:10" ht="18" x14ac:dyDescent="0.35">
      <c r="A1" s="87" t="s">
        <v>990</v>
      </c>
    </row>
    <row r="2" spans="1:10" ht="36.5" thickBot="1" x14ac:dyDescent="0.4">
      <c r="A2" s="87" t="s">
        <v>991</v>
      </c>
    </row>
    <row r="3" spans="1:10" ht="29" thickBot="1" x14ac:dyDescent="0.4">
      <c r="A3" s="53"/>
      <c r="B3" s="53" t="s">
        <v>796</v>
      </c>
      <c r="C3" s="53" t="s">
        <v>797</v>
      </c>
      <c r="D3" s="53" t="s">
        <v>798</v>
      </c>
      <c r="E3" s="53" t="s">
        <v>799</v>
      </c>
      <c r="F3" s="53" t="s">
        <v>800</v>
      </c>
      <c r="G3" s="53" t="s">
        <v>801</v>
      </c>
      <c r="H3" s="53" t="s">
        <v>802</v>
      </c>
      <c r="I3" s="53" t="s">
        <v>803</v>
      </c>
      <c r="J3" s="53" t="s">
        <v>1</v>
      </c>
    </row>
    <row r="4" spans="1:10" ht="28.5" thickBot="1" x14ac:dyDescent="0.4">
      <c r="A4" s="49" t="s">
        <v>6</v>
      </c>
      <c r="B4" s="50"/>
      <c r="C4" s="50">
        <v>-170</v>
      </c>
      <c r="D4" s="50">
        <v>-330</v>
      </c>
      <c r="E4" s="50">
        <v>-1203</v>
      </c>
      <c r="F4" s="50">
        <v>-60</v>
      </c>
      <c r="G4" s="50">
        <v>205</v>
      </c>
      <c r="H4" s="50">
        <v>1000</v>
      </c>
      <c r="I4" s="50">
        <v>575</v>
      </c>
      <c r="J4" s="50">
        <v>18</v>
      </c>
    </row>
    <row r="5" spans="1:10" ht="28.5" thickBot="1" x14ac:dyDescent="0.4">
      <c r="A5" s="51" t="s">
        <v>804</v>
      </c>
      <c r="B5" s="52"/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-18</v>
      </c>
      <c r="J5" s="52">
        <v>-18</v>
      </c>
    </row>
    <row r="6" spans="1:10" ht="15" thickBot="1" x14ac:dyDescent="0.4">
      <c r="A6" s="49" t="s">
        <v>805</v>
      </c>
      <c r="B6" s="50">
        <v>0</v>
      </c>
      <c r="C6" s="50">
        <v>-170</v>
      </c>
      <c r="D6" s="50">
        <v>-500</v>
      </c>
      <c r="E6" s="50">
        <v>-1703</v>
      </c>
      <c r="F6" s="50">
        <v>-1763</v>
      </c>
      <c r="G6" s="50">
        <v>-1558</v>
      </c>
      <c r="H6" s="50">
        <v>-558</v>
      </c>
      <c r="I6" s="50">
        <v>0</v>
      </c>
      <c r="J6" s="50">
        <v>0</v>
      </c>
    </row>
    <row r="7" spans="1:10" ht="28.5" x14ac:dyDescent="0.35">
      <c r="A7" s="70" t="s">
        <v>806</v>
      </c>
      <c r="B7" s="70" t="s">
        <v>3</v>
      </c>
      <c r="C7" s="70" t="s">
        <v>807</v>
      </c>
      <c r="D7" s="70" t="s">
        <v>4</v>
      </c>
      <c r="E7" s="70" t="s">
        <v>5</v>
      </c>
      <c r="F7" s="69" t="s">
        <v>6</v>
      </c>
      <c r="G7" s="70" t="s">
        <v>0</v>
      </c>
      <c r="H7" s="70" t="s">
        <v>808</v>
      </c>
    </row>
    <row r="8" spans="1:10" ht="15" thickBot="1" x14ac:dyDescent="0.4">
      <c r="A8" s="71"/>
      <c r="B8" s="71"/>
      <c r="C8" s="71"/>
      <c r="D8" s="71"/>
      <c r="E8" s="71"/>
      <c r="F8" s="48" t="s">
        <v>277</v>
      </c>
      <c r="G8" s="71"/>
      <c r="H8" s="71"/>
    </row>
    <row r="9" spans="1:10" ht="209" customHeight="1" x14ac:dyDescent="0.35">
      <c r="A9" s="54" t="s">
        <v>820</v>
      </c>
      <c r="B9" s="72"/>
      <c r="C9" s="72" t="s">
        <v>810</v>
      </c>
      <c r="D9" s="72" t="s">
        <v>992</v>
      </c>
      <c r="E9" s="74"/>
      <c r="F9" s="74">
        <v>-230</v>
      </c>
      <c r="G9" s="72"/>
      <c r="H9" s="76">
        <v>43409.316666666666</v>
      </c>
    </row>
    <row r="10" spans="1:10" ht="15" thickBot="1" x14ac:dyDescent="0.4">
      <c r="A10" s="55">
        <v>0</v>
      </c>
      <c r="B10" s="73"/>
      <c r="C10" s="73"/>
      <c r="D10" s="73"/>
      <c r="E10" s="75"/>
      <c r="F10" s="75"/>
      <c r="G10" s="73"/>
      <c r="H10" s="77"/>
    </row>
    <row r="11" spans="1:10" ht="28" x14ac:dyDescent="0.35">
      <c r="A11" s="56" t="s">
        <v>809</v>
      </c>
      <c r="B11" s="56" t="s">
        <v>993</v>
      </c>
      <c r="C11" s="63"/>
      <c r="D11" s="56" t="s">
        <v>9</v>
      </c>
      <c r="E11" s="64"/>
      <c r="F11" s="80">
        <v>100</v>
      </c>
      <c r="G11" s="56" t="s">
        <v>18</v>
      </c>
      <c r="H11" s="82">
        <v>43402.575694444444</v>
      </c>
    </row>
    <row r="12" spans="1:10" ht="70.5" thickBot="1" x14ac:dyDescent="0.4">
      <c r="A12" s="57">
        <v>-1</v>
      </c>
      <c r="B12" s="62">
        <v>43402.795138888891</v>
      </c>
      <c r="C12" s="57" t="s">
        <v>298</v>
      </c>
      <c r="D12" s="57" t="s">
        <v>994</v>
      </c>
      <c r="E12" s="65" t="s">
        <v>44</v>
      </c>
      <c r="F12" s="81"/>
      <c r="G12" s="57" t="s">
        <v>18</v>
      </c>
      <c r="H12" s="83"/>
    </row>
    <row r="13" spans="1:10" ht="28" x14ac:dyDescent="0.35">
      <c r="A13" s="54" t="s">
        <v>809</v>
      </c>
      <c r="B13" s="54" t="s">
        <v>995</v>
      </c>
      <c r="C13" s="59"/>
      <c r="D13" s="54" t="s">
        <v>9</v>
      </c>
      <c r="E13" s="60"/>
      <c r="F13" s="74">
        <v>-110</v>
      </c>
      <c r="G13" s="54" t="s">
        <v>13</v>
      </c>
      <c r="H13" s="76">
        <v>43402.590277777781</v>
      </c>
    </row>
    <row r="14" spans="1:10" ht="70.5" thickBot="1" x14ac:dyDescent="0.4">
      <c r="A14" s="55">
        <v>-1</v>
      </c>
      <c r="B14" s="58">
        <v>43402.795138888891</v>
      </c>
      <c r="C14" s="55" t="s">
        <v>298</v>
      </c>
      <c r="D14" s="55" t="s">
        <v>996</v>
      </c>
      <c r="E14" s="61" t="s">
        <v>44</v>
      </c>
      <c r="F14" s="75"/>
      <c r="G14" s="55" t="s">
        <v>13</v>
      </c>
      <c r="H14" s="77"/>
    </row>
    <row r="15" spans="1:10" ht="28" x14ac:dyDescent="0.35">
      <c r="A15" s="56" t="s">
        <v>809</v>
      </c>
      <c r="B15" s="56" t="s">
        <v>997</v>
      </c>
      <c r="C15" s="63"/>
      <c r="D15" s="56" t="s">
        <v>9</v>
      </c>
      <c r="E15" s="64"/>
      <c r="F15" s="80">
        <v>-110</v>
      </c>
      <c r="G15" s="56" t="s">
        <v>13</v>
      </c>
      <c r="H15" s="82">
        <v>43402.590277777781</v>
      </c>
    </row>
    <row r="16" spans="1:10" ht="70.5" thickBot="1" x14ac:dyDescent="0.4">
      <c r="A16" s="57">
        <v>-1</v>
      </c>
      <c r="B16" s="62">
        <v>43402.795138888891</v>
      </c>
      <c r="C16" s="57" t="s">
        <v>298</v>
      </c>
      <c r="D16" s="57" t="s">
        <v>996</v>
      </c>
      <c r="E16" s="65" t="s">
        <v>44</v>
      </c>
      <c r="F16" s="81"/>
      <c r="G16" s="57" t="s">
        <v>13</v>
      </c>
      <c r="H16" s="83"/>
    </row>
    <row r="17" spans="1:8" ht="28" x14ac:dyDescent="0.35">
      <c r="A17" s="54" t="s">
        <v>809</v>
      </c>
      <c r="B17" s="54" t="s">
        <v>998</v>
      </c>
      <c r="C17" s="59"/>
      <c r="D17" s="54" t="s">
        <v>9</v>
      </c>
      <c r="E17" s="60"/>
      <c r="F17" s="74">
        <v>250</v>
      </c>
      <c r="G17" s="54" t="s">
        <v>18</v>
      </c>
      <c r="H17" s="76">
        <v>43402.527083333334</v>
      </c>
    </row>
    <row r="18" spans="1:8" ht="70.5" thickBot="1" x14ac:dyDescent="0.4">
      <c r="A18" s="55">
        <v>-1</v>
      </c>
      <c r="B18" s="58">
        <v>43402.840277777781</v>
      </c>
      <c r="C18" s="55" t="s">
        <v>298</v>
      </c>
      <c r="D18" s="55" t="s">
        <v>999</v>
      </c>
      <c r="E18" s="61" t="s">
        <v>78</v>
      </c>
      <c r="F18" s="75"/>
      <c r="G18" s="55" t="s">
        <v>18</v>
      </c>
      <c r="H18" s="77"/>
    </row>
    <row r="19" spans="1:8" ht="28" x14ac:dyDescent="0.35">
      <c r="A19" s="56" t="s">
        <v>809</v>
      </c>
      <c r="B19" s="56" t="s">
        <v>1000</v>
      </c>
      <c r="C19" s="63"/>
      <c r="D19" s="56" t="s">
        <v>9</v>
      </c>
      <c r="E19" s="64"/>
      <c r="F19" s="80">
        <v>-55</v>
      </c>
      <c r="G19" s="56" t="s">
        <v>13</v>
      </c>
      <c r="H19" s="82">
        <v>43402.840277777781</v>
      </c>
    </row>
    <row r="20" spans="1:8" ht="70.5" thickBot="1" x14ac:dyDescent="0.4">
      <c r="A20" s="57">
        <v>-1</v>
      </c>
      <c r="B20" s="62">
        <v>43402.847222222219</v>
      </c>
      <c r="C20" s="57" t="s">
        <v>298</v>
      </c>
      <c r="D20" s="57" t="s">
        <v>1001</v>
      </c>
      <c r="E20" s="65" t="s">
        <v>123</v>
      </c>
      <c r="F20" s="81"/>
      <c r="G20" s="57" t="s">
        <v>13</v>
      </c>
      <c r="H20" s="83"/>
    </row>
    <row r="21" spans="1:8" ht="28" x14ac:dyDescent="0.35">
      <c r="A21" s="54" t="s">
        <v>809</v>
      </c>
      <c r="B21" s="54" t="s">
        <v>1002</v>
      </c>
      <c r="C21" s="59"/>
      <c r="D21" s="54" t="s">
        <v>9</v>
      </c>
      <c r="E21" s="60"/>
      <c r="F21" s="74">
        <v>100</v>
      </c>
      <c r="G21" s="54" t="s">
        <v>18</v>
      </c>
      <c r="H21" s="76">
        <v>43402.865972222222</v>
      </c>
    </row>
    <row r="22" spans="1:8" ht="56.5" thickBot="1" x14ac:dyDescent="0.4">
      <c r="A22" s="55">
        <v>-1</v>
      </c>
      <c r="B22" s="58">
        <v>43402.868055555555</v>
      </c>
      <c r="C22" s="55" t="s">
        <v>298</v>
      </c>
      <c r="D22" s="55" t="s">
        <v>1003</v>
      </c>
      <c r="E22" s="61" t="s">
        <v>44</v>
      </c>
      <c r="F22" s="75"/>
      <c r="G22" s="55" t="s">
        <v>18</v>
      </c>
      <c r="H22" s="77"/>
    </row>
    <row r="23" spans="1:8" ht="28" x14ac:dyDescent="0.35">
      <c r="A23" s="56" t="s">
        <v>809</v>
      </c>
      <c r="B23" s="56" t="s">
        <v>1004</v>
      </c>
      <c r="C23" s="63"/>
      <c r="D23" s="56" t="s">
        <v>9</v>
      </c>
      <c r="E23" s="64"/>
      <c r="F23" s="80">
        <v>50</v>
      </c>
      <c r="G23" s="56" t="s">
        <v>18</v>
      </c>
      <c r="H23" s="82">
        <v>43402.886805555558</v>
      </c>
    </row>
    <row r="24" spans="1:8" ht="56.5" thickBot="1" x14ac:dyDescent="0.4">
      <c r="A24" s="57">
        <v>-1</v>
      </c>
      <c r="B24" s="62">
        <v>43402.890277777777</v>
      </c>
      <c r="C24" s="57" t="s">
        <v>298</v>
      </c>
      <c r="D24" s="57" t="s">
        <v>1005</v>
      </c>
      <c r="E24" s="65" t="s">
        <v>123</v>
      </c>
      <c r="F24" s="81"/>
      <c r="G24" s="57" t="s">
        <v>18</v>
      </c>
      <c r="H24" s="83"/>
    </row>
    <row r="25" spans="1:8" ht="28" x14ac:dyDescent="0.35">
      <c r="A25" s="54" t="s">
        <v>809</v>
      </c>
      <c r="B25" s="54" t="s">
        <v>1006</v>
      </c>
      <c r="C25" s="59"/>
      <c r="D25" s="54" t="s">
        <v>9</v>
      </c>
      <c r="E25" s="60"/>
      <c r="F25" s="74">
        <v>-55</v>
      </c>
      <c r="G25" s="54" t="s">
        <v>13</v>
      </c>
      <c r="H25" s="76">
        <v>43402.886805555558</v>
      </c>
    </row>
    <row r="26" spans="1:8" ht="84.5" thickBot="1" x14ac:dyDescent="0.4">
      <c r="A26" s="55">
        <v>-1</v>
      </c>
      <c r="B26" s="58">
        <v>43402.890972222223</v>
      </c>
      <c r="C26" s="55" t="s">
        <v>298</v>
      </c>
      <c r="D26" s="55" t="s">
        <v>1007</v>
      </c>
      <c r="E26" s="61" t="s">
        <v>123</v>
      </c>
      <c r="F26" s="75"/>
      <c r="G26" s="55" t="s">
        <v>13</v>
      </c>
      <c r="H26" s="77"/>
    </row>
    <row r="27" spans="1:8" ht="28" x14ac:dyDescent="0.35">
      <c r="A27" s="56" t="s">
        <v>809</v>
      </c>
      <c r="B27" s="56" t="s">
        <v>1008</v>
      </c>
      <c r="C27" s="63"/>
      <c r="D27" s="56" t="s">
        <v>9</v>
      </c>
      <c r="E27" s="64"/>
      <c r="F27" s="80">
        <v>-110</v>
      </c>
      <c r="G27" s="56" t="s">
        <v>13</v>
      </c>
      <c r="H27" s="82">
        <v>43402.912499999999</v>
      </c>
    </row>
    <row r="28" spans="1:8" ht="56.5" thickBot="1" x14ac:dyDescent="0.4">
      <c r="A28" s="57">
        <v>-1</v>
      </c>
      <c r="B28" s="62">
        <v>43402.915277777778</v>
      </c>
      <c r="C28" s="57" t="s">
        <v>781</v>
      </c>
      <c r="D28" s="57" t="s">
        <v>1009</v>
      </c>
      <c r="E28" s="65" t="s">
        <v>44</v>
      </c>
      <c r="F28" s="81"/>
      <c r="G28" s="57" t="s">
        <v>13</v>
      </c>
      <c r="H28" s="83"/>
    </row>
    <row r="29" spans="1:8" ht="237" customHeight="1" x14ac:dyDescent="0.35">
      <c r="A29" s="54" t="s">
        <v>809</v>
      </c>
      <c r="B29" s="72"/>
      <c r="C29" s="72" t="s">
        <v>810</v>
      </c>
      <c r="D29" s="72" t="s">
        <v>1010</v>
      </c>
      <c r="E29" s="74"/>
      <c r="F29" s="74">
        <v>0</v>
      </c>
      <c r="G29" s="72"/>
      <c r="H29" s="76">
        <v>43402.975694444445</v>
      </c>
    </row>
    <row r="30" spans="1:8" ht="15" thickBot="1" x14ac:dyDescent="0.4">
      <c r="A30" s="55">
        <v>0</v>
      </c>
      <c r="B30" s="73"/>
      <c r="C30" s="73"/>
      <c r="D30" s="73"/>
      <c r="E30" s="75"/>
      <c r="F30" s="75"/>
      <c r="G30" s="73"/>
      <c r="H30" s="77"/>
    </row>
    <row r="31" spans="1:8" ht="28" x14ac:dyDescent="0.35">
      <c r="A31" s="56" t="s">
        <v>809</v>
      </c>
      <c r="B31" s="56" t="s">
        <v>1011</v>
      </c>
      <c r="C31" s="63"/>
      <c r="D31" s="56" t="s">
        <v>9</v>
      </c>
      <c r="E31" s="64"/>
      <c r="F31" s="80">
        <v>300</v>
      </c>
      <c r="G31" s="56" t="s">
        <v>18</v>
      </c>
      <c r="H31" s="82">
        <v>43403.534722222219</v>
      </c>
    </row>
    <row r="32" spans="1:8" ht="70.5" thickBot="1" x14ac:dyDescent="0.4">
      <c r="A32" s="57">
        <v>-1</v>
      </c>
      <c r="B32" s="62">
        <v>43403.795138888891</v>
      </c>
      <c r="C32" s="57" t="s">
        <v>298</v>
      </c>
      <c r="D32" s="57" t="s">
        <v>1012</v>
      </c>
      <c r="E32" s="65" t="s">
        <v>447</v>
      </c>
      <c r="F32" s="81"/>
      <c r="G32" s="57" t="s">
        <v>18</v>
      </c>
      <c r="H32" s="83"/>
    </row>
    <row r="33" spans="1:8" ht="70" x14ac:dyDescent="0.35">
      <c r="A33" s="54" t="s">
        <v>809</v>
      </c>
      <c r="B33" s="54" t="s">
        <v>1013</v>
      </c>
      <c r="C33" s="59"/>
      <c r="D33" s="54" t="s">
        <v>959</v>
      </c>
      <c r="E33" s="60"/>
      <c r="F33" s="74">
        <v>-240</v>
      </c>
      <c r="G33" s="54" t="s">
        <v>13</v>
      </c>
      <c r="H33" s="76">
        <v>43403.677777777775</v>
      </c>
    </row>
    <row r="34" spans="1:8" ht="84" x14ac:dyDescent="0.35">
      <c r="A34" s="88">
        <v>-1</v>
      </c>
      <c r="B34" s="89">
        <v>43403.815972222219</v>
      </c>
      <c r="C34" s="88" t="s">
        <v>298</v>
      </c>
      <c r="D34" s="88" t="s">
        <v>1014</v>
      </c>
      <c r="E34" s="90" t="s">
        <v>684</v>
      </c>
      <c r="F34" s="91"/>
      <c r="G34" s="88" t="s">
        <v>13</v>
      </c>
      <c r="H34" s="92"/>
    </row>
    <row r="35" spans="1:8" ht="84.5" thickBot="1" x14ac:dyDescent="0.4">
      <c r="A35" s="55"/>
      <c r="B35" s="58">
        <v>43403.815972222219</v>
      </c>
      <c r="C35" s="55" t="s">
        <v>298</v>
      </c>
      <c r="D35" s="55" t="s">
        <v>1015</v>
      </c>
      <c r="E35" s="61"/>
      <c r="F35" s="75"/>
      <c r="G35" s="55" t="s">
        <v>18</v>
      </c>
      <c r="H35" s="77"/>
    </row>
    <row r="36" spans="1:8" ht="28" x14ac:dyDescent="0.35">
      <c r="A36" s="56" t="s">
        <v>809</v>
      </c>
      <c r="B36" s="56" t="s">
        <v>1016</v>
      </c>
      <c r="C36" s="63"/>
      <c r="D36" s="56" t="s">
        <v>9</v>
      </c>
      <c r="E36" s="64"/>
      <c r="F36" s="80">
        <v>-220</v>
      </c>
      <c r="G36" s="56" t="s">
        <v>13</v>
      </c>
      <c r="H36" s="82">
        <v>43403.65347222222</v>
      </c>
    </row>
    <row r="37" spans="1:8" ht="70.5" thickBot="1" x14ac:dyDescent="0.4">
      <c r="A37" s="57">
        <v>-1</v>
      </c>
      <c r="B37" s="62">
        <v>43403.833333333336</v>
      </c>
      <c r="C37" s="57" t="s">
        <v>1017</v>
      </c>
      <c r="D37" s="57" t="s">
        <v>1018</v>
      </c>
      <c r="E37" s="65" t="s">
        <v>119</v>
      </c>
      <c r="F37" s="81"/>
      <c r="G37" s="57" t="s">
        <v>13</v>
      </c>
      <c r="H37" s="83"/>
    </row>
    <row r="38" spans="1:8" ht="28" x14ac:dyDescent="0.35">
      <c r="A38" s="54" t="s">
        <v>809</v>
      </c>
      <c r="B38" s="54" t="s">
        <v>1019</v>
      </c>
      <c r="C38" s="59"/>
      <c r="D38" s="54" t="s">
        <v>9</v>
      </c>
      <c r="E38" s="60"/>
      <c r="F38" s="74">
        <v>-110</v>
      </c>
      <c r="G38" s="54" t="s">
        <v>13</v>
      </c>
      <c r="H38" s="76">
        <v>43403.717361111114</v>
      </c>
    </row>
    <row r="39" spans="1:8" ht="56.5" thickBot="1" x14ac:dyDescent="0.4">
      <c r="A39" s="55">
        <v>-1</v>
      </c>
      <c r="B39" s="58">
        <v>43403.833333333336</v>
      </c>
      <c r="C39" s="55" t="s">
        <v>1017</v>
      </c>
      <c r="D39" s="55" t="s">
        <v>1020</v>
      </c>
      <c r="E39" s="61" t="s">
        <v>44</v>
      </c>
      <c r="F39" s="75"/>
      <c r="G39" s="55" t="s">
        <v>13</v>
      </c>
      <c r="H39" s="77"/>
    </row>
    <row r="40" spans="1:8" ht="28" x14ac:dyDescent="0.35">
      <c r="A40" s="56" t="s">
        <v>809</v>
      </c>
      <c r="B40" s="56" t="s">
        <v>1021</v>
      </c>
      <c r="C40" s="63"/>
      <c r="D40" s="56" t="s">
        <v>9</v>
      </c>
      <c r="E40" s="64"/>
      <c r="F40" s="80">
        <v>300</v>
      </c>
      <c r="G40" s="56" t="s">
        <v>18</v>
      </c>
      <c r="H40" s="82">
        <v>43403.534722222219</v>
      </c>
    </row>
    <row r="41" spans="1:8" ht="70.5" thickBot="1" x14ac:dyDescent="0.4">
      <c r="A41" s="57">
        <v>-1</v>
      </c>
      <c r="B41" s="62">
        <v>43403.836805555555</v>
      </c>
      <c r="C41" s="57" t="s">
        <v>298</v>
      </c>
      <c r="D41" s="57" t="s">
        <v>1022</v>
      </c>
      <c r="E41" s="65" t="s">
        <v>447</v>
      </c>
      <c r="F41" s="81"/>
      <c r="G41" s="57" t="s">
        <v>18</v>
      </c>
      <c r="H41" s="83"/>
    </row>
    <row r="42" spans="1:8" ht="28" x14ac:dyDescent="0.35">
      <c r="A42" s="54" t="s">
        <v>809</v>
      </c>
      <c r="B42" s="54" t="s">
        <v>1023</v>
      </c>
      <c r="C42" s="59"/>
      <c r="D42" s="54" t="s">
        <v>9</v>
      </c>
      <c r="E42" s="60"/>
      <c r="F42" s="74">
        <v>-330</v>
      </c>
      <c r="G42" s="54" t="s">
        <v>13</v>
      </c>
      <c r="H42" s="76">
        <v>43403.534722222219</v>
      </c>
    </row>
    <row r="43" spans="1:8" ht="70.5" thickBot="1" x14ac:dyDescent="0.4">
      <c r="A43" s="55">
        <v>-1</v>
      </c>
      <c r="B43" s="58">
        <v>43403.836805555555</v>
      </c>
      <c r="C43" s="55" t="s">
        <v>298</v>
      </c>
      <c r="D43" s="55" t="s">
        <v>1024</v>
      </c>
      <c r="E43" s="61" t="s">
        <v>447</v>
      </c>
      <c r="F43" s="75"/>
      <c r="G43" s="55" t="s">
        <v>13</v>
      </c>
      <c r="H43" s="77"/>
    </row>
    <row r="44" spans="1:8" ht="28" x14ac:dyDescent="0.35">
      <c r="A44" s="56" t="s">
        <v>809</v>
      </c>
      <c r="B44" s="56" t="s">
        <v>1025</v>
      </c>
      <c r="C44" s="63"/>
      <c r="D44" s="56" t="s">
        <v>9</v>
      </c>
      <c r="E44" s="64"/>
      <c r="F44" s="80">
        <v>-330</v>
      </c>
      <c r="G44" s="56" t="s">
        <v>13</v>
      </c>
      <c r="H44" s="82">
        <v>43403.534722222219</v>
      </c>
    </row>
    <row r="45" spans="1:8" ht="70.5" thickBot="1" x14ac:dyDescent="0.4">
      <c r="A45" s="57">
        <v>-1</v>
      </c>
      <c r="B45" s="62">
        <v>43403.836805555555</v>
      </c>
      <c r="C45" s="57" t="s">
        <v>298</v>
      </c>
      <c r="D45" s="57" t="s">
        <v>1026</v>
      </c>
      <c r="E45" s="65" t="s">
        <v>447</v>
      </c>
      <c r="F45" s="81"/>
      <c r="G45" s="57" t="s">
        <v>13</v>
      </c>
      <c r="H45" s="83"/>
    </row>
    <row r="46" spans="1:8" ht="28" x14ac:dyDescent="0.35">
      <c r="A46" s="54" t="s">
        <v>809</v>
      </c>
      <c r="B46" s="54" t="s">
        <v>1027</v>
      </c>
      <c r="C46" s="59"/>
      <c r="D46" s="54" t="s">
        <v>9</v>
      </c>
      <c r="E46" s="60"/>
      <c r="F46" s="74">
        <v>300</v>
      </c>
      <c r="G46" s="54" t="s">
        <v>18</v>
      </c>
      <c r="H46" s="76">
        <v>43403.534722222219</v>
      </c>
    </row>
    <row r="47" spans="1:8" ht="70.5" thickBot="1" x14ac:dyDescent="0.4">
      <c r="A47" s="55">
        <v>-1</v>
      </c>
      <c r="B47" s="58">
        <v>43403.836805555555</v>
      </c>
      <c r="C47" s="55" t="s">
        <v>298</v>
      </c>
      <c r="D47" s="55" t="s">
        <v>1028</v>
      </c>
      <c r="E47" s="61" t="s">
        <v>447</v>
      </c>
      <c r="F47" s="75"/>
      <c r="G47" s="55" t="s">
        <v>18</v>
      </c>
      <c r="H47" s="77"/>
    </row>
    <row r="48" spans="1:8" ht="237" customHeight="1" x14ac:dyDescent="0.35">
      <c r="A48" s="56" t="s">
        <v>820</v>
      </c>
      <c r="B48" s="78"/>
      <c r="C48" s="78" t="s">
        <v>810</v>
      </c>
      <c r="D48" s="78" t="s">
        <v>1029</v>
      </c>
      <c r="E48" s="80"/>
      <c r="F48" s="80">
        <v>-50</v>
      </c>
      <c r="G48" s="78"/>
      <c r="H48" s="82">
        <v>43409.518055555556</v>
      </c>
    </row>
    <row r="49" spans="1:8" ht="15" thickBot="1" x14ac:dyDescent="0.4">
      <c r="A49" s="57">
        <v>0</v>
      </c>
      <c r="B49" s="79"/>
      <c r="C49" s="79"/>
      <c r="D49" s="79"/>
      <c r="E49" s="81"/>
      <c r="F49" s="81"/>
      <c r="G49" s="79"/>
      <c r="H49" s="83"/>
    </row>
    <row r="50" spans="1:8" ht="265" customHeight="1" x14ac:dyDescent="0.35">
      <c r="A50" s="54" t="s">
        <v>809</v>
      </c>
      <c r="B50" s="72"/>
      <c r="C50" s="72" t="s">
        <v>810</v>
      </c>
      <c r="D50" s="72" t="s">
        <v>1030</v>
      </c>
      <c r="E50" s="74"/>
      <c r="F50" s="74">
        <v>117</v>
      </c>
      <c r="G50" s="72"/>
      <c r="H50" s="76">
        <v>43404.053472222222</v>
      </c>
    </row>
    <row r="51" spans="1:8" ht="15" thickBot="1" x14ac:dyDescent="0.4">
      <c r="A51" s="55">
        <v>0</v>
      </c>
      <c r="B51" s="73"/>
      <c r="C51" s="73"/>
      <c r="D51" s="73"/>
      <c r="E51" s="75"/>
      <c r="F51" s="75"/>
      <c r="G51" s="73"/>
      <c r="H51" s="77"/>
    </row>
    <row r="52" spans="1:8" ht="223" customHeight="1" x14ac:dyDescent="0.35">
      <c r="A52" s="56" t="s">
        <v>820</v>
      </c>
      <c r="B52" s="78"/>
      <c r="C52" s="78" t="s">
        <v>810</v>
      </c>
      <c r="D52" s="78" t="s">
        <v>1031</v>
      </c>
      <c r="E52" s="80"/>
      <c r="F52" s="80">
        <v>-275</v>
      </c>
      <c r="G52" s="78"/>
      <c r="H52" s="82">
        <v>43409.518055555556</v>
      </c>
    </row>
    <row r="53" spans="1:8" ht="15" thickBot="1" x14ac:dyDescent="0.4">
      <c r="A53" s="57">
        <v>0</v>
      </c>
      <c r="B53" s="79"/>
      <c r="C53" s="79"/>
      <c r="D53" s="79"/>
      <c r="E53" s="81"/>
      <c r="F53" s="81"/>
      <c r="G53" s="79"/>
      <c r="H53" s="83"/>
    </row>
    <row r="54" spans="1:8" ht="28" x14ac:dyDescent="0.35">
      <c r="A54" s="54" t="s">
        <v>809</v>
      </c>
      <c r="B54" s="54" t="s">
        <v>1032</v>
      </c>
      <c r="C54" s="59"/>
      <c r="D54" s="54" t="s">
        <v>9</v>
      </c>
      <c r="E54" s="60"/>
      <c r="F54" s="74">
        <v>200</v>
      </c>
      <c r="G54" s="54" t="s">
        <v>18</v>
      </c>
      <c r="H54" s="76">
        <v>43404.630555555559</v>
      </c>
    </row>
    <row r="55" spans="1:8" ht="84.5" thickBot="1" x14ac:dyDescent="0.4">
      <c r="A55" s="55">
        <v>-1</v>
      </c>
      <c r="B55" s="58">
        <v>43404.819444444445</v>
      </c>
      <c r="C55" s="55" t="s">
        <v>298</v>
      </c>
      <c r="D55" s="55" t="s">
        <v>1033</v>
      </c>
      <c r="E55" s="61" t="s">
        <v>119</v>
      </c>
      <c r="F55" s="75"/>
      <c r="G55" s="55" t="s">
        <v>18</v>
      </c>
      <c r="H55" s="77"/>
    </row>
    <row r="56" spans="1:8" ht="28" x14ac:dyDescent="0.35">
      <c r="A56" s="56" t="s">
        <v>809</v>
      </c>
      <c r="B56" s="56" t="s">
        <v>1034</v>
      </c>
      <c r="C56" s="63"/>
      <c r="D56" s="56" t="s">
        <v>9</v>
      </c>
      <c r="E56" s="64"/>
      <c r="F56" s="80">
        <v>100</v>
      </c>
      <c r="G56" s="56" t="s">
        <v>18</v>
      </c>
      <c r="H56" s="82">
        <v>43404.60833333333</v>
      </c>
    </row>
    <row r="57" spans="1:8" ht="70.5" thickBot="1" x14ac:dyDescent="0.4">
      <c r="A57" s="57">
        <v>-1</v>
      </c>
      <c r="B57" s="62">
        <v>43404.840277777781</v>
      </c>
      <c r="C57" s="57" t="s">
        <v>298</v>
      </c>
      <c r="D57" s="57" t="s">
        <v>1035</v>
      </c>
      <c r="E57" s="65" t="s">
        <v>44</v>
      </c>
      <c r="F57" s="81"/>
      <c r="G57" s="57" t="s">
        <v>18</v>
      </c>
      <c r="H57" s="83"/>
    </row>
    <row r="58" spans="1:8" ht="28" x14ac:dyDescent="0.35">
      <c r="A58" s="54" t="s">
        <v>809</v>
      </c>
      <c r="B58" s="54" t="s">
        <v>1036</v>
      </c>
      <c r="C58" s="59"/>
      <c r="D58" s="54" t="s">
        <v>9</v>
      </c>
      <c r="E58" s="60"/>
      <c r="F58" s="74">
        <v>-330</v>
      </c>
      <c r="G58" s="54" t="s">
        <v>13</v>
      </c>
      <c r="H58" s="76">
        <v>43404.630555555559</v>
      </c>
    </row>
    <row r="59" spans="1:8" ht="70.5" thickBot="1" x14ac:dyDescent="0.4">
      <c r="A59" s="55">
        <v>-1</v>
      </c>
      <c r="B59" s="58">
        <v>43404.840277777781</v>
      </c>
      <c r="C59" s="55" t="s">
        <v>298</v>
      </c>
      <c r="D59" s="55" t="s">
        <v>1037</v>
      </c>
      <c r="E59" s="61" t="s">
        <v>447</v>
      </c>
      <c r="F59" s="75"/>
      <c r="G59" s="55" t="s">
        <v>13</v>
      </c>
      <c r="H59" s="77"/>
    </row>
    <row r="60" spans="1:8" ht="28" x14ac:dyDescent="0.35">
      <c r="A60" s="56" t="s">
        <v>809</v>
      </c>
      <c r="B60" s="56" t="s">
        <v>1038</v>
      </c>
      <c r="C60" s="63"/>
      <c r="D60" s="56" t="s">
        <v>9</v>
      </c>
      <c r="E60" s="64"/>
      <c r="F60" s="80">
        <v>-330</v>
      </c>
      <c r="G60" s="56" t="s">
        <v>13</v>
      </c>
      <c r="H60" s="82">
        <v>43404.507638888892</v>
      </c>
    </row>
    <row r="61" spans="1:8" ht="42.5" thickBot="1" x14ac:dyDescent="0.4">
      <c r="A61" s="57">
        <v>-1</v>
      </c>
      <c r="B61" s="62">
        <v>43404.840277777781</v>
      </c>
      <c r="C61" s="57" t="s">
        <v>298</v>
      </c>
      <c r="D61" s="57" t="s">
        <v>1039</v>
      </c>
      <c r="E61" s="65" t="s">
        <v>447</v>
      </c>
      <c r="F61" s="81"/>
      <c r="G61" s="57" t="s">
        <v>13</v>
      </c>
      <c r="H61" s="83"/>
    </row>
    <row r="62" spans="1:8" ht="28" x14ac:dyDescent="0.35">
      <c r="A62" s="54" t="s">
        <v>809</v>
      </c>
      <c r="B62" s="54" t="s">
        <v>1040</v>
      </c>
      <c r="C62" s="59"/>
      <c r="D62" s="54" t="s">
        <v>9</v>
      </c>
      <c r="E62" s="60"/>
      <c r="F62" s="74">
        <v>100</v>
      </c>
      <c r="G62" s="54" t="s">
        <v>18</v>
      </c>
      <c r="H62" s="76">
        <v>43404.630555555559</v>
      </c>
    </row>
    <row r="63" spans="1:8" ht="56.5" thickBot="1" x14ac:dyDescent="0.4">
      <c r="A63" s="55">
        <v>-1</v>
      </c>
      <c r="B63" s="58">
        <v>43404.840277777781</v>
      </c>
      <c r="C63" s="55" t="s">
        <v>298</v>
      </c>
      <c r="D63" s="55" t="s">
        <v>1041</v>
      </c>
      <c r="E63" s="61" t="s">
        <v>44</v>
      </c>
      <c r="F63" s="75"/>
      <c r="G63" s="55" t="s">
        <v>18</v>
      </c>
      <c r="H63" s="77"/>
    </row>
    <row r="64" spans="1:8" ht="28" x14ac:dyDescent="0.35">
      <c r="A64" s="56" t="s">
        <v>809</v>
      </c>
      <c r="B64" s="56" t="s">
        <v>1042</v>
      </c>
      <c r="C64" s="63"/>
      <c r="D64" s="56" t="s">
        <v>9</v>
      </c>
      <c r="E64" s="64"/>
      <c r="F64" s="80">
        <v>200</v>
      </c>
      <c r="G64" s="56" t="s">
        <v>18</v>
      </c>
      <c r="H64" s="82">
        <v>43404.940972222219</v>
      </c>
    </row>
    <row r="65" spans="1:8" ht="84.5" thickBot="1" x14ac:dyDescent="0.4">
      <c r="A65" s="57">
        <v>-1</v>
      </c>
      <c r="B65" s="62">
        <v>43404.944444444445</v>
      </c>
      <c r="C65" s="57" t="s">
        <v>298</v>
      </c>
      <c r="D65" s="57" t="s">
        <v>1043</v>
      </c>
      <c r="E65" s="65" t="s">
        <v>119</v>
      </c>
      <c r="F65" s="81"/>
      <c r="G65" s="57" t="s">
        <v>18</v>
      </c>
      <c r="H65" s="83"/>
    </row>
    <row r="66" spans="1:8" ht="28" x14ac:dyDescent="0.35">
      <c r="A66" s="54" t="s">
        <v>809</v>
      </c>
      <c r="B66" s="54" t="s">
        <v>1044</v>
      </c>
      <c r="C66" s="59"/>
      <c r="D66" s="54" t="s">
        <v>9</v>
      </c>
      <c r="E66" s="60"/>
      <c r="F66" s="74">
        <v>200</v>
      </c>
      <c r="G66" s="54" t="s">
        <v>18</v>
      </c>
      <c r="H66" s="76">
        <v>43404.940972222219</v>
      </c>
    </row>
    <row r="67" spans="1:8" ht="70.5" thickBot="1" x14ac:dyDescent="0.4">
      <c r="A67" s="55">
        <v>-1</v>
      </c>
      <c r="B67" s="58">
        <v>43404.944444444445</v>
      </c>
      <c r="C67" s="55" t="s">
        <v>298</v>
      </c>
      <c r="D67" s="55" t="s">
        <v>1045</v>
      </c>
      <c r="E67" s="61" t="s">
        <v>119</v>
      </c>
      <c r="F67" s="75"/>
      <c r="G67" s="55" t="s">
        <v>18</v>
      </c>
      <c r="H67" s="77"/>
    </row>
    <row r="68" spans="1:8" ht="28" x14ac:dyDescent="0.35">
      <c r="A68" s="56" t="s">
        <v>809</v>
      </c>
      <c r="B68" s="56" t="s">
        <v>1046</v>
      </c>
      <c r="C68" s="63"/>
      <c r="D68" s="56" t="s">
        <v>9</v>
      </c>
      <c r="E68" s="64"/>
      <c r="F68" s="80">
        <v>-110</v>
      </c>
      <c r="G68" s="56" t="s">
        <v>13</v>
      </c>
      <c r="H68" s="82">
        <v>43404.359722222223</v>
      </c>
    </row>
    <row r="69" spans="1:8" ht="84.5" thickBot="1" x14ac:dyDescent="0.4">
      <c r="A69" s="57">
        <v>-1</v>
      </c>
      <c r="B69" s="62">
        <v>43404.944444444445</v>
      </c>
      <c r="C69" s="57" t="s">
        <v>298</v>
      </c>
      <c r="D69" s="57" t="s">
        <v>1047</v>
      </c>
      <c r="E69" s="65" t="s">
        <v>44</v>
      </c>
      <c r="F69" s="81"/>
      <c r="G69" s="57" t="s">
        <v>13</v>
      </c>
      <c r="H69" s="83"/>
    </row>
    <row r="70" spans="1:8" ht="28" x14ac:dyDescent="0.35">
      <c r="A70" s="54" t="s">
        <v>809</v>
      </c>
      <c r="B70" s="54" t="s">
        <v>1048</v>
      </c>
      <c r="C70" s="59"/>
      <c r="D70" s="54" t="s">
        <v>9</v>
      </c>
      <c r="E70" s="60"/>
      <c r="F70" s="74">
        <v>-110</v>
      </c>
      <c r="G70" s="54" t="s">
        <v>13</v>
      </c>
      <c r="H70" s="76">
        <v>43404.36041666667</v>
      </c>
    </row>
    <row r="71" spans="1:8" ht="42.5" thickBot="1" x14ac:dyDescent="0.4">
      <c r="A71" s="55">
        <v>-1</v>
      </c>
      <c r="B71" s="58">
        <v>43404.944444444445</v>
      </c>
      <c r="C71" s="55" t="s">
        <v>298</v>
      </c>
      <c r="D71" s="55" t="s">
        <v>1049</v>
      </c>
      <c r="E71" s="61" t="s">
        <v>44</v>
      </c>
      <c r="F71" s="75"/>
      <c r="G71" s="55" t="s">
        <v>13</v>
      </c>
      <c r="H71" s="77"/>
    </row>
    <row r="72" spans="1:8" ht="28" x14ac:dyDescent="0.35">
      <c r="A72" s="56" t="s">
        <v>809</v>
      </c>
      <c r="B72" s="56" t="s">
        <v>1050</v>
      </c>
      <c r="C72" s="63"/>
      <c r="D72" s="56" t="s">
        <v>9</v>
      </c>
      <c r="E72" s="64"/>
      <c r="F72" s="80">
        <v>-330</v>
      </c>
      <c r="G72" s="56" t="s">
        <v>13</v>
      </c>
      <c r="H72" s="82">
        <v>43404.47152777778</v>
      </c>
    </row>
    <row r="73" spans="1:8" ht="84.5" thickBot="1" x14ac:dyDescent="0.4">
      <c r="A73" s="57">
        <v>-1</v>
      </c>
      <c r="B73" s="62">
        <v>43404.944444444445</v>
      </c>
      <c r="C73" s="57" t="s">
        <v>298</v>
      </c>
      <c r="D73" s="57" t="s">
        <v>1051</v>
      </c>
      <c r="E73" s="65" t="s">
        <v>447</v>
      </c>
      <c r="F73" s="81"/>
      <c r="G73" s="57" t="s">
        <v>13</v>
      </c>
      <c r="H73" s="83"/>
    </row>
    <row r="74" spans="1:8" ht="28" x14ac:dyDescent="0.35">
      <c r="A74" s="54" t="s">
        <v>809</v>
      </c>
      <c r="B74" s="54" t="s">
        <v>1052</v>
      </c>
      <c r="C74" s="59"/>
      <c r="D74" s="54" t="s">
        <v>9</v>
      </c>
      <c r="E74" s="60"/>
      <c r="F74" s="74">
        <v>-110</v>
      </c>
      <c r="G74" s="54" t="s">
        <v>13</v>
      </c>
      <c r="H74" s="76">
        <v>43404.60833333333</v>
      </c>
    </row>
    <row r="75" spans="1:8" ht="56.5" thickBot="1" x14ac:dyDescent="0.4">
      <c r="A75" s="55">
        <v>-1</v>
      </c>
      <c r="B75" s="58">
        <v>43404.945138888892</v>
      </c>
      <c r="C75" s="55" t="s">
        <v>298</v>
      </c>
      <c r="D75" s="55" t="s">
        <v>1053</v>
      </c>
      <c r="E75" s="61" t="s">
        <v>44</v>
      </c>
      <c r="F75" s="75"/>
      <c r="G75" s="55" t="s">
        <v>13</v>
      </c>
      <c r="H75" s="77"/>
    </row>
    <row r="76" spans="1:8" ht="28" x14ac:dyDescent="0.35">
      <c r="A76" s="56" t="s">
        <v>809</v>
      </c>
      <c r="B76" s="56" t="s">
        <v>1054</v>
      </c>
      <c r="C76" s="63"/>
      <c r="D76" s="56" t="s">
        <v>9</v>
      </c>
      <c r="E76" s="64"/>
      <c r="F76" s="80">
        <v>-110</v>
      </c>
      <c r="G76" s="56" t="s">
        <v>13</v>
      </c>
      <c r="H76" s="82">
        <v>43404.73541666667</v>
      </c>
    </row>
    <row r="77" spans="1:8" ht="56.5" thickBot="1" x14ac:dyDescent="0.4">
      <c r="A77" s="57">
        <v>-1</v>
      </c>
      <c r="B77" s="62">
        <v>43404.945138888892</v>
      </c>
      <c r="C77" s="57" t="s">
        <v>298</v>
      </c>
      <c r="D77" s="57" t="s">
        <v>1055</v>
      </c>
      <c r="E77" s="65" t="s">
        <v>44</v>
      </c>
      <c r="F77" s="81"/>
      <c r="G77" s="57" t="s">
        <v>13</v>
      </c>
      <c r="H77" s="83"/>
    </row>
    <row r="78" spans="1:8" ht="251" customHeight="1" x14ac:dyDescent="0.35">
      <c r="A78" s="54" t="s">
        <v>809</v>
      </c>
      <c r="B78" s="72"/>
      <c r="C78" s="72" t="s">
        <v>810</v>
      </c>
      <c r="D78" s="72" t="s">
        <v>1056</v>
      </c>
      <c r="E78" s="74"/>
      <c r="F78" s="74">
        <v>0</v>
      </c>
      <c r="G78" s="72"/>
      <c r="H78" s="76">
        <v>43404.95</v>
      </c>
    </row>
    <row r="79" spans="1:8" ht="15" thickBot="1" x14ac:dyDescent="0.4">
      <c r="A79" s="55">
        <v>0</v>
      </c>
      <c r="B79" s="73"/>
      <c r="C79" s="73"/>
      <c r="D79" s="73"/>
      <c r="E79" s="75"/>
      <c r="F79" s="75"/>
      <c r="G79" s="73"/>
      <c r="H79" s="77"/>
    </row>
    <row r="80" spans="1:8" ht="28" x14ac:dyDescent="0.35">
      <c r="A80" s="56" t="s">
        <v>809</v>
      </c>
      <c r="B80" s="56" t="s">
        <v>1057</v>
      </c>
      <c r="C80" s="63"/>
      <c r="D80" s="56" t="s">
        <v>9</v>
      </c>
      <c r="E80" s="64"/>
      <c r="F80" s="80">
        <v>-385</v>
      </c>
      <c r="G80" s="56" t="s">
        <v>13</v>
      </c>
      <c r="H80" s="82">
        <v>43404.994444444441</v>
      </c>
    </row>
    <row r="81" spans="1:8" ht="84.5" thickBot="1" x14ac:dyDescent="0.4">
      <c r="A81" s="57">
        <v>-1</v>
      </c>
      <c r="B81" s="62">
        <v>43404.998611111114</v>
      </c>
      <c r="C81" s="57" t="s">
        <v>298</v>
      </c>
      <c r="D81" s="57" t="s">
        <v>1058</v>
      </c>
      <c r="E81" s="65" t="s">
        <v>1059</v>
      </c>
      <c r="F81" s="81"/>
      <c r="G81" s="57" t="s">
        <v>13</v>
      </c>
      <c r="H81" s="83"/>
    </row>
    <row r="82" spans="1:8" ht="28" x14ac:dyDescent="0.35">
      <c r="A82" s="54" t="s">
        <v>809</v>
      </c>
      <c r="B82" s="54" t="s">
        <v>1060</v>
      </c>
      <c r="C82" s="59"/>
      <c r="D82" s="54" t="s">
        <v>9</v>
      </c>
      <c r="E82" s="60"/>
      <c r="F82" s="74">
        <v>-330</v>
      </c>
      <c r="G82" s="54" t="s">
        <v>13</v>
      </c>
      <c r="H82" s="76">
        <v>43404.995138888888</v>
      </c>
    </row>
    <row r="83" spans="1:8" ht="56.5" thickBot="1" x14ac:dyDescent="0.4">
      <c r="A83" s="55">
        <v>-1</v>
      </c>
      <c r="B83" s="58">
        <v>43404.998611111114</v>
      </c>
      <c r="C83" s="55" t="s">
        <v>298</v>
      </c>
      <c r="D83" s="55" t="s">
        <v>1061</v>
      </c>
      <c r="E83" s="61" t="s">
        <v>447</v>
      </c>
      <c r="F83" s="75"/>
      <c r="G83" s="55" t="s">
        <v>13</v>
      </c>
      <c r="H83" s="77"/>
    </row>
    <row r="84" spans="1:8" ht="28" x14ac:dyDescent="0.35">
      <c r="A84" s="56" t="s">
        <v>809</v>
      </c>
      <c r="B84" s="56" t="s">
        <v>1062</v>
      </c>
      <c r="C84" s="63"/>
      <c r="D84" s="56" t="s">
        <v>9</v>
      </c>
      <c r="E84" s="64"/>
      <c r="F84" s="80">
        <v>350</v>
      </c>
      <c r="G84" s="56" t="s">
        <v>18</v>
      </c>
      <c r="H84" s="82">
        <v>43404.994444444441</v>
      </c>
    </row>
    <row r="85" spans="1:8" ht="84.5" thickBot="1" x14ac:dyDescent="0.4">
      <c r="A85" s="57">
        <v>-1</v>
      </c>
      <c r="B85" s="62">
        <v>43404.999305555553</v>
      </c>
      <c r="C85" s="57" t="s">
        <v>298</v>
      </c>
      <c r="D85" s="57" t="s">
        <v>1063</v>
      </c>
      <c r="E85" s="65" t="s">
        <v>1059</v>
      </c>
      <c r="F85" s="81"/>
      <c r="G85" s="57" t="s">
        <v>18</v>
      </c>
      <c r="H85" s="83"/>
    </row>
    <row r="86" spans="1:8" ht="28" x14ac:dyDescent="0.35">
      <c r="A86" s="54" t="s">
        <v>809</v>
      </c>
      <c r="B86" s="54" t="s">
        <v>1064</v>
      </c>
      <c r="C86" s="59"/>
      <c r="D86" s="54" t="s">
        <v>9</v>
      </c>
      <c r="E86" s="60"/>
      <c r="F86" s="74">
        <v>-110</v>
      </c>
      <c r="G86" s="54" t="s">
        <v>13</v>
      </c>
      <c r="H86" s="76">
        <v>43405.578472222223</v>
      </c>
    </row>
    <row r="87" spans="1:8" ht="70.5" thickBot="1" x14ac:dyDescent="0.4">
      <c r="A87" s="55">
        <v>-1</v>
      </c>
      <c r="B87" s="58">
        <v>43405.798611111109</v>
      </c>
      <c r="C87" s="55" t="s">
        <v>298</v>
      </c>
      <c r="D87" s="55" t="s">
        <v>1065</v>
      </c>
      <c r="E87" s="61" t="s">
        <v>44</v>
      </c>
      <c r="F87" s="75"/>
      <c r="G87" s="55" t="s">
        <v>13</v>
      </c>
      <c r="H87" s="77"/>
    </row>
    <row r="88" spans="1:8" ht="28" x14ac:dyDescent="0.35">
      <c r="A88" s="56" t="s">
        <v>809</v>
      </c>
      <c r="B88" s="56" t="s">
        <v>1066</v>
      </c>
      <c r="C88" s="63"/>
      <c r="D88" s="56" t="s">
        <v>9</v>
      </c>
      <c r="E88" s="64"/>
      <c r="F88" s="80">
        <v>-110</v>
      </c>
      <c r="G88" s="56" t="s">
        <v>13</v>
      </c>
      <c r="H88" s="82">
        <v>43405.578472222223</v>
      </c>
    </row>
    <row r="89" spans="1:8" ht="84.5" thickBot="1" x14ac:dyDescent="0.4">
      <c r="A89" s="57">
        <v>-1</v>
      </c>
      <c r="B89" s="62">
        <v>43405.798611111109</v>
      </c>
      <c r="C89" s="57" t="s">
        <v>298</v>
      </c>
      <c r="D89" s="57" t="s">
        <v>1067</v>
      </c>
      <c r="E89" s="65" t="s">
        <v>44</v>
      </c>
      <c r="F89" s="81"/>
      <c r="G89" s="57" t="s">
        <v>13</v>
      </c>
      <c r="H89" s="83"/>
    </row>
    <row r="90" spans="1:8" ht="28" x14ac:dyDescent="0.35">
      <c r="A90" s="54" t="s">
        <v>809</v>
      </c>
      <c r="B90" s="54" t="s">
        <v>1068</v>
      </c>
      <c r="C90" s="59"/>
      <c r="D90" s="54" t="s">
        <v>9</v>
      </c>
      <c r="E90" s="60"/>
      <c r="F90" s="74">
        <v>300</v>
      </c>
      <c r="G90" s="54" t="s">
        <v>18</v>
      </c>
      <c r="H90" s="76">
        <v>43405.570833333331</v>
      </c>
    </row>
    <row r="91" spans="1:8" ht="70.5" thickBot="1" x14ac:dyDescent="0.4">
      <c r="A91" s="55">
        <v>-1</v>
      </c>
      <c r="B91" s="58">
        <v>43405.819444444445</v>
      </c>
      <c r="C91" s="55" t="s">
        <v>298</v>
      </c>
      <c r="D91" s="55" t="s">
        <v>1069</v>
      </c>
      <c r="E91" s="61" t="s">
        <v>447</v>
      </c>
      <c r="F91" s="75"/>
      <c r="G91" s="55" t="s">
        <v>18</v>
      </c>
      <c r="H91" s="77"/>
    </row>
    <row r="92" spans="1:8" ht="28" x14ac:dyDescent="0.35">
      <c r="A92" s="56" t="s">
        <v>809</v>
      </c>
      <c r="B92" s="56" t="s">
        <v>1070</v>
      </c>
      <c r="C92" s="63"/>
      <c r="D92" s="56" t="s">
        <v>9</v>
      </c>
      <c r="E92" s="64"/>
      <c r="F92" s="80">
        <v>-110</v>
      </c>
      <c r="G92" s="56" t="s">
        <v>13</v>
      </c>
      <c r="H92" s="82">
        <v>43405.578472222223</v>
      </c>
    </row>
    <row r="93" spans="1:8" ht="56.5" thickBot="1" x14ac:dyDescent="0.4">
      <c r="A93" s="57">
        <v>-1</v>
      </c>
      <c r="B93" s="62">
        <v>43405.84375</v>
      </c>
      <c r="C93" s="57" t="s">
        <v>298</v>
      </c>
      <c r="D93" s="57" t="s">
        <v>1071</v>
      </c>
      <c r="E93" s="65" t="s">
        <v>44</v>
      </c>
      <c r="F93" s="81"/>
      <c r="G93" s="57" t="s">
        <v>13</v>
      </c>
      <c r="H93" s="83"/>
    </row>
    <row r="94" spans="1:8" ht="28" x14ac:dyDescent="0.35">
      <c r="A94" s="54" t="s">
        <v>809</v>
      </c>
      <c r="B94" s="54" t="s">
        <v>1072</v>
      </c>
      <c r="C94" s="59"/>
      <c r="D94" s="54" t="s">
        <v>9</v>
      </c>
      <c r="E94" s="60"/>
      <c r="F94" s="74">
        <v>-330</v>
      </c>
      <c r="G94" s="54" t="s">
        <v>13</v>
      </c>
      <c r="H94" s="76">
        <v>43405.570833333331</v>
      </c>
    </row>
    <row r="95" spans="1:8" ht="84.5" thickBot="1" x14ac:dyDescent="0.4">
      <c r="A95" s="55">
        <v>-1</v>
      </c>
      <c r="B95" s="58">
        <v>43405.947222222225</v>
      </c>
      <c r="C95" s="55" t="s">
        <v>298</v>
      </c>
      <c r="D95" s="55" t="s">
        <v>1073</v>
      </c>
      <c r="E95" s="61" t="s">
        <v>447</v>
      </c>
      <c r="F95" s="75"/>
      <c r="G95" s="55" t="s">
        <v>13</v>
      </c>
      <c r="H95" s="77"/>
    </row>
    <row r="96" spans="1:8" ht="28" x14ac:dyDescent="0.35">
      <c r="A96" s="56" t="s">
        <v>809</v>
      </c>
      <c r="B96" s="56" t="s">
        <v>1074</v>
      </c>
      <c r="C96" s="63"/>
      <c r="D96" s="56" t="s">
        <v>9</v>
      </c>
      <c r="E96" s="64"/>
      <c r="F96" s="80">
        <v>150</v>
      </c>
      <c r="G96" s="56" t="s">
        <v>18</v>
      </c>
      <c r="H96" s="82">
        <v>43405.989583333336</v>
      </c>
    </row>
    <row r="97" spans="1:8" ht="84.5" thickBot="1" x14ac:dyDescent="0.4">
      <c r="A97" s="57">
        <v>-1</v>
      </c>
      <c r="B97" s="62">
        <v>43405.999305555553</v>
      </c>
      <c r="C97" s="57" t="s">
        <v>298</v>
      </c>
      <c r="D97" s="57" t="s">
        <v>1075</v>
      </c>
      <c r="E97" s="65" t="s">
        <v>67</v>
      </c>
      <c r="F97" s="81"/>
      <c r="G97" s="57" t="s">
        <v>18</v>
      </c>
      <c r="H97" s="83"/>
    </row>
    <row r="98" spans="1:8" ht="28" x14ac:dyDescent="0.35">
      <c r="A98" s="54" t="s">
        <v>809</v>
      </c>
      <c r="B98" s="54" t="s">
        <v>1076</v>
      </c>
      <c r="C98" s="59"/>
      <c r="D98" s="54" t="s">
        <v>9</v>
      </c>
      <c r="E98" s="60"/>
      <c r="F98" s="74">
        <v>150</v>
      </c>
      <c r="G98" s="54" t="s">
        <v>18</v>
      </c>
      <c r="H98" s="76">
        <v>43405.989583333336</v>
      </c>
    </row>
    <row r="99" spans="1:8" ht="84.5" thickBot="1" x14ac:dyDescent="0.4">
      <c r="A99" s="55">
        <v>-1</v>
      </c>
      <c r="B99" s="58">
        <v>43405.999305555553</v>
      </c>
      <c r="C99" s="55" t="s">
        <v>298</v>
      </c>
      <c r="D99" s="55" t="s">
        <v>1077</v>
      </c>
      <c r="E99" s="61" t="s">
        <v>67</v>
      </c>
      <c r="F99" s="75"/>
      <c r="G99" s="55" t="s">
        <v>18</v>
      </c>
      <c r="H99" s="77"/>
    </row>
    <row r="100" spans="1:8" ht="28" x14ac:dyDescent="0.35">
      <c r="A100" s="56" t="s">
        <v>809</v>
      </c>
      <c r="B100" s="56" t="s">
        <v>1078</v>
      </c>
      <c r="C100" s="63"/>
      <c r="D100" s="56" t="s">
        <v>9</v>
      </c>
      <c r="E100" s="64"/>
      <c r="F100" s="80">
        <v>-165</v>
      </c>
      <c r="G100" s="56" t="s">
        <v>13</v>
      </c>
      <c r="H100" s="82">
        <v>43406.556250000001</v>
      </c>
    </row>
    <row r="101" spans="1:8" ht="70.5" thickBot="1" x14ac:dyDescent="0.4">
      <c r="A101" s="57">
        <v>-1</v>
      </c>
      <c r="B101" s="62">
        <v>43406.795138888891</v>
      </c>
      <c r="C101" s="57" t="s">
        <v>298</v>
      </c>
      <c r="D101" s="57" t="s">
        <v>1079</v>
      </c>
      <c r="E101" s="65" t="s">
        <v>67</v>
      </c>
      <c r="F101" s="81"/>
      <c r="G101" s="57" t="s">
        <v>13</v>
      </c>
      <c r="H101" s="83"/>
    </row>
    <row r="102" spans="1:8" ht="28" x14ac:dyDescent="0.35">
      <c r="A102" s="54" t="s">
        <v>809</v>
      </c>
      <c r="B102" s="54" t="s">
        <v>1080</v>
      </c>
      <c r="C102" s="59"/>
      <c r="D102" s="54" t="s">
        <v>9</v>
      </c>
      <c r="E102" s="60"/>
      <c r="F102" s="74">
        <v>100</v>
      </c>
      <c r="G102" s="54" t="s">
        <v>18</v>
      </c>
      <c r="H102" s="76">
        <v>43406.761111111111</v>
      </c>
    </row>
    <row r="103" spans="1:8" ht="56.5" thickBot="1" x14ac:dyDescent="0.4">
      <c r="A103" s="55">
        <v>-1</v>
      </c>
      <c r="B103" s="58">
        <v>43406.795138888891</v>
      </c>
      <c r="C103" s="55" t="s">
        <v>298</v>
      </c>
      <c r="D103" s="55" t="s">
        <v>1081</v>
      </c>
      <c r="E103" s="61" t="s">
        <v>44</v>
      </c>
      <c r="F103" s="75"/>
      <c r="G103" s="55" t="s">
        <v>18</v>
      </c>
      <c r="H103" s="77"/>
    </row>
    <row r="104" spans="1:8" ht="28" x14ac:dyDescent="0.35">
      <c r="A104" s="56" t="s">
        <v>809</v>
      </c>
      <c r="B104" s="56" t="s">
        <v>1082</v>
      </c>
      <c r="C104" s="63"/>
      <c r="D104" s="56" t="s">
        <v>9</v>
      </c>
      <c r="E104" s="64"/>
      <c r="F104" s="80">
        <v>100</v>
      </c>
      <c r="G104" s="56" t="s">
        <v>18</v>
      </c>
      <c r="H104" s="82">
        <v>43406.754166666666</v>
      </c>
    </row>
    <row r="105" spans="1:8" ht="70.5" thickBot="1" x14ac:dyDescent="0.4">
      <c r="A105" s="57">
        <v>-1</v>
      </c>
      <c r="B105" s="62">
        <v>43406.815972222219</v>
      </c>
      <c r="C105" s="57" t="s">
        <v>298</v>
      </c>
      <c r="D105" s="57" t="s">
        <v>1083</v>
      </c>
      <c r="E105" s="65" t="s">
        <v>44</v>
      </c>
      <c r="F105" s="81"/>
      <c r="G105" s="57" t="s">
        <v>18</v>
      </c>
      <c r="H105" s="83"/>
    </row>
    <row r="106" spans="1:8" ht="28" x14ac:dyDescent="0.35">
      <c r="A106" s="54" t="s">
        <v>809</v>
      </c>
      <c r="B106" s="54" t="s">
        <v>1084</v>
      </c>
      <c r="C106" s="59"/>
      <c r="D106" s="54" t="s">
        <v>9</v>
      </c>
      <c r="E106" s="60"/>
      <c r="F106" s="74">
        <v>150</v>
      </c>
      <c r="G106" s="54" t="s">
        <v>18</v>
      </c>
      <c r="H106" s="76">
        <v>43406.556250000001</v>
      </c>
    </row>
    <row r="107" spans="1:8" ht="84.5" thickBot="1" x14ac:dyDescent="0.4">
      <c r="A107" s="55">
        <v>-1</v>
      </c>
      <c r="B107" s="58">
        <v>43406.84375</v>
      </c>
      <c r="C107" s="55" t="s">
        <v>298</v>
      </c>
      <c r="D107" s="55" t="s">
        <v>1085</v>
      </c>
      <c r="E107" s="61" t="s">
        <v>67</v>
      </c>
      <c r="F107" s="75"/>
      <c r="G107" s="55" t="s">
        <v>18</v>
      </c>
      <c r="H107" s="77"/>
    </row>
    <row r="108" spans="1:8" ht="28" x14ac:dyDescent="0.35">
      <c r="A108" s="56" t="s">
        <v>809</v>
      </c>
      <c r="B108" s="56" t="s">
        <v>1086</v>
      </c>
      <c r="C108" s="63"/>
      <c r="D108" s="56" t="s">
        <v>9</v>
      </c>
      <c r="E108" s="64"/>
      <c r="F108" s="80">
        <v>100</v>
      </c>
      <c r="G108" s="56" t="s">
        <v>18</v>
      </c>
      <c r="H108" s="82">
        <v>43406.761111111111</v>
      </c>
    </row>
    <row r="109" spans="1:8" ht="42.5" thickBot="1" x14ac:dyDescent="0.4">
      <c r="A109" s="57">
        <v>-1</v>
      </c>
      <c r="B109" s="62">
        <v>43406.857638888891</v>
      </c>
      <c r="C109" s="57" t="s">
        <v>298</v>
      </c>
      <c r="D109" s="57" t="s">
        <v>1087</v>
      </c>
      <c r="E109" s="65" t="s">
        <v>44</v>
      </c>
      <c r="F109" s="81"/>
      <c r="G109" s="57" t="s">
        <v>18</v>
      </c>
      <c r="H109" s="83"/>
    </row>
    <row r="110" spans="1:8" ht="28" x14ac:dyDescent="0.35">
      <c r="A110" s="54" t="s">
        <v>809</v>
      </c>
      <c r="B110" s="54" t="s">
        <v>1088</v>
      </c>
      <c r="C110" s="59"/>
      <c r="D110" s="54" t="s">
        <v>9</v>
      </c>
      <c r="E110" s="60"/>
      <c r="F110" s="74">
        <v>-220</v>
      </c>
      <c r="G110" s="54" t="s">
        <v>13</v>
      </c>
      <c r="H110" s="76">
        <v>43406.614583333336</v>
      </c>
    </row>
    <row r="111" spans="1:8" ht="56.5" thickBot="1" x14ac:dyDescent="0.4">
      <c r="A111" s="55">
        <v>-1</v>
      </c>
      <c r="B111" s="58">
        <v>43406.878472222219</v>
      </c>
      <c r="C111" s="55" t="s">
        <v>298</v>
      </c>
      <c r="D111" s="55" t="s">
        <v>1089</v>
      </c>
      <c r="E111" s="61" t="s">
        <v>119</v>
      </c>
      <c r="F111" s="75"/>
      <c r="G111" s="55" t="s">
        <v>13</v>
      </c>
      <c r="H111" s="77"/>
    </row>
    <row r="112" spans="1:8" ht="28" x14ac:dyDescent="0.35">
      <c r="A112" s="56" t="s">
        <v>809</v>
      </c>
      <c r="B112" s="56" t="s">
        <v>1090</v>
      </c>
      <c r="C112" s="63"/>
      <c r="D112" s="56" t="s">
        <v>9</v>
      </c>
      <c r="E112" s="64"/>
      <c r="F112" s="80">
        <v>-110</v>
      </c>
      <c r="G112" s="56" t="s">
        <v>13</v>
      </c>
      <c r="H112" s="82">
        <v>43406.936805555553</v>
      </c>
    </row>
    <row r="113" spans="1:8" ht="70.5" thickBot="1" x14ac:dyDescent="0.4">
      <c r="A113" s="57">
        <v>-1</v>
      </c>
      <c r="B113" s="62">
        <v>43406.944444444445</v>
      </c>
      <c r="C113" s="57" t="s">
        <v>298</v>
      </c>
      <c r="D113" s="57" t="s">
        <v>1091</v>
      </c>
      <c r="E113" s="65" t="s">
        <v>44</v>
      </c>
      <c r="F113" s="81"/>
      <c r="G113" s="57" t="s">
        <v>13</v>
      </c>
      <c r="H113" s="83"/>
    </row>
    <row r="114" spans="1:8" ht="28" x14ac:dyDescent="0.35">
      <c r="A114" s="54" t="s">
        <v>809</v>
      </c>
      <c r="B114" s="54" t="s">
        <v>1092</v>
      </c>
      <c r="C114" s="59"/>
      <c r="D114" s="54" t="s">
        <v>9</v>
      </c>
      <c r="E114" s="60"/>
      <c r="F114" s="74">
        <v>100</v>
      </c>
      <c r="G114" s="54" t="s">
        <v>18</v>
      </c>
      <c r="H114" s="76">
        <v>43406.936805555553</v>
      </c>
    </row>
    <row r="115" spans="1:8" ht="56.5" thickBot="1" x14ac:dyDescent="0.4">
      <c r="A115" s="55">
        <v>-1</v>
      </c>
      <c r="B115" s="58">
        <v>43406.944444444445</v>
      </c>
      <c r="C115" s="55" t="s">
        <v>298</v>
      </c>
      <c r="D115" s="55" t="s">
        <v>1093</v>
      </c>
      <c r="E115" s="61" t="s">
        <v>44</v>
      </c>
      <c r="F115" s="75"/>
      <c r="G115" s="55" t="s">
        <v>18</v>
      </c>
      <c r="H115" s="77"/>
    </row>
    <row r="116" spans="1:8" ht="28" x14ac:dyDescent="0.35">
      <c r="A116" s="56" t="s">
        <v>809</v>
      </c>
      <c r="B116" s="56" t="s">
        <v>1094</v>
      </c>
      <c r="C116" s="63"/>
      <c r="D116" s="56" t="s">
        <v>9</v>
      </c>
      <c r="E116" s="64"/>
      <c r="F116" s="80">
        <v>150</v>
      </c>
      <c r="G116" s="56" t="s">
        <v>18</v>
      </c>
      <c r="H116" s="82">
        <v>43406.986805555556</v>
      </c>
    </row>
    <row r="117" spans="1:8" ht="70.5" thickBot="1" x14ac:dyDescent="0.4">
      <c r="A117" s="57">
        <v>-1</v>
      </c>
      <c r="B117" s="62">
        <v>43406.994444444441</v>
      </c>
      <c r="C117" s="57" t="s">
        <v>298</v>
      </c>
      <c r="D117" s="57" t="s">
        <v>1095</v>
      </c>
      <c r="E117" s="65" t="s">
        <v>67</v>
      </c>
      <c r="F117" s="81"/>
      <c r="G117" s="57" t="s">
        <v>18</v>
      </c>
      <c r="H117" s="83"/>
    </row>
    <row r="118" spans="1:8" ht="28" x14ac:dyDescent="0.35">
      <c r="A118" s="54" t="s">
        <v>809</v>
      </c>
      <c r="B118" s="54" t="s">
        <v>1096</v>
      </c>
      <c r="C118" s="59"/>
      <c r="D118" s="54" t="s">
        <v>9</v>
      </c>
      <c r="E118" s="60"/>
      <c r="F118" s="74">
        <v>300</v>
      </c>
      <c r="G118" s="54" t="s">
        <v>18</v>
      </c>
      <c r="H118" s="76">
        <v>43407.487500000003</v>
      </c>
    </row>
    <row r="119" spans="1:8" ht="70.5" thickBot="1" x14ac:dyDescent="0.4">
      <c r="A119" s="55">
        <v>-1</v>
      </c>
      <c r="B119" s="58">
        <v>43407.798611111109</v>
      </c>
      <c r="C119" s="55" t="s">
        <v>298</v>
      </c>
      <c r="D119" s="55" t="s">
        <v>1097</v>
      </c>
      <c r="E119" s="61" t="s">
        <v>447</v>
      </c>
      <c r="F119" s="75"/>
      <c r="G119" s="55" t="s">
        <v>18</v>
      </c>
      <c r="H119" s="77"/>
    </row>
    <row r="120" spans="1:8" ht="28" x14ac:dyDescent="0.35">
      <c r="A120" s="56" t="s">
        <v>809</v>
      </c>
      <c r="B120" s="56" t="s">
        <v>1098</v>
      </c>
      <c r="C120" s="63"/>
      <c r="D120" s="56" t="s">
        <v>9</v>
      </c>
      <c r="E120" s="64"/>
      <c r="F120" s="80">
        <v>300</v>
      </c>
      <c r="G120" s="56" t="s">
        <v>18</v>
      </c>
      <c r="H120" s="82">
        <v>43407.487500000003</v>
      </c>
    </row>
    <row r="121" spans="1:8" ht="70.5" thickBot="1" x14ac:dyDescent="0.4">
      <c r="A121" s="57">
        <v>-1</v>
      </c>
      <c r="B121" s="62">
        <v>43407.819444444445</v>
      </c>
      <c r="C121" s="57" t="s">
        <v>298</v>
      </c>
      <c r="D121" s="57" t="s">
        <v>1099</v>
      </c>
      <c r="E121" s="65" t="s">
        <v>447</v>
      </c>
      <c r="F121" s="81"/>
      <c r="G121" s="57" t="s">
        <v>18</v>
      </c>
      <c r="H121" s="83"/>
    </row>
    <row r="122" spans="1:8" ht="28" x14ac:dyDescent="0.35">
      <c r="A122" s="54" t="s">
        <v>809</v>
      </c>
      <c r="B122" s="54" t="s">
        <v>1100</v>
      </c>
      <c r="C122" s="59"/>
      <c r="D122" s="54" t="s">
        <v>9</v>
      </c>
      <c r="E122" s="60"/>
      <c r="F122" s="74">
        <v>400</v>
      </c>
      <c r="G122" s="54" t="s">
        <v>18</v>
      </c>
      <c r="H122" s="76">
        <v>43407.693749999999</v>
      </c>
    </row>
    <row r="123" spans="1:8" ht="84.5" thickBot="1" x14ac:dyDescent="0.4">
      <c r="A123" s="55">
        <v>-1</v>
      </c>
      <c r="B123" s="58">
        <v>43407.881944444445</v>
      </c>
      <c r="C123" s="55" t="s">
        <v>298</v>
      </c>
      <c r="D123" s="55" t="s">
        <v>1101</v>
      </c>
      <c r="E123" s="61" t="s">
        <v>727</v>
      </c>
      <c r="F123" s="75"/>
      <c r="G123" s="55" t="s">
        <v>18</v>
      </c>
      <c r="H123" s="77"/>
    </row>
    <row r="124" spans="1:8" ht="28" x14ac:dyDescent="0.35">
      <c r="A124" s="56" t="s">
        <v>809</v>
      </c>
      <c r="B124" s="56" t="s">
        <v>1102</v>
      </c>
      <c r="C124" s="63"/>
      <c r="D124" s="56" t="s">
        <v>9</v>
      </c>
      <c r="E124" s="64"/>
      <c r="F124" s="80">
        <v>100</v>
      </c>
      <c r="G124" s="56" t="s">
        <v>18</v>
      </c>
      <c r="H124" s="82">
        <v>43408.537499999999</v>
      </c>
    </row>
    <row r="125" spans="1:8" ht="98" x14ac:dyDescent="0.35">
      <c r="A125" s="66">
        <v>-1</v>
      </c>
      <c r="B125" s="67">
        <v>43408.541666666664</v>
      </c>
      <c r="C125" s="66" t="s">
        <v>740</v>
      </c>
      <c r="D125" s="66" t="s">
        <v>1103</v>
      </c>
      <c r="E125" s="68" t="s">
        <v>40</v>
      </c>
      <c r="F125" s="84"/>
      <c r="G125" s="66" t="s">
        <v>18</v>
      </c>
      <c r="H125" s="85"/>
    </row>
    <row r="126" spans="1:8" ht="112.5" thickBot="1" x14ac:dyDescent="0.4">
      <c r="A126" s="57"/>
      <c r="B126" s="57"/>
      <c r="C126" s="57"/>
      <c r="D126" s="57" t="s">
        <v>1104</v>
      </c>
      <c r="E126" s="65"/>
      <c r="F126" s="81"/>
      <c r="G126" s="57"/>
      <c r="H126" s="83"/>
    </row>
    <row r="127" spans="1:8" ht="28" x14ac:dyDescent="0.35">
      <c r="A127" s="54" t="s">
        <v>809</v>
      </c>
      <c r="B127" s="54" t="s">
        <v>1105</v>
      </c>
      <c r="C127" s="59"/>
      <c r="D127" s="54" t="s">
        <v>9</v>
      </c>
      <c r="E127" s="60"/>
      <c r="F127" s="74">
        <v>100</v>
      </c>
      <c r="G127" s="54" t="s">
        <v>18</v>
      </c>
      <c r="H127" s="76">
        <v>43408.530555555553</v>
      </c>
    </row>
    <row r="128" spans="1:8" ht="56.5" thickBot="1" x14ac:dyDescent="0.4">
      <c r="A128" s="55">
        <v>-1</v>
      </c>
      <c r="B128" s="58">
        <v>43408.649305555555</v>
      </c>
      <c r="C128" s="55" t="s">
        <v>298</v>
      </c>
      <c r="D128" s="55" t="s">
        <v>1106</v>
      </c>
      <c r="E128" s="61" t="s">
        <v>44</v>
      </c>
      <c r="F128" s="75"/>
      <c r="G128" s="55" t="s">
        <v>18</v>
      </c>
      <c r="H128" s="77"/>
    </row>
    <row r="129" spans="1:8" ht="28" x14ac:dyDescent="0.35">
      <c r="A129" s="56" t="s">
        <v>809</v>
      </c>
      <c r="B129" s="56" t="s">
        <v>1107</v>
      </c>
      <c r="C129" s="63"/>
      <c r="D129" s="56" t="s">
        <v>9</v>
      </c>
      <c r="E129" s="64"/>
      <c r="F129" s="80">
        <v>100</v>
      </c>
      <c r="G129" s="56" t="s">
        <v>18</v>
      </c>
      <c r="H129" s="82">
        <v>43408.530555555553</v>
      </c>
    </row>
    <row r="130" spans="1:8" ht="70.5" thickBot="1" x14ac:dyDescent="0.4">
      <c r="A130" s="57">
        <v>-1</v>
      </c>
      <c r="B130" s="62">
        <v>43408.649305555555</v>
      </c>
      <c r="C130" s="57" t="s">
        <v>298</v>
      </c>
      <c r="D130" s="57" t="s">
        <v>1108</v>
      </c>
      <c r="E130" s="65" t="s">
        <v>44</v>
      </c>
      <c r="F130" s="81"/>
      <c r="G130" s="57" t="s">
        <v>18</v>
      </c>
      <c r="H130" s="83"/>
    </row>
    <row r="131" spans="1:8" ht="84" x14ac:dyDescent="0.35">
      <c r="A131" s="54" t="s">
        <v>809</v>
      </c>
      <c r="B131" s="54" t="s">
        <v>1109</v>
      </c>
      <c r="C131" s="59"/>
      <c r="D131" s="54" t="s">
        <v>785</v>
      </c>
      <c r="E131" s="60"/>
      <c r="F131" s="74">
        <v>200</v>
      </c>
      <c r="G131" s="54" t="s">
        <v>18</v>
      </c>
      <c r="H131" s="76">
        <v>43408.536111111112</v>
      </c>
    </row>
    <row r="132" spans="1:8" ht="56" x14ac:dyDescent="0.35">
      <c r="A132" s="88">
        <v>-1</v>
      </c>
      <c r="B132" s="89">
        <v>43408.543749999997</v>
      </c>
      <c r="C132" s="88" t="s">
        <v>781</v>
      </c>
      <c r="D132" s="88" t="s">
        <v>1110</v>
      </c>
      <c r="E132" s="90" t="s">
        <v>684</v>
      </c>
      <c r="F132" s="91"/>
      <c r="G132" s="88" t="s">
        <v>18</v>
      </c>
      <c r="H132" s="92"/>
    </row>
    <row r="133" spans="1:8" ht="98" x14ac:dyDescent="0.35">
      <c r="A133" s="88"/>
      <c r="B133" s="89">
        <v>43408.543749999997</v>
      </c>
      <c r="C133" s="88" t="s">
        <v>781</v>
      </c>
      <c r="D133" s="88" t="s">
        <v>1111</v>
      </c>
      <c r="E133" s="90"/>
      <c r="F133" s="91"/>
      <c r="G133" s="88" t="s">
        <v>18</v>
      </c>
      <c r="H133" s="92"/>
    </row>
    <row r="134" spans="1:8" ht="98" x14ac:dyDescent="0.35">
      <c r="A134" s="88"/>
      <c r="B134" s="89">
        <v>43408.543749999997</v>
      </c>
      <c r="C134" s="88" t="s">
        <v>781</v>
      </c>
      <c r="D134" s="88" t="s">
        <v>1112</v>
      </c>
      <c r="E134" s="90"/>
      <c r="F134" s="91"/>
      <c r="G134" s="88" t="s">
        <v>18</v>
      </c>
      <c r="H134" s="92"/>
    </row>
    <row r="135" spans="1:8" ht="56.5" thickBot="1" x14ac:dyDescent="0.4">
      <c r="A135" s="55"/>
      <c r="B135" s="58">
        <v>43408.684027777781</v>
      </c>
      <c r="C135" s="55" t="s">
        <v>781</v>
      </c>
      <c r="D135" s="55" t="s">
        <v>1113</v>
      </c>
      <c r="E135" s="61"/>
      <c r="F135" s="75"/>
      <c r="G135" s="55" t="s">
        <v>18</v>
      </c>
      <c r="H135" s="77"/>
    </row>
    <row r="136" spans="1:8" ht="28" x14ac:dyDescent="0.35">
      <c r="A136" s="56" t="s">
        <v>809</v>
      </c>
      <c r="B136" s="56" t="s">
        <v>1114</v>
      </c>
      <c r="C136" s="63"/>
      <c r="D136" s="56" t="s">
        <v>9</v>
      </c>
      <c r="E136" s="64"/>
      <c r="F136" s="80">
        <v>200</v>
      </c>
      <c r="G136" s="56" t="s">
        <v>18</v>
      </c>
      <c r="H136" s="82">
        <v>43408.740972222222</v>
      </c>
    </row>
    <row r="137" spans="1:8" ht="70.5" thickBot="1" x14ac:dyDescent="0.4">
      <c r="A137" s="57">
        <v>-1</v>
      </c>
      <c r="B137" s="62">
        <v>43408.743055555555</v>
      </c>
      <c r="C137" s="57" t="s">
        <v>781</v>
      </c>
      <c r="D137" s="57" t="s">
        <v>1115</v>
      </c>
      <c r="E137" s="65" t="s">
        <v>119</v>
      </c>
      <c r="F137" s="81"/>
      <c r="G137" s="57" t="s">
        <v>18</v>
      </c>
      <c r="H137" s="83"/>
    </row>
    <row r="138" spans="1:8" ht="28" x14ac:dyDescent="0.35">
      <c r="A138" s="54" t="s">
        <v>809</v>
      </c>
      <c r="B138" s="54" t="s">
        <v>1116</v>
      </c>
      <c r="C138" s="59"/>
      <c r="D138" s="54" t="s">
        <v>9</v>
      </c>
      <c r="E138" s="60"/>
      <c r="F138" s="74">
        <v>-330</v>
      </c>
      <c r="G138" s="54" t="s">
        <v>13</v>
      </c>
      <c r="H138" s="76">
        <v>43408.530555555553</v>
      </c>
    </row>
    <row r="139" spans="1:8" ht="56.5" thickBot="1" x14ac:dyDescent="0.4">
      <c r="A139" s="55">
        <v>-1</v>
      </c>
      <c r="B139" s="58">
        <v>43408.753472222219</v>
      </c>
      <c r="C139" s="55" t="s">
        <v>298</v>
      </c>
      <c r="D139" s="55" t="s">
        <v>1117</v>
      </c>
      <c r="E139" s="61" t="s">
        <v>447</v>
      </c>
      <c r="F139" s="75"/>
      <c r="G139" s="55" t="s">
        <v>13</v>
      </c>
      <c r="H139" s="77"/>
    </row>
    <row r="140" spans="1:8" ht="28" x14ac:dyDescent="0.35">
      <c r="A140" s="56" t="s">
        <v>809</v>
      </c>
      <c r="B140" s="56" t="s">
        <v>1118</v>
      </c>
      <c r="C140" s="63"/>
      <c r="D140" s="56" t="s">
        <v>9</v>
      </c>
      <c r="E140" s="64"/>
      <c r="F140" s="80">
        <v>300</v>
      </c>
      <c r="G140" s="56" t="s">
        <v>18</v>
      </c>
      <c r="H140" s="82">
        <v>43408.531944444447</v>
      </c>
    </row>
    <row r="141" spans="1:8" ht="70.5" thickBot="1" x14ac:dyDescent="0.4">
      <c r="A141" s="57">
        <v>-1</v>
      </c>
      <c r="B141" s="62">
        <v>43408.795138888891</v>
      </c>
      <c r="C141" s="57" t="s">
        <v>298</v>
      </c>
      <c r="D141" s="57" t="s">
        <v>1119</v>
      </c>
      <c r="E141" s="65" t="s">
        <v>447</v>
      </c>
      <c r="F141" s="81"/>
      <c r="G141" s="57" t="s">
        <v>18</v>
      </c>
      <c r="H141" s="83"/>
    </row>
    <row r="142" spans="1:8" ht="28" x14ac:dyDescent="0.35">
      <c r="A142" s="54" t="s">
        <v>809</v>
      </c>
      <c r="B142" s="54" t="s">
        <v>1120</v>
      </c>
      <c r="C142" s="59"/>
      <c r="D142" s="54" t="s">
        <v>9</v>
      </c>
      <c r="E142" s="60"/>
      <c r="F142" s="74">
        <v>200</v>
      </c>
      <c r="G142" s="54" t="s">
        <v>18</v>
      </c>
      <c r="H142" s="76">
        <v>43408.765277777777</v>
      </c>
    </row>
    <row r="143" spans="1:8" ht="70.5" thickBot="1" x14ac:dyDescent="0.4">
      <c r="A143" s="55">
        <v>-1</v>
      </c>
      <c r="B143" s="58">
        <v>43408.795138888891</v>
      </c>
      <c r="C143" s="55" t="s">
        <v>298</v>
      </c>
      <c r="D143" s="55" t="s">
        <v>1121</v>
      </c>
      <c r="E143" s="61" t="s">
        <v>119</v>
      </c>
      <c r="F143" s="75"/>
      <c r="G143" s="55" t="s">
        <v>18</v>
      </c>
      <c r="H143" s="77"/>
    </row>
    <row r="144" spans="1:8" ht="28" x14ac:dyDescent="0.35">
      <c r="A144" s="56" t="s">
        <v>809</v>
      </c>
      <c r="B144" s="56" t="s">
        <v>1122</v>
      </c>
      <c r="C144" s="63"/>
      <c r="D144" s="56" t="s">
        <v>9</v>
      </c>
      <c r="E144" s="64"/>
      <c r="F144" s="80">
        <v>-165</v>
      </c>
      <c r="G144" s="56" t="s">
        <v>13</v>
      </c>
      <c r="H144" s="82">
        <v>43408.831944444442</v>
      </c>
    </row>
    <row r="145" spans="1:8" ht="70.5" thickBot="1" x14ac:dyDescent="0.4">
      <c r="A145" s="57">
        <v>-1</v>
      </c>
      <c r="B145" s="62">
        <v>43408.836805555555</v>
      </c>
      <c r="C145" s="57" t="s">
        <v>298</v>
      </c>
      <c r="D145" s="57" t="s">
        <v>1123</v>
      </c>
      <c r="E145" s="65" t="s">
        <v>67</v>
      </c>
      <c r="F145" s="81"/>
      <c r="G145" s="57" t="s">
        <v>13</v>
      </c>
      <c r="H145" s="83"/>
    </row>
    <row r="146" spans="1:8" ht="28" x14ac:dyDescent="0.35">
      <c r="A146" s="54" t="s">
        <v>809</v>
      </c>
      <c r="B146" s="54" t="s">
        <v>1124</v>
      </c>
      <c r="C146" s="59"/>
      <c r="D146" s="54" t="s">
        <v>9</v>
      </c>
      <c r="E146" s="60"/>
      <c r="F146" s="74">
        <v>150</v>
      </c>
      <c r="G146" s="54" t="s">
        <v>18</v>
      </c>
      <c r="H146" s="76">
        <v>43408.831944444442</v>
      </c>
    </row>
    <row r="147" spans="1:8" ht="70.5" thickBot="1" x14ac:dyDescent="0.4">
      <c r="A147" s="55">
        <v>-1</v>
      </c>
      <c r="B147" s="58">
        <v>43408.836805555555</v>
      </c>
      <c r="C147" s="55" t="s">
        <v>298</v>
      </c>
      <c r="D147" s="55" t="s">
        <v>1125</v>
      </c>
      <c r="E147" s="61" t="s">
        <v>67</v>
      </c>
      <c r="F147" s="75"/>
      <c r="G147" s="55" t="s">
        <v>18</v>
      </c>
      <c r="H147" s="77"/>
    </row>
    <row r="148" spans="1:8" ht="28" x14ac:dyDescent="0.35">
      <c r="A148" s="56" t="s">
        <v>809</v>
      </c>
      <c r="B148" s="56" t="s">
        <v>1126</v>
      </c>
      <c r="C148" s="63"/>
      <c r="D148" s="56" t="s">
        <v>9</v>
      </c>
      <c r="E148" s="64"/>
      <c r="F148" s="80">
        <v>300</v>
      </c>
      <c r="G148" s="56" t="s">
        <v>18</v>
      </c>
      <c r="H148" s="82">
        <v>43408.531944444447</v>
      </c>
    </row>
    <row r="149" spans="1:8" ht="84.5" thickBot="1" x14ac:dyDescent="0.4">
      <c r="A149" s="57">
        <v>-1</v>
      </c>
      <c r="B149" s="62">
        <v>43408.878472222219</v>
      </c>
      <c r="C149" s="57" t="s">
        <v>298</v>
      </c>
      <c r="D149" s="57" t="s">
        <v>1127</v>
      </c>
      <c r="E149" s="65" t="s">
        <v>447</v>
      </c>
      <c r="F149" s="81"/>
      <c r="G149" s="57" t="s">
        <v>18</v>
      </c>
      <c r="H149" s="83"/>
    </row>
    <row r="150" spans="1:8" ht="28" x14ac:dyDescent="0.35">
      <c r="A150" s="54" t="s">
        <v>809</v>
      </c>
      <c r="B150" s="54" t="s">
        <v>1128</v>
      </c>
      <c r="C150" s="59"/>
      <c r="D150" s="54" t="s">
        <v>9</v>
      </c>
      <c r="E150" s="60"/>
      <c r="F150" s="74">
        <v>-110</v>
      </c>
      <c r="G150" s="54" t="s">
        <v>13</v>
      </c>
      <c r="H150" s="76">
        <v>43408.531944444447</v>
      </c>
    </row>
    <row r="151" spans="1:8" ht="70.5" thickBot="1" x14ac:dyDescent="0.4">
      <c r="A151" s="55">
        <v>-1</v>
      </c>
      <c r="B151" s="58">
        <v>43408.878472222219</v>
      </c>
      <c r="C151" s="55" t="s">
        <v>298</v>
      </c>
      <c r="D151" s="55" t="s">
        <v>1129</v>
      </c>
      <c r="E151" s="61" t="s">
        <v>44</v>
      </c>
      <c r="F151" s="75"/>
      <c r="G151" s="55" t="s">
        <v>13</v>
      </c>
      <c r="H151" s="77"/>
    </row>
    <row r="152" spans="1:8" ht="28" x14ac:dyDescent="0.35">
      <c r="A152" s="56" t="s">
        <v>809</v>
      </c>
      <c r="B152" s="56" t="s">
        <v>1130</v>
      </c>
      <c r="C152" s="63"/>
      <c r="D152" s="56" t="s">
        <v>9</v>
      </c>
      <c r="E152" s="64"/>
      <c r="F152" s="80">
        <v>300</v>
      </c>
      <c r="G152" s="56" t="s">
        <v>18</v>
      </c>
      <c r="H152" s="82">
        <v>43408.532638888886</v>
      </c>
    </row>
    <row r="153" spans="1:8" ht="70.5" thickBot="1" x14ac:dyDescent="0.4">
      <c r="A153" s="57">
        <v>-1</v>
      </c>
      <c r="B153" s="62">
        <v>43408.899305555555</v>
      </c>
      <c r="C153" s="57" t="s">
        <v>298</v>
      </c>
      <c r="D153" s="57" t="s">
        <v>1131</v>
      </c>
      <c r="E153" s="65" t="s">
        <v>447</v>
      </c>
      <c r="F153" s="81"/>
      <c r="G153" s="57" t="s">
        <v>18</v>
      </c>
      <c r="H153" s="83"/>
    </row>
    <row r="154" spans="1:8" ht="28" x14ac:dyDescent="0.35">
      <c r="A154" s="54" t="s">
        <v>809</v>
      </c>
      <c r="B154" s="54" t="s">
        <v>1132</v>
      </c>
      <c r="C154" s="59"/>
      <c r="D154" s="54" t="s">
        <v>9</v>
      </c>
      <c r="E154" s="60"/>
      <c r="F154" s="74">
        <v>-110</v>
      </c>
      <c r="G154" s="54" t="s">
        <v>13</v>
      </c>
      <c r="H154" s="76">
        <v>43408.532638888886</v>
      </c>
    </row>
    <row r="155" spans="1:8" ht="84.5" thickBot="1" x14ac:dyDescent="0.4">
      <c r="A155" s="55">
        <v>-1</v>
      </c>
      <c r="B155" s="58">
        <v>43408.899305555555</v>
      </c>
      <c r="C155" s="55" t="s">
        <v>298</v>
      </c>
      <c r="D155" s="55" t="s">
        <v>1133</v>
      </c>
      <c r="E155" s="61" t="s">
        <v>44</v>
      </c>
      <c r="F155" s="75"/>
      <c r="G155" s="55" t="s">
        <v>13</v>
      </c>
      <c r="H155" s="77"/>
    </row>
    <row r="156" spans="1:8" ht="28" x14ac:dyDescent="0.35">
      <c r="A156" s="56" t="s">
        <v>809</v>
      </c>
      <c r="B156" s="56" t="s">
        <v>1134</v>
      </c>
      <c r="C156" s="63"/>
      <c r="D156" s="56" t="s">
        <v>9</v>
      </c>
      <c r="E156" s="64"/>
      <c r="F156" s="80">
        <v>-330</v>
      </c>
      <c r="G156" s="56" t="s">
        <v>13</v>
      </c>
      <c r="H156" s="82">
        <v>43408.836111111108</v>
      </c>
    </row>
    <row r="157" spans="1:8" ht="56.5" thickBot="1" x14ac:dyDescent="0.4">
      <c r="A157" s="57">
        <v>-1</v>
      </c>
      <c r="B157" s="62">
        <v>43408.899305555555</v>
      </c>
      <c r="C157" s="57" t="s">
        <v>298</v>
      </c>
      <c r="D157" s="57" t="s">
        <v>1135</v>
      </c>
      <c r="E157" s="65" t="s">
        <v>447</v>
      </c>
      <c r="F157" s="81"/>
      <c r="G157" s="57" t="s">
        <v>13</v>
      </c>
      <c r="H157" s="83"/>
    </row>
    <row r="158" spans="1:8" ht="28" x14ac:dyDescent="0.35">
      <c r="A158" s="54" t="s">
        <v>809</v>
      </c>
      <c r="B158" s="54" t="s">
        <v>1136</v>
      </c>
      <c r="C158" s="59"/>
      <c r="D158" s="54" t="s">
        <v>9</v>
      </c>
      <c r="E158" s="60"/>
      <c r="F158" s="74">
        <v>-330</v>
      </c>
      <c r="G158" s="54" t="s">
        <v>13</v>
      </c>
      <c r="H158" s="76">
        <v>43408.838888888888</v>
      </c>
    </row>
    <row r="159" spans="1:8" ht="84.5" thickBot="1" x14ac:dyDescent="0.4">
      <c r="A159" s="55">
        <v>-1</v>
      </c>
      <c r="B159" s="58">
        <v>43408.899305555555</v>
      </c>
      <c r="C159" s="55" t="s">
        <v>298</v>
      </c>
      <c r="D159" s="55" t="s">
        <v>1137</v>
      </c>
      <c r="E159" s="61" t="s">
        <v>447</v>
      </c>
      <c r="F159" s="75"/>
      <c r="G159" s="55" t="s">
        <v>13</v>
      </c>
      <c r="H159" s="77"/>
    </row>
    <row r="160" spans="1:8" ht="41" customHeight="1" x14ac:dyDescent="0.35">
      <c r="A160" s="56" t="s">
        <v>887</v>
      </c>
      <c r="B160" s="78"/>
      <c r="C160" s="78" t="s">
        <v>888</v>
      </c>
      <c r="D160" s="78" t="s">
        <v>889</v>
      </c>
      <c r="E160" s="80"/>
      <c r="F160" s="80">
        <v>-17</v>
      </c>
      <c r="G160" s="78"/>
      <c r="H160" s="82">
        <v>43408.999305555553</v>
      </c>
    </row>
    <row r="161" spans="1:8" ht="15" thickBot="1" x14ac:dyDescent="0.4">
      <c r="A161" s="57">
        <v>0</v>
      </c>
      <c r="B161" s="79"/>
      <c r="C161" s="79"/>
      <c r="D161" s="79"/>
      <c r="E161" s="81"/>
      <c r="F161" s="81"/>
      <c r="G161" s="79"/>
      <c r="H161" s="83"/>
    </row>
  </sheetData>
  <mergeCells count="190">
    <mergeCell ref="H160:H161"/>
    <mergeCell ref="F156:F157"/>
    <mergeCell ref="H156:H157"/>
    <mergeCell ref="F158:F159"/>
    <mergeCell ref="H158:H159"/>
    <mergeCell ref="B160:B161"/>
    <mergeCell ref="C160:C161"/>
    <mergeCell ref="D160:D161"/>
    <mergeCell ref="E160:E161"/>
    <mergeCell ref="F160:F161"/>
    <mergeCell ref="G160:G161"/>
    <mergeCell ref="F150:F151"/>
    <mergeCell ref="H150:H151"/>
    <mergeCell ref="F152:F153"/>
    <mergeCell ref="H152:H153"/>
    <mergeCell ref="F154:F155"/>
    <mergeCell ref="H154:H155"/>
    <mergeCell ref="F144:F145"/>
    <mergeCell ref="H144:H145"/>
    <mergeCell ref="F146:F147"/>
    <mergeCell ref="H146:H147"/>
    <mergeCell ref="F148:F149"/>
    <mergeCell ref="H148:H149"/>
    <mergeCell ref="F138:F139"/>
    <mergeCell ref="H138:H139"/>
    <mergeCell ref="F140:F141"/>
    <mergeCell ref="H140:H141"/>
    <mergeCell ref="F142:F143"/>
    <mergeCell ref="H142:H143"/>
    <mergeCell ref="F129:F130"/>
    <mergeCell ref="H129:H130"/>
    <mergeCell ref="F131:F135"/>
    <mergeCell ref="H131:H135"/>
    <mergeCell ref="F136:F137"/>
    <mergeCell ref="H136:H137"/>
    <mergeCell ref="F122:F123"/>
    <mergeCell ref="H122:H123"/>
    <mergeCell ref="F124:F126"/>
    <mergeCell ref="H124:H126"/>
    <mergeCell ref="F127:F128"/>
    <mergeCell ref="H127:H128"/>
    <mergeCell ref="F116:F117"/>
    <mergeCell ref="H116:H117"/>
    <mergeCell ref="F118:F119"/>
    <mergeCell ref="H118:H119"/>
    <mergeCell ref="F120:F121"/>
    <mergeCell ref="H120:H121"/>
    <mergeCell ref="F110:F111"/>
    <mergeCell ref="H110:H111"/>
    <mergeCell ref="F112:F113"/>
    <mergeCell ref="H112:H113"/>
    <mergeCell ref="F114:F115"/>
    <mergeCell ref="H114:H115"/>
    <mergeCell ref="F104:F105"/>
    <mergeCell ref="H104:H105"/>
    <mergeCell ref="F106:F107"/>
    <mergeCell ref="H106:H107"/>
    <mergeCell ref="F108:F109"/>
    <mergeCell ref="H108:H109"/>
    <mergeCell ref="F98:F99"/>
    <mergeCell ref="H98:H99"/>
    <mergeCell ref="F100:F101"/>
    <mergeCell ref="H100:H101"/>
    <mergeCell ref="F102:F103"/>
    <mergeCell ref="H102:H103"/>
    <mergeCell ref="F92:F93"/>
    <mergeCell ref="H92:H93"/>
    <mergeCell ref="F94:F95"/>
    <mergeCell ref="H94:H95"/>
    <mergeCell ref="F96:F97"/>
    <mergeCell ref="H96:H97"/>
    <mergeCell ref="F86:F87"/>
    <mergeCell ref="H86:H87"/>
    <mergeCell ref="F88:F89"/>
    <mergeCell ref="H88:H89"/>
    <mergeCell ref="F90:F91"/>
    <mergeCell ref="H90:H91"/>
    <mergeCell ref="H78:H79"/>
    <mergeCell ref="F80:F81"/>
    <mergeCell ref="H80:H81"/>
    <mergeCell ref="F82:F83"/>
    <mergeCell ref="H82:H83"/>
    <mergeCell ref="F84:F85"/>
    <mergeCell ref="H84:H85"/>
    <mergeCell ref="B78:B79"/>
    <mergeCell ref="C78:C79"/>
    <mergeCell ref="D78:D79"/>
    <mergeCell ref="E78:E79"/>
    <mergeCell ref="F78:F79"/>
    <mergeCell ref="G78:G79"/>
    <mergeCell ref="F72:F73"/>
    <mergeCell ref="H72:H73"/>
    <mergeCell ref="F74:F75"/>
    <mergeCell ref="H74:H75"/>
    <mergeCell ref="F76:F77"/>
    <mergeCell ref="H76:H77"/>
    <mergeCell ref="F66:F67"/>
    <mergeCell ref="H66:H67"/>
    <mergeCell ref="F68:F69"/>
    <mergeCell ref="H68:H69"/>
    <mergeCell ref="F70:F71"/>
    <mergeCell ref="H70:H71"/>
    <mergeCell ref="F60:F61"/>
    <mergeCell ref="H60:H61"/>
    <mergeCell ref="F62:F63"/>
    <mergeCell ref="H62:H63"/>
    <mergeCell ref="F64:F65"/>
    <mergeCell ref="H64:H65"/>
    <mergeCell ref="H52:H53"/>
    <mergeCell ref="F54:F55"/>
    <mergeCell ref="H54:H55"/>
    <mergeCell ref="F56:F57"/>
    <mergeCell ref="H56:H57"/>
    <mergeCell ref="F58:F59"/>
    <mergeCell ref="H58:H59"/>
    <mergeCell ref="B52:B53"/>
    <mergeCell ref="C52:C53"/>
    <mergeCell ref="D52:D53"/>
    <mergeCell ref="E52:E53"/>
    <mergeCell ref="F52:F53"/>
    <mergeCell ref="G52:G53"/>
    <mergeCell ref="H48:H49"/>
    <mergeCell ref="B50:B51"/>
    <mergeCell ref="C50:C51"/>
    <mergeCell ref="D50:D51"/>
    <mergeCell ref="E50:E51"/>
    <mergeCell ref="F50:F51"/>
    <mergeCell ref="G50:G51"/>
    <mergeCell ref="H50:H51"/>
    <mergeCell ref="F44:F45"/>
    <mergeCell ref="H44:H45"/>
    <mergeCell ref="F46:F47"/>
    <mergeCell ref="H46:H47"/>
    <mergeCell ref="B48:B49"/>
    <mergeCell ref="C48:C49"/>
    <mergeCell ref="D48:D49"/>
    <mergeCell ref="E48:E49"/>
    <mergeCell ref="F48:F49"/>
    <mergeCell ref="G48:G49"/>
    <mergeCell ref="F38:F39"/>
    <mergeCell ref="H38:H39"/>
    <mergeCell ref="F40:F41"/>
    <mergeCell ref="H40:H41"/>
    <mergeCell ref="F42:F43"/>
    <mergeCell ref="H42:H43"/>
    <mergeCell ref="H29:H30"/>
    <mergeCell ref="F31:F32"/>
    <mergeCell ref="H31:H32"/>
    <mergeCell ref="F33:F35"/>
    <mergeCell ref="H33:H35"/>
    <mergeCell ref="F36:F37"/>
    <mergeCell ref="H36:H37"/>
    <mergeCell ref="B29:B30"/>
    <mergeCell ref="C29:C30"/>
    <mergeCell ref="D29:D30"/>
    <mergeCell ref="E29:E30"/>
    <mergeCell ref="F29:F30"/>
    <mergeCell ref="G29:G30"/>
    <mergeCell ref="F23:F24"/>
    <mergeCell ref="H23:H24"/>
    <mergeCell ref="F25:F26"/>
    <mergeCell ref="H25:H26"/>
    <mergeCell ref="F27:F28"/>
    <mergeCell ref="H27:H28"/>
    <mergeCell ref="F17:F18"/>
    <mergeCell ref="H17:H18"/>
    <mergeCell ref="F19:F20"/>
    <mergeCell ref="H19:H20"/>
    <mergeCell ref="F21:F22"/>
    <mergeCell ref="H21:H22"/>
    <mergeCell ref="F11:F12"/>
    <mergeCell ref="H11:H12"/>
    <mergeCell ref="F13:F14"/>
    <mergeCell ref="H13:H14"/>
    <mergeCell ref="F15:F16"/>
    <mergeCell ref="H15:H16"/>
    <mergeCell ref="H7:H8"/>
    <mergeCell ref="B9:B10"/>
    <mergeCell ref="C9:C10"/>
    <mergeCell ref="D9:D10"/>
    <mergeCell ref="E9:E10"/>
    <mergeCell ref="F9:F10"/>
    <mergeCell ref="G9:G10"/>
    <mergeCell ref="H9:H10"/>
    <mergeCell ref="A7:A8"/>
    <mergeCell ref="B7:B8"/>
    <mergeCell ref="C7:C8"/>
    <mergeCell ref="D7:D8"/>
    <mergeCell ref="E7:E8"/>
    <mergeCell ref="G7:G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8F5E-8BB1-4EA0-9726-3F65C056DEB1}">
  <dimension ref="A1:J78"/>
  <sheetViews>
    <sheetView tabSelected="1" workbookViewId="0">
      <selection activeCell="H9" sqref="H9:H10"/>
    </sheetView>
  </sheetViews>
  <sheetFormatPr defaultRowHeight="14.5" x14ac:dyDescent="0.35"/>
  <sheetData>
    <row r="1" spans="1:10" ht="29" thickBot="1" x14ac:dyDescent="0.4">
      <c r="A1" s="53"/>
      <c r="B1" s="53" t="s">
        <v>796</v>
      </c>
      <c r="C1" s="53" t="s">
        <v>797</v>
      </c>
      <c r="D1" s="53" t="s">
        <v>798</v>
      </c>
      <c r="E1" s="53" t="s">
        <v>799</v>
      </c>
      <c r="F1" s="53" t="s">
        <v>800</v>
      </c>
      <c r="G1" s="53" t="s">
        <v>801</v>
      </c>
      <c r="H1" s="53" t="s">
        <v>802</v>
      </c>
      <c r="I1" s="53" t="s">
        <v>803</v>
      </c>
      <c r="J1" s="53" t="s">
        <v>1</v>
      </c>
    </row>
    <row r="2" spans="1:10" ht="28.5" thickBot="1" x14ac:dyDescent="0.4">
      <c r="A2" s="49" t="s">
        <v>6</v>
      </c>
      <c r="B2" s="50"/>
      <c r="C2" s="50">
        <v>-1136</v>
      </c>
      <c r="D2" s="50">
        <v>-600</v>
      </c>
      <c r="E2" s="50">
        <v>685</v>
      </c>
      <c r="F2" s="50">
        <v>-320</v>
      </c>
      <c r="G2" s="50">
        <v>-905</v>
      </c>
      <c r="H2" s="50">
        <v>-280</v>
      </c>
      <c r="I2" s="50">
        <v>120</v>
      </c>
      <c r="J2" s="50">
        <v>-2436</v>
      </c>
    </row>
    <row r="3" spans="1:10" ht="28.5" thickBot="1" x14ac:dyDescent="0.4">
      <c r="A3" s="51" t="s">
        <v>804</v>
      </c>
      <c r="B3" s="52"/>
      <c r="C3" s="52">
        <v>0</v>
      </c>
      <c r="D3" s="52">
        <v>0</v>
      </c>
      <c r="E3" s="52">
        <v>0</v>
      </c>
      <c r="F3" s="52">
        <v>0</v>
      </c>
      <c r="G3" s="52">
        <v>0</v>
      </c>
      <c r="H3" s="52">
        <v>0</v>
      </c>
      <c r="I3" s="52">
        <v>2436</v>
      </c>
      <c r="J3" s="52">
        <v>2436</v>
      </c>
    </row>
    <row r="4" spans="1:10" ht="15" thickBot="1" x14ac:dyDescent="0.4">
      <c r="A4" s="49" t="s">
        <v>805</v>
      </c>
      <c r="B4" s="50">
        <v>0</v>
      </c>
      <c r="C4" s="50">
        <v>-1136</v>
      </c>
      <c r="D4" s="50">
        <v>-1736</v>
      </c>
      <c r="E4" s="50">
        <v>-1051</v>
      </c>
      <c r="F4" s="50">
        <v>-1371</v>
      </c>
      <c r="G4" s="50">
        <v>-2276</v>
      </c>
      <c r="H4" s="50">
        <v>-2556</v>
      </c>
      <c r="I4" s="50">
        <v>0</v>
      </c>
      <c r="J4" s="50">
        <v>0</v>
      </c>
    </row>
    <row r="5" spans="1:10" ht="28.5" x14ac:dyDescent="0.35">
      <c r="A5" s="70" t="s">
        <v>806</v>
      </c>
      <c r="B5" s="70" t="s">
        <v>3</v>
      </c>
      <c r="C5" s="70" t="s">
        <v>807</v>
      </c>
      <c r="D5" s="70" t="s">
        <v>4</v>
      </c>
      <c r="E5" s="70" t="s">
        <v>5</v>
      </c>
      <c r="F5" s="69" t="s">
        <v>6</v>
      </c>
      <c r="G5" s="70" t="s">
        <v>0</v>
      </c>
      <c r="H5" s="70" t="s">
        <v>808</v>
      </c>
    </row>
    <row r="6" spans="1:10" ht="15" thickBot="1" x14ac:dyDescent="0.4">
      <c r="A6" s="71"/>
      <c r="B6" s="71"/>
      <c r="C6" s="71"/>
      <c r="D6" s="71"/>
      <c r="E6" s="71"/>
      <c r="F6" s="48" t="s">
        <v>277</v>
      </c>
      <c r="G6" s="71"/>
      <c r="H6" s="71"/>
    </row>
    <row r="7" spans="1:10" ht="28" x14ac:dyDescent="0.35">
      <c r="A7" s="54" t="s">
        <v>809</v>
      </c>
      <c r="B7" s="54" t="s">
        <v>1138</v>
      </c>
      <c r="C7" s="59"/>
      <c r="D7" s="54" t="s">
        <v>9</v>
      </c>
      <c r="E7" s="60"/>
      <c r="F7" s="74">
        <v>-240</v>
      </c>
      <c r="G7" s="54" t="s">
        <v>13</v>
      </c>
      <c r="H7" s="76">
        <v>43395.22152777778</v>
      </c>
    </row>
    <row r="8" spans="1:10" ht="42.5" thickBot="1" x14ac:dyDescent="0.4">
      <c r="A8" s="55">
        <v>-1</v>
      </c>
      <c r="B8" s="58">
        <v>43395.795138888891</v>
      </c>
      <c r="C8" s="55" t="s">
        <v>1139</v>
      </c>
      <c r="D8" s="55" t="s">
        <v>1140</v>
      </c>
      <c r="E8" s="61" t="s">
        <v>684</v>
      </c>
      <c r="F8" s="75"/>
      <c r="G8" s="55" t="s">
        <v>13</v>
      </c>
      <c r="H8" s="77"/>
    </row>
    <row r="9" spans="1:10" ht="28" x14ac:dyDescent="0.35">
      <c r="A9" s="56" t="s">
        <v>809</v>
      </c>
      <c r="B9" s="56" t="s">
        <v>1141</v>
      </c>
      <c r="C9" s="63"/>
      <c r="D9" s="56" t="s">
        <v>9</v>
      </c>
      <c r="E9" s="64"/>
      <c r="F9" s="80">
        <v>-200</v>
      </c>
      <c r="G9" s="56" t="s">
        <v>13</v>
      </c>
      <c r="H9" s="82">
        <v>43395.392361111109</v>
      </c>
    </row>
    <row r="10" spans="1:10" ht="56.5" thickBot="1" x14ac:dyDescent="0.4">
      <c r="A10" s="57">
        <v>-1</v>
      </c>
      <c r="B10" s="62">
        <v>43395.815972222219</v>
      </c>
      <c r="C10" s="57" t="s">
        <v>1139</v>
      </c>
      <c r="D10" s="57" t="s">
        <v>1142</v>
      </c>
      <c r="E10" s="65" t="s">
        <v>563</v>
      </c>
      <c r="F10" s="81"/>
      <c r="G10" s="57" t="s">
        <v>13</v>
      </c>
      <c r="H10" s="83"/>
    </row>
    <row r="11" spans="1:10" ht="28" x14ac:dyDescent="0.35">
      <c r="A11" s="54" t="s">
        <v>809</v>
      </c>
      <c r="B11" s="54" t="s">
        <v>1143</v>
      </c>
      <c r="C11" s="59"/>
      <c r="D11" s="54" t="s">
        <v>9</v>
      </c>
      <c r="E11" s="60"/>
      <c r="F11" s="74">
        <v>-550</v>
      </c>
      <c r="G11" s="54" t="s">
        <v>13</v>
      </c>
      <c r="H11" s="76">
        <v>43395.546527777777</v>
      </c>
    </row>
    <row r="12" spans="1:10" ht="84.5" thickBot="1" x14ac:dyDescent="0.4">
      <c r="A12" s="55">
        <v>-1</v>
      </c>
      <c r="B12" s="58">
        <v>43395.819444444445</v>
      </c>
      <c r="C12" s="55" t="s">
        <v>298</v>
      </c>
      <c r="D12" s="55" t="s">
        <v>1144</v>
      </c>
      <c r="E12" s="61" t="s">
        <v>910</v>
      </c>
      <c r="F12" s="75"/>
      <c r="G12" s="55" t="s">
        <v>13</v>
      </c>
      <c r="H12" s="77"/>
    </row>
    <row r="13" spans="1:10" ht="28" x14ac:dyDescent="0.35">
      <c r="A13" s="56" t="s">
        <v>809</v>
      </c>
      <c r="B13" s="56" t="s">
        <v>1145</v>
      </c>
      <c r="C13" s="63"/>
      <c r="D13" s="56" t="s">
        <v>9</v>
      </c>
      <c r="E13" s="64"/>
      <c r="F13" s="80">
        <v>200</v>
      </c>
      <c r="G13" s="56" t="s">
        <v>18</v>
      </c>
      <c r="H13" s="82">
        <v>43395.399305555555</v>
      </c>
    </row>
    <row r="14" spans="1:10" ht="42.5" thickBot="1" x14ac:dyDescent="0.4">
      <c r="A14" s="57">
        <v>-1</v>
      </c>
      <c r="B14" s="62">
        <v>43395.836805555555</v>
      </c>
      <c r="C14" s="57" t="s">
        <v>1139</v>
      </c>
      <c r="D14" s="57" t="s">
        <v>1146</v>
      </c>
      <c r="E14" s="65" t="s">
        <v>1147</v>
      </c>
      <c r="F14" s="81"/>
      <c r="G14" s="57" t="s">
        <v>18</v>
      </c>
      <c r="H14" s="83"/>
    </row>
    <row r="15" spans="1:10" ht="28" x14ac:dyDescent="0.35">
      <c r="A15" s="54" t="s">
        <v>809</v>
      </c>
      <c r="B15" s="54" t="s">
        <v>1148</v>
      </c>
      <c r="C15" s="59"/>
      <c r="D15" s="54" t="s">
        <v>9</v>
      </c>
      <c r="E15" s="60"/>
      <c r="F15" s="74">
        <v>-96</v>
      </c>
      <c r="G15" s="54" t="s">
        <v>13</v>
      </c>
      <c r="H15" s="76">
        <v>43395.749305555553</v>
      </c>
    </row>
    <row r="16" spans="1:10" ht="70.5" thickBot="1" x14ac:dyDescent="0.4">
      <c r="A16" s="55">
        <v>-1</v>
      </c>
      <c r="B16" s="58">
        <v>43395.845138888886</v>
      </c>
      <c r="C16" s="55" t="s">
        <v>781</v>
      </c>
      <c r="D16" s="55" t="s">
        <v>1149</v>
      </c>
      <c r="E16" s="61" t="s">
        <v>1150</v>
      </c>
      <c r="F16" s="75"/>
      <c r="G16" s="55" t="s">
        <v>13</v>
      </c>
      <c r="H16" s="77"/>
    </row>
    <row r="17" spans="1:8" ht="28" x14ac:dyDescent="0.35">
      <c r="A17" s="56" t="s">
        <v>809</v>
      </c>
      <c r="B17" s="56" t="s">
        <v>1151</v>
      </c>
      <c r="C17" s="63"/>
      <c r="D17" s="56" t="s">
        <v>9</v>
      </c>
      <c r="E17" s="64"/>
      <c r="F17" s="80">
        <v>-550</v>
      </c>
      <c r="G17" s="56" t="s">
        <v>13</v>
      </c>
      <c r="H17" s="82">
        <v>43395.536111111112</v>
      </c>
    </row>
    <row r="18" spans="1:8" ht="70.5" thickBot="1" x14ac:dyDescent="0.4">
      <c r="A18" s="57">
        <v>-1</v>
      </c>
      <c r="B18" s="62">
        <v>43395.861111111109</v>
      </c>
      <c r="C18" s="57" t="s">
        <v>298</v>
      </c>
      <c r="D18" s="57" t="s">
        <v>1152</v>
      </c>
      <c r="E18" s="65" t="s">
        <v>910</v>
      </c>
      <c r="F18" s="81"/>
      <c r="G18" s="57" t="s">
        <v>13</v>
      </c>
      <c r="H18" s="83"/>
    </row>
    <row r="19" spans="1:8" ht="28" x14ac:dyDescent="0.35">
      <c r="A19" s="54" t="s">
        <v>809</v>
      </c>
      <c r="B19" s="54" t="s">
        <v>1153</v>
      </c>
      <c r="C19" s="59"/>
      <c r="D19" s="54" t="s">
        <v>9</v>
      </c>
      <c r="E19" s="60"/>
      <c r="F19" s="74">
        <v>-200</v>
      </c>
      <c r="G19" s="54" t="s">
        <v>13</v>
      </c>
      <c r="H19" s="76">
        <v>43395.22152777778</v>
      </c>
    </row>
    <row r="20" spans="1:8" ht="42.5" thickBot="1" x14ac:dyDescent="0.4">
      <c r="A20" s="55">
        <v>-1</v>
      </c>
      <c r="B20" s="58">
        <v>43395.920138888891</v>
      </c>
      <c r="C20" s="55" t="s">
        <v>1139</v>
      </c>
      <c r="D20" s="55" t="s">
        <v>1154</v>
      </c>
      <c r="E20" s="61" t="s">
        <v>1155</v>
      </c>
      <c r="F20" s="75"/>
      <c r="G20" s="55" t="s">
        <v>13</v>
      </c>
      <c r="H20" s="77"/>
    </row>
    <row r="21" spans="1:8" ht="28" x14ac:dyDescent="0.35">
      <c r="A21" s="56" t="s">
        <v>809</v>
      </c>
      <c r="B21" s="56" t="s">
        <v>1156</v>
      </c>
      <c r="C21" s="63"/>
      <c r="D21" s="56" t="s">
        <v>9</v>
      </c>
      <c r="E21" s="64"/>
      <c r="F21" s="80">
        <v>500</v>
      </c>
      <c r="G21" s="56" t="s">
        <v>18</v>
      </c>
      <c r="H21" s="82">
        <v>43395.538888888892</v>
      </c>
    </row>
    <row r="22" spans="1:8" ht="56.5" thickBot="1" x14ac:dyDescent="0.4">
      <c r="A22" s="57">
        <v>-1</v>
      </c>
      <c r="B22" s="62">
        <v>43395.944444444445</v>
      </c>
      <c r="C22" s="57" t="s">
        <v>298</v>
      </c>
      <c r="D22" s="57" t="s">
        <v>1157</v>
      </c>
      <c r="E22" s="65" t="s">
        <v>910</v>
      </c>
      <c r="F22" s="81"/>
      <c r="G22" s="57" t="s">
        <v>18</v>
      </c>
      <c r="H22" s="83"/>
    </row>
    <row r="23" spans="1:8" ht="28" x14ac:dyDescent="0.35">
      <c r="A23" s="54" t="s">
        <v>809</v>
      </c>
      <c r="B23" s="54" t="s">
        <v>1158</v>
      </c>
      <c r="C23" s="59"/>
      <c r="D23" s="54" t="s">
        <v>9</v>
      </c>
      <c r="E23" s="60"/>
      <c r="F23" s="74">
        <v>-275</v>
      </c>
      <c r="G23" s="54" t="s">
        <v>13</v>
      </c>
      <c r="H23" s="76">
        <v>43396.517361111109</v>
      </c>
    </row>
    <row r="24" spans="1:8" ht="56.5" thickBot="1" x14ac:dyDescent="0.4">
      <c r="A24" s="55">
        <v>-1</v>
      </c>
      <c r="B24" s="58">
        <v>43396.836805555555</v>
      </c>
      <c r="C24" s="55" t="s">
        <v>298</v>
      </c>
      <c r="D24" s="55" t="s">
        <v>1159</v>
      </c>
      <c r="E24" s="61" t="s">
        <v>78</v>
      </c>
      <c r="F24" s="75"/>
      <c r="G24" s="55" t="s">
        <v>13</v>
      </c>
      <c r="H24" s="77"/>
    </row>
    <row r="25" spans="1:8" ht="28" x14ac:dyDescent="0.35">
      <c r="A25" s="56" t="s">
        <v>809</v>
      </c>
      <c r="B25" s="56" t="s">
        <v>1160</v>
      </c>
      <c r="C25" s="63"/>
      <c r="D25" s="56" t="s">
        <v>9</v>
      </c>
      <c r="E25" s="64"/>
      <c r="F25" s="80">
        <v>-50</v>
      </c>
      <c r="G25" s="56" t="s">
        <v>13</v>
      </c>
      <c r="H25" s="82">
        <v>43396.785416666666</v>
      </c>
    </row>
    <row r="26" spans="1:8" ht="42" x14ac:dyDescent="0.35">
      <c r="A26" s="66">
        <v>-1</v>
      </c>
      <c r="B26" s="67">
        <v>43396.841666666667</v>
      </c>
      <c r="C26" s="66" t="s">
        <v>1161</v>
      </c>
      <c r="D26" s="66" t="s">
        <v>1162</v>
      </c>
      <c r="E26" s="68" t="s">
        <v>1164</v>
      </c>
      <c r="F26" s="84"/>
      <c r="G26" s="66" t="s">
        <v>13</v>
      </c>
      <c r="H26" s="85"/>
    </row>
    <row r="27" spans="1:8" ht="70.5" thickBot="1" x14ac:dyDescent="0.4">
      <c r="A27" s="57"/>
      <c r="B27" s="57"/>
      <c r="C27" s="57"/>
      <c r="D27" s="57" t="s">
        <v>1163</v>
      </c>
      <c r="E27" s="65"/>
      <c r="F27" s="81"/>
      <c r="G27" s="57"/>
      <c r="H27" s="83"/>
    </row>
    <row r="28" spans="1:8" ht="28" x14ac:dyDescent="0.35">
      <c r="A28" s="54" t="s">
        <v>809</v>
      </c>
      <c r="B28" s="54" t="s">
        <v>1165</v>
      </c>
      <c r="C28" s="59"/>
      <c r="D28" s="54" t="s">
        <v>9</v>
      </c>
      <c r="E28" s="60"/>
      <c r="F28" s="74">
        <v>-275</v>
      </c>
      <c r="G28" s="54" t="s">
        <v>13</v>
      </c>
      <c r="H28" s="76">
        <v>43396.788888888892</v>
      </c>
    </row>
    <row r="29" spans="1:8" ht="70.5" thickBot="1" x14ac:dyDescent="0.4">
      <c r="A29" s="55">
        <v>-1</v>
      </c>
      <c r="B29" s="58">
        <v>43396.878472222219</v>
      </c>
      <c r="C29" s="55" t="s">
        <v>298</v>
      </c>
      <c r="D29" s="55" t="s">
        <v>1166</v>
      </c>
      <c r="E29" s="61" t="s">
        <v>78</v>
      </c>
      <c r="F29" s="75"/>
      <c r="G29" s="55" t="s">
        <v>13</v>
      </c>
      <c r="H29" s="77"/>
    </row>
    <row r="30" spans="1:8" ht="28" x14ac:dyDescent="0.35">
      <c r="A30" s="56" t="s">
        <v>809</v>
      </c>
      <c r="B30" s="56" t="s">
        <v>1167</v>
      </c>
      <c r="C30" s="63"/>
      <c r="D30" s="56" t="s">
        <v>9</v>
      </c>
      <c r="E30" s="64"/>
      <c r="F30" s="80">
        <v>300</v>
      </c>
      <c r="G30" s="56" t="s">
        <v>18</v>
      </c>
      <c r="H30" s="82">
        <v>43397.731249999997</v>
      </c>
    </row>
    <row r="31" spans="1:8" ht="84.5" thickBot="1" x14ac:dyDescent="0.4">
      <c r="A31" s="57">
        <v>-1</v>
      </c>
      <c r="B31" s="62">
        <v>43397.861111111109</v>
      </c>
      <c r="C31" s="57" t="s">
        <v>298</v>
      </c>
      <c r="D31" s="57" t="s">
        <v>1168</v>
      </c>
      <c r="E31" s="65" t="s">
        <v>447</v>
      </c>
      <c r="F31" s="81"/>
      <c r="G31" s="57" t="s">
        <v>18</v>
      </c>
      <c r="H31" s="83"/>
    </row>
    <row r="32" spans="1:8" ht="28" x14ac:dyDescent="0.35">
      <c r="A32" s="54" t="s">
        <v>809</v>
      </c>
      <c r="B32" s="54" t="s">
        <v>1169</v>
      </c>
      <c r="C32" s="59"/>
      <c r="D32" s="54" t="s">
        <v>9</v>
      </c>
      <c r="E32" s="60"/>
      <c r="F32" s="74">
        <v>-100</v>
      </c>
      <c r="G32" s="54" t="s">
        <v>13</v>
      </c>
      <c r="H32" s="76">
        <v>43397</v>
      </c>
    </row>
    <row r="33" spans="1:8" ht="56.5" thickBot="1" x14ac:dyDescent="0.4">
      <c r="A33" s="55">
        <v>-1</v>
      </c>
      <c r="B33" s="58">
        <v>43397.90625</v>
      </c>
      <c r="C33" s="55" t="s">
        <v>1139</v>
      </c>
      <c r="D33" s="55" t="s">
        <v>1170</v>
      </c>
      <c r="E33" s="61" t="s">
        <v>1171</v>
      </c>
      <c r="F33" s="75"/>
      <c r="G33" s="55" t="s">
        <v>13</v>
      </c>
      <c r="H33" s="77"/>
    </row>
    <row r="34" spans="1:8" ht="28" x14ac:dyDescent="0.35">
      <c r="A34" s="56" t="s">
        <v>809</v>
      </c>
      <c r="B34" s="56" t="s">
        <v>1172</v>
      </c>
      <c r="C34" s="63"/>
      <c r="D34" s="56" t="s">
        <v>9</v>
      </c>
      <c r="E34" s="64"/>
      <c r="F34" s="80">
        <v>300</v>
      </c>
      <c r="G34" s="56" t="s">
        <v>18</v>
      </c>
      <c r="H34" s="82">
        <v>43397.731249999997</v>
      </c>
    </row>
    <row r="35" spans="1:8" ht="70.5" thickBot="1" x14ac:dyDescent="0.4">
      <c r="A35" s="57">
        <v>-1</v>
      </c>
      <c r="B35" s="62">
        <v>43397.923611111109</v>
      </c>
      <c r="C35" s="57" t="s">
        <v>298</v>
      </c>
      <c r="D35" s="57" t="s">
        <v>1173</v>
      </c>
      <c r="E35" s="65" t="s">
        <v>447</v>
      </c>
      <c r="F35" s="81"/>
      <c r="G35" s="57" t="s">
        <v>18</v>
      </c>
      <c r="H35" s="83"/>
    </row>
    <row r="36" spans="1:8" ht="28" x14ac:dyDescent="0.35">
      <c r="A36" s="54" t="s">
        <v>809</v>
      </c>
      <c r="B36" s="54" t="s">
        <v>1174</v>
      </c>
      <c r="C36" s="59"/>
      <c r="D36" s="54" t="s">
        <v>9</v>
      </c>
      <c r="E36" s="60"/>
      <c r="F36" s="74">
        <v>185</v>
      </c>
      <c r="G36" s="54" t="s">
        <v>18</v>
      </c>
      <c r="H36" s="76">
        <v>43397.732638888891</v>
      </c>
    </row>
    <row r="37" spans="1:8" ht="42.5" thickBot="1" x14ac:dyDescent="0.4">
      <c r="A37" s="55">
        <v>-1</v>
      </c>
      <c r="B37" s="58">
        <v>43397.923611111109</v>
      </c>
      <c r="C37" s="55" t="s">
        <v>298</v>
      </c>
      <c r="D37" s="55" t="s">
        <v>1175</v>
      </c>
      <c r="E37" s="61" t="s">
        <v>1176</v>
      </c>
      <c r="F37" s="75"/>
      <c r="G37" s="55" t="s">
        <v>18</v>
      </c>
      <c r="H37" s="77"/>
    </row>
    <row r="38" spans="1:8" ht="28" x14ac:dyDescent="0.35">
      <c r="A38" s="56" t="s">
        <v>809</v>
      </c>
      <c r="B38" s="56" t="s">
        <v>1177</v>
      </c>
      <c r="C38" s="63"/>
      <c r="D38" s="56" t="s">
        <v>9</v>
      </c>
      <c r="E38" s="64"/>
      <c r="F38" s="80">
        <v>250</v>
      </c>
      <c r="G38" s="56" t="s">
        <v>18</v>
      </c>
      <c r="H38" s="82">
        <v>43398.543055555558</v>
      </c>
    </row>
    <row r="39" spans="1:8" ht="98.5" thickBot="1" x14ac:dyDescent="0.4">
      <c r="A39" s="57">
        <v>-1</v>
      </c>
      <c r="B39" s="62">
        <v>43398.795138888891</v>
      </c>
      <c r="C39" s="57" t="s">
        <v>298</v>
      </c>
      <c r="D39" s="57" t="s">
        <v>1178</v>
      </c>
      <c r="E39" s="65" t="s">
        <v>78</v>
      </c>
      <c r="F39" s="81"/>
      <c r="G39" s="57" t="s">
        <v>18</v>
      </c>
      <c r="H39" s="83"/>
    </row>
    <row r="40" spans="1:8" ht="28" x14ac:dyDescent="0.35">
      <c r="A40" s="54" t="s">
        <v>809</v>
      </c>
      <c r="B40" s="54" t="s">
        <v>1179</v>
      </c>
      <c r="C40" s="59"/>
      <c r="D40" s="54" t="s">
        <v>9</v>
      </c>
      <c r="E40" s="60"/>
      <c r="F40" s="74">
        <v>-275</v>
      </c>
      <c r="G40" s="54" t="s">
        <v>13</v>
      </c>
      <c r="H40" s="76">
        <v>43398.534722222219</v>
      </c>
    </row>
    <row r="41" spans="1:8" ht="70.5" thickBot="1" x14ac:dyDescent="0.4">
      <c r="A41" s="55">
        <v>-1</v>
      </c>
      <c r="B41" s="58">
        <v>43398.840277777781</v>
      </c>
      <c r="C41" s="55" t="s">
        <v>298</v>
      </c>
      <c r="D41" s="55" t="s">
        <v>1180</v>
      </c>
      <c r="E41" s="61" t="s">
        <v>78</v>
      </c>
      <c r="F41" s="75"/>
      <c r="G41" s="55" t="s">
        <v>13</v>
      </c>
      <c r="H41" s="77"/>
    </row>
    <row r="42" spans="1:8" ht="28" x14ac:dyDescent="0.35">
      <c r="A42" s="56" t="s">
        <v>809</v>
      </c>
      <c r="B42" s="56" t="s">
        <v>1181</v>
      </c>
      <c r="C42" s="63"/>
      <c r="D42" s="56" t="s">
        <v>9</v>
      </c>
      <c r="E42" s="64"/>
      <c r="F42" s="80">
        <v>200</v>
      </c>
      <c r="G42" s="56" t="s">
        <v>18</v>
      </c>
      <c r="H42" s="82">
        <v>43398.88958333333</v>
      </c>
    </row>
    <row r="43" spans="1:8" ht="70.5" thickBot="1" x14ac:dyDescent="0.4">
      <c r="A43" s="57">
        <v>-1</v>
      </c>
      <c r="B43" s="62">
        <v>43398.897916666669</v>
      </c>
      <c r="C43" s="57" t="s">
        <v>298</v>
      </c>
      <c r="D43" s="57" t="s">
        <v>1182</v>
      </c>
      <c r="E43" s="65" t="s">
        <v>119</v>
      </c>
      <c r="F43" s="81"/>
      <c r="G43" s="57" t="s">
        <v>18</v>
      </c>
      <c r="H43" s="83"/>
    </row>
    <row r="44" spans="1:8" ht="28" x14ac:dyDescent="0.35">
      <c r="A44" s="54" t="s">
        <v>809</v>
      </c>
      <c r="B44" s="54" t="s">
        <v>1183</v>
      </c>
      <c r="C44" s="59"/>
      <c r="D44" s="54" t="s">
        <v>9</v>
      </c>
      <c r="E44" s="60"/>
      <c r="F44" s="74">
        <v>-220</v>
      </c>
      <c r="G44" s="54" t="s">
        <v>13</v>
      </c>
      <c r="H44" s="76">
        <v>43398.88958333333</v>
      </c>
    </row>
    <row r="45" spans="1:8" ht="84.5" thickBot="1" x14ac:dyDescent="0.4">
      <c r="A45" s="55">
        <v>-1</v>
      </c>
      <c r="B45" s="58">
        <v>43398.897916666669</v>
      </c>
      <c r="C45" s="55" t="s">
        <v>298</v>
      </c>
      <c r="D45" s="55" t="s">
        <v>1184</v>
      </c>
      <c r="E45" s="61" t="s">
        <v>119</v>
      </c>
      <c r="F45" s="75"/>
      <c r="G45" s="55" t="s">
        <v>13</v>
      </c>
      <c r="H45" s="77"/>
    </row>
    <row r="46" spans="1:8" ht="28" x14ac:dyDescent="0.35">
      <c r="A46" s="56" t="s">
        <v>809</v>
      </c>
      <c r="B46" s="56" t="s">
        <v>1185</v>
      </c>
      <c r="C46" s="63"/>
      <c r="D46" s="56" t="s">
        <v>9</v>
      </c>
      <c r="E46" s="64"/>
      <c r="F46" s="80">
        <v>-275</v>
      </c>
      <c r="G46" s="56" t="s">
        <v>13</v>
      </c>
      <c r="H46" s="82">
        <v>43398.534722222219</v>
      </c>
    </row>
    <row r="47" spans="1:8" ht="70.5" thickBot="1" x14ac:dyDescent="0.4">
      <c r="A47" s="57">
        <v>-1</v>
      </c>
      <c r="B47" s="62">
        <v>43398.944444444445</v>
      </c>
      <c r="C47" s="57" t="s">
        <v>298</v>
      </c>
      <c r="D47" s="57" t="s">
        <v>1186</v>
      </c>
      <c r="E47" s="65" t="s">
        <v>78</v>
      </c>
      <c r="F47" s="81"/>
      <c r="G47" s="57" t="s">
        <v>13</v>
      </c>
      <c r="H47" s="83"/>
    </row>
    <row r="48" spans="1:8" ht="28" x14ac:dyDescent="0.35">
      <c r="A48" s="54" t="s">
        <v>809</v>
      </c>
      <c r="B48" s="54" t="s">
        <v>1187</v>
      </c>
      <c r="C48" s="59"/>
      <c r="D48" s="54" t="s">
        <v>9</v>
      </c>
      <c r="E48" s="60"/>
      <c r="F48" s="74">
        <v>0</v>
      </c>
      <c r="G48" s="54" t="s">
        <v>36</v>
      </c>
      <c r="H48" s="76">
        <v>43398.61041666667</v>
      </c>
    </row>
    <row r="49" spans="1:8" ht="70.5" thickBot="1" x14ac:dyDescent="0.4">
      <c r="A49" s="55">
        <v>-1</v>
      </c>
      <c r="B49" s="58">
        <v>43398.944444444445</v>
      </c>
      <c r="C49" s="55" t="s">
        <v>298</v>
      </c>
      <c r="D49" s="55" t="s">
        <v>1188</v>
      </c>
      <c r="E49" s="61" t="s">
        <v>910</v>
      </c>
      <c r="F49" s="75"/>
      <c r="G49" s="55" t="s">
        <v>36</v>
      </c>
      <c r="H49" s="77"/>
    </row>
    <row r="50" spans="1:8" ht="28" x14ac:dyDescent="0.35">
      <c r="A50" s="56" t="s">
        <v>809</v>
      </c>
      <c r="B50" s="56" t="s">
        <v>1189</v>
      </c>
      <c r="C50" s="63"/>
      <c r="D50" s="56" t="s">
        <v>9</v>
      </c>
      <c r="E50" s="64"/>
      <c r="F50" s="80">
        <v>-100</v>
      </c>
      <c r="G50" s="56" t="s">
        <v>13</v>
      </c>
      <c r="H50" s="82">
        <v>43399.793055555558</v>
      </c>
    </row>
    <row r="51" spans="1:8" ht="84" x14ac:dyDescent="0.35">
      <c r="A51" s="66">
        <v>-1</v>
      </c>
      <c r="B51" s="67">
        <v>43399.836805555555</v>
      </c>
      <c r="C51" s="66" t="s">
        <v>740</v>
      </c>
      <c r="D51" s="66" t="s">
        <v>1190</v>
      </c>
      <c r="E51" s="68" t="s">
        <v>1192</v>
      </c>
      <c r="F51" s="84"/>
      <c r="G51" s="66" t="s">
        <v>13</v>
      </c>
      <c r="H51" s="85"/>
    </row>
    <row r="52" spans="1:8" ht="126.5" thickBot="1" x14ac:dyDescent="0.4">
      <c r="A52" s="57"/>
      <c r="B52" s="57"/>
      <c r="C52" s="57"/>
      <c r="D52" s="57" t="s">
        <v>1191</v>
      </c>
      <c r="E52" s="65"/>
      <c r="F52" s="81"/>
      <c r="G52" s="57"/>
      <c r="H52" s="83"/>
    </row>
    <row r="53" spans="1:8" ht="28" x14ac:dyDescent="0.35">
      <c r="A53" s="54" t="s">
        <v>809</v>
      </c>
      <c r="B53" s="54" t="s">
        <v>1193</v>
      </c>
      <c r="C53" s="59"/>
      <c r="D53" s="54" t="s">
        <v>9</v>
      </c>
      <c r="E53" s="60"/>
      <c r="F53" s="74">
        <v>100</v>
      </c>
      <c r="G53" s="54" t="s">
        <v>18</v>
      </c>
      <c r="H53" s="76">
        <v>43399.793749999997</v>
      </c>
    </row>
    <row r="54" spans="1:8" ht="84" x14ac:dyDescent="0.35">
      <c r="A54" s="88">
        <v>-1</v>
      </c>
      <c r="B54" s="89">
        <v>43399.836805555555</v>
      </c>
      <c r="C54" s="88" t="s">
        <v>740</v>
      </c>
      <c r="D54" s="88" t="s">
        <v>1194</v>
      </c>
      <c r="E54" s="90" t="s">
        <v>44</v>
      </c>
      <c r="F54" s="91"/>
      <c r="G54" s="88" t="s">
        <v>18</v>
      </c>
      <c r="H54" s="92"/>
    </row>
    <row r="55" spans="1:8" ht="140.5" thickBot="1" x14ac:dyDescent="0.4">
      <c r="A55" s="55"/>
      <c r="B55" s="55"/>
      <c r="C55" s="55"/>
      <c r="D55" s="55" t="s">
        <v>1195</v>
      </c>
      <c r="E55" s="61"/>
      <c r="F55" s="75"/>
      <c r="G55" s="55"/>
      <c r="H55" s="77"/>
    </row>
    <row r="56" spans="1:8" ht="28" x14ac:dyDescent="0.35">
      <c r="A56" s="56" t="s">
        <v>809</v>
      </c>
      <c r="B56" s="56" t="s">
        <v>1196</v>
      </c>
      <c r="C56" s="63"/>
      <c r="D56" s="56" t="s">
        <v>9</v>
      </c>
      <c r="E56" s="64"/>
      <c r="F56" s="80">
        <v>100</v>
      </c>
      <c r="G56" s="56" t="s">
        <v>18</v>
      </c>
      <c r="H56" s="82">
        <v>43399.579861111109</v>
      </c>
    </row>
    <row r="57" spans="1:8" ht="56.5" thickBot="1" x14ac:dyDescent="0.4">
      <c r="A57" s="57">
        <v>-1</v>
      </c>
      <c r="B57" s="62">
        <v>43399.840277777781</v>
      </c>
      <c r="C57" s="57" t="s">
        <v>298</v>
      </c>
      <c r="D57" s="57" t="s">
        <v>1197</v>
      </c>
      <c r="E57" s="65" t="s">
        <v>44</v>
      </c>
      <c r="F57" s="81"/>
      <c r="G57" s="57" t="s">
        <v>18</v>
      </c>
      <c r="H57" s="83"/>
    </row>
    <row r="58" spans="1:8" ht="28" x14ac:dyDescent="0.35">
      <c r="A58" s="54" t="s">
        <v>809</v>
      </c>
      <c r="B58" s="54" t="s">
        <v>1198</v>
      </c>
      <c r="C58" s="59"/>
      <c r="D58" s="54" t="s">
        <v>9</v>
      </c>
      <c r="E58" s="60"/>
      <c r="F58" s="74">
        <v>-215</v>
      </c>
      <c r="G58" s="54" t="s">
        <v>13</v>
      </c>
      <c r="H58" s="76">
        <v>43399.80972222222</v>
      </c>
    </row>
    <row r="59" spans="1:8" ht="70.5" thickBot="1" x14ac:dyDescent="0.4">
      <c r="A59" s="55">
        <v>-1</v>
      </c>
      <c r="B59" s="58">
        <v>43399.840277777781</v>
      </c>
      <c r="C59" s="55" t="s">
        <v>298</v>
      </c>
      <c r="D59" s="55" t="s">
        <v>1199</v>
      </c>
      <c r="E59" s="61" t="s">
        <v>1200</v>
      </c>
      <c r="F59" s="75"/>
      <c r="G59" s="55" t="s">
        <v>13</v>
      </c>
      <c r="H59" s="77"/>
    </row>
    <row r="60" spans="1:8" ht="28" x14ac:dyDescent="0.35">
      <c r="A60" s="56" t="s">
        <v>809</v>
      </c>
      <c r="B60" s="56" t="s">
        <v>1201</v>
      </c>
      <c r="C60" s="63"/>
      <c r="D60" s="56" t="s">
        <v>9</v>
      </c>
      <c r="E60" s="64"/>
      <c r="F60" s="80">
        <v>-240</v>
      </c>
      <c r="G60" s="56" t="s">
        <v>13</v>
      </c>
      <c r="H60" s="82">
        <v>43399.793749999997</v>
      </c>
    </row>
    <row r="61" spans="1:8" ht="70" x14ac:dyDescent="0.35">
      <c r="A61" s="66">
        <v>-1</v>
      </c>
      <c r="B61" s="67">
        <v>43399.842361111114</v>
      </c>
      <c r="C61" s="66" t="s">
        <v>1161</v>
      </c>
      <c r="D61" s="66" t="s">
        <v>1202</v>
      </c>
      <c r="E61" s="68" t="s">
        <v>684</v>
      </c>
      <c r="F61" s="84"/>
      <c r="G61" s="66" t="s">
        <v>13</v>
      </c>
      <c r="H61" s="85"/>
    </row>
    <row r="62" spans="1:8" ht="84.5" thickBot="1" x14ac:dyDescent="0.4">
      <c r="A62" s="57"/>
      <c r="B62" s="57"/>
      <c r="C62" s="57"/>
      <c r="D62" s="57" t="s">
        <v>1203</v>
      </c>
      <c r="E62" s="65"/>
      <c r="F62" s="81"/>
      <c r="G62" s="57"/>
      <c r="H62" s="83"/>
    </row>
    <row r="63" spans="1:8" ht="28" x14ac:dyDescent="0.35">
      <c r="A63" s="54" t="s">
        <v>809</v>
      </c>
      <c r="B63" s="54" t="s">
        <v>1204</v>
      </c>
      <c r="C63" s="59"/>
      <c r="D63" s="54" t="s">
        <v>9</v>
      </c>
      <c r="E63" s="60"/>
      <c r="F63" s="74">
        <v>-550</v>
      </c>
      <c r="G63" s="54" t="s">
        <v>13</v>
      </c>
      <c r="H63" s="76">
        <v>43399.534722222219</v>
      </c>
    </row>
    <row r="64" spans="1:8" ht="84.5" thickBot="1" x14ac:dyDescent="0.4">
      <c r="A64" s="55">
        <v>-1</v>
      </c>
      <c r="B64" s="58">
        <v>43399.923611111109</v>
      </c>
      <c r="C64" s="55" t="s">
        <v>298</v>
      </c>
      <c r="D64" s="55" t="s">
        <v>1205</v>
      </c>
      <c r="E64" s="61" t="s">
        <v>910</v>
      </c>
      <c r="F64" s="75"/>
      <c r="G64" s="55" t="s">
        <v>13</v>
      </c>
      <c r="H64" s="77"/>
    </row>
    <row r="65" spans="1:8" ht="28" x14ac:dyDescent="0.35">
      <c r="A65" s="56" t="s">
        <v>809</v>
      </c>
      <c r="B65" s="56" t="s">
        <v>1206</v>
      </c>
      <c r="C65" s="63"/>
      <c r="D65" s="56" t="s">
        <v>9</v>
      </c>
      <c r="E65" s="64"/>
      <c r="F65" s="80">
        <v>-110</v>
      </c>
      <c r="G65" s="56" t="s">
        <v>13</v>
      </c>
      <c r="H65" s="82">
        <v>43400.609027777777</v>
      </c>
    </row>
    <row r="66" spans="1:8" ht="56.5" thickBot="1" x14ac:dyDescent="0.4">
      <c r="A66" s="57">
        <v>-1</v>
      </c>
      <c r="B66" s="62">
        <v>43400.795138888891</v>
      </c>
      <c r="C66" s="57" t="s">
        <v>298</v>
      </c>
      <c r="D66" s="57" t="s">
        <v>1207</v>
      </c>
      <c r="E66" s="65" t="s">
        <v>44</v>
      </c>
      <c r="F66" s="81"/>
      <c r="G66" s="57" t="s">
        <v>13</v>
      </c>
      <c r="H66" s="83"/>
    </row>
    <row r="67" spans="1:8" ht="28" x14ac:dyDescent="0.35">
      <c r="A67" s="54" t="s">
        <v>809</v>
      </c>
      <c r="B67" s="54" t="s">
        <v>1208</v>
      </c>
      <c r="C67" s="59"/>
      <c r="D67" s="54" t="s">
        <v>9</v>
      </c>
      <c r="E67" s="60"/>
      <c r="F67" s="74">
        <v>-110</v>
      </c>
      <c r="G67" s="54" t="s">
        <v>13</v>
      </c>
      <c r="H67" s="76">
        <v>43400.609027777777</v>
      </c>
    </row>
    <row r="68" spans="1:8" ht="70.5" thickBot="1" x14ac:dyDescent="0.4">
      <c r="A68" s="55">
        <v>-1</v>
      </c>
      <c r="B68" s="58">
        <v>43400.815972222219</v>
      </c>
      <c r="C68" s="55" t="s">
        <v>298</v>
      </c>
      <c r="D68" s="55" t="s">
        <v>1209</v>
      </c>
      <c r="E68" s="61" t="s">
        <v>44</v>
      </c>
      <c r="F68" s="75"/>
      <c r="G68" s="55" t="s">
        <v>13</v>
      </c>
      <c r="H68" s="77"/>
    </row>
    <row r="69" spans="1:8" ht="28" x14ac:dyDescent="0.35">
      <c r="A69" s="56" t="s">
        <v>809</v>
      </c>
      <c r="B69" s="56" t="s">
        <v>1210</v>
      </c>
      <c r="C69" s="63"/>
      <c r="D69" s="56" t="s">
        <v>9</v>
      </c>
      <c r="E69" s="64"/>
      <c r="F69" s="80">
        <v>50</v>
      </c>
      <c r="G69" s="56" t="s">
        <v>18</v>
      </c>
      <c r="H69" s="82">
        <v>43400.609027777777</v>
      </c>
    </row>
    <row r="70" spans="1:8" ht="56.5" thickBot="1" x14ac:dyDescent="0.4">
      <c r="A70" s="57">
        <v>-1</v>
      </c>
      <c r="B70" s="62">
        <v>43400.857638888891</v>
      </c>
      <c r="C70" s="57" t="s">
        <v>298</v>
      </c>
      <c r="D70" s="57" t="s">
        <v>1211</v>
      </c>
      <c r="E70" s="65" t="s">
        <v>123</v>
      </c>
      <c r="F70" s="81"/>
      <c r="G70" s="57" t="s">
        <v>18</v>
      </c>
      <c r="H70" s="83"/>
    </row>
    <row r="71" spans="1:8" ht="28" x14ac:dyDescent="0.35">
      <c r="A71" s="54" t="s">
        <v>809</v>
      </c>
      <c r="B71" s="54" t="s">
        <v>1212</v>
      </c>
      <c r="C71" s="59"/>
      <c r="D71" s="54" t="s">
        <v>9</v>
      </c>
      <c r="E71" s="60"/>
      <c r="F71" s="74">
        <v>-110</v>
      </c>
      <c r="G71" s="54" t="s">
        <v>13</v>
      </c>
      <c r="H71" s="76">
        <v>43400.609027777777</v>
      </c>
    </row>
    <row r="72" spans="1:8" ht="56.5" thickBot="1" x14ac:dyDescent="0.4">
      <c r="A72" s="55">
        <v>-1</v>
      </c>
      <c r="B72" s="58">
        <v>43400.857638888891</v>
      </c>
      <c r="C72" s="55" t="s">
        <v>298</v>
      </c>
      <c r="D72" s="55" t="s">
        <v>1213</v>
      </c>
      <c r="E72" s="61" t="s">
        <v>44</v>
      </c>
      <c r="F72" s="75"/>
      <c r="G72" s="55" t="s">
        <v>13</v>
      </c>
      <c r="H72" s="77"/>
    </row>
    <row r="73" spans="1:8" ht="251" customHeight="1" x14ac:dyDescent="0.35">
      <c r="A73" s="56" t="s">
        <v>820</v>
      </c>
      <c r="B73" s="78"/>
      <c r="C73" s="78" t="s">
        <v>810</v>
      </c>
      <c r="D73" s="78" t="s">
        <v>1214</v>
      </c>
      <c r="E73" s="80"/>
      <c r="F73" s="80">
        <v>-132</v>
      </c>
      <c r="G73" s="78"/>
      <c r="H73" s="82">
        <v>43408.418749999997</v>
      </c>
    </row>
    <row r="74" spans="1:8" ht="15" thickBot="1" x14ac:dyDescent="0.4">
      <c r="A74" s="57">
        <v>0</v>
      </c>
      <c r="B74" s="79"/>
      <c r="C74" s="79"/>
      <c r="D74" s="79"/>
      <c r="E74" s="81"/>
      <c r="F74" s="81"/>
      <c r="G74" s="79"/>
      <c r="H74" s="83"/>
    </row>
    <row r="75" spans="1:8" ht="279" customHeight="1" x14ac:dyDescent="0.35">
      <c r="A75" s="54" t="s">
        <v>809</v>
      </c>
      <c r="B75" s="72"/>
      <c r="C75" s="72" t="s">
        <v>810</v>
      </c>
      <c r="D75" s="72" t="s">
        <v>1215</v>
      </c>
      <c r="E75" s="74"/>
      <c r="F75" s="74">
        <v>252</v>
      </c>
      <c r="G75" s="72"/>
      <c r="H75" s="76">
        <v>43401.824999999997</v>
      </c>
    </row>
    <row r="76" spans="1:8" ht="15" thickBot="1" x14ac:dyDescent="0.4">
      <c r="A76" s="55">
        <v>0</v>
      </c>
      <c r="B76" s="73"/>
      <c r="C76" s="73"/>
      <c r="D76" s="73"/>
      <c r="E76" s="75"/>
      <c r="F76" s="75"/>
      <c r="G76" s="73"/>
      <c r="H76" s="77"/>
    </row>
    <row r="77" spans="1:8" ht="41" customHeight="1" x14ac:dyDescent="0.35">
      <c r="A77" s="56" t="s">
        <v>887</v>
      </c>
      <c r="B77" s="78"/>
      <c r="C77" s="78" t="s">
        <v>888</v>
      </c>
      <c r="D77" s="78" t="s">
        <v>889</v>
      </c>
      <c r="E77" s="80"/>
      <c r="F77" s="80">
        <v>2436</v>
      </c>
      <c r="G77" s="78"/>
      <c r="H77" s="82">
        <v>43401.999305555553</v>
      </c>
    </row>
    <row r="78" spans="1:8" ht="15" thickBot="1" x14ac:dyDescent="0.4">
      <c r="A78" s="57">
        <v>0</v>
      </c>
      <c r="B78" s="79"/>
      <c r="C78" s="79"/>
      <c r="D78" s="79"/>
      <c r="E78" s="81"/>
      <c r="F78" s="81"/>
      <c r="G78" s="79"/>
      <c r="H78" s="83"/>
    </row>
  </sheetData>
  <mergeCells count="90">
    <mergeCell ref="H75:H76"/>
    <mergeCell ref="B77:B78"/>
    <mergeCell ref="C77:C78"/>
    <mergeCell ref="D77:D78"/>
    <mergeCell ref="E77:E78"/>
    <mergeCell ref="F77:F78"/>
    <mergeCell ref="G77:G78"/>
    <mergeCell ref="H77:H78"/>
    <mergeCell ref="B75:B76"/>
    <mergeCell ref="C75:C76"/>
    <mergeCell ref="D75:D76"/>
    <mergeCell ref="E75:E76"/>
    <mergeCell ref="F75:F76"/>
    <mergeCell ref="G75:G76"/>
    <mergeCell ref="F71:F72"/>
    <mergeCell ref="H71:H72"/>
    <mergeCell ref="B73:B74"/>
    <mergeCell ref="C73:C74"/>
    <mergeCell ref="D73:D74"/>
    <mergeCell ref="E73:E74"/>
    <mergeCell ref="F73:F74"/>
    <mergeCell ref="G73:G74"/>
    <mergeCell ref="H73:H74"/>
    <mergeCell ref="F65:F66"/>
    <mergeCell ref="H65:H66"/>
    <mergeCell ref="F67:F68"/>
    <mergeCell ref="H67:H68"/>
    <mergeCell ref="F69:F70"/>
    <mergeCell ref="H69:H70"/>
    <mergeCell ref="F58:F59"/>
    <mergeCell ref="H58:H59"/>
    <mergeCell ref="F60:F62"/>
    <mergeCell ref="H60:H62"/>
    <mergeCell ref="F63:F64"/>
    <mergeCell ref="H63:H64"/>
    <mergeCell ref="F50:F52"/>
    <mergeCell ref="H50:H52"/>
    <mergeCell ref="F53:F55"/>
    <mergeCell ref="H53:H55"/>
    <mergeCell ref="F56:F57"/>
    <mergeCell ref="H56:H57"/>
    <mergeCell ref="F44:F45"/>
    <mergeCell ref="H44:H45"/>
    <mergeCell ref="F46:F47"/>
    <mergeCell ref="H46:H47"/>
    <mergeCell ref="F48:F49"/>
    <mergeCell ref="H48:H49"/>
    <mergeCell ref="F38:F39"/>
    <mergeCell ref="H38:H39"/>
    <mergeCell ref="F40:F41"/>
    <mergeCell ref="H40:H41"/>
    <mergeCell ref="F42:F43"/>
    <mergeCell ref="H42:H43"/>
    <mergeCell ref="F32:F33"/>
    <mergeCell ref="H32:H33"/>
    <mergeCell ref="F34:F35"/>
    <mergeCell ref="H34:H35"/>
    <mergeCell ref="F36:F37"/>
    <mergeCell ref="H36:H37"/>
    <mergeCell ref="F25:F27"/>
    <mergeCell ref="H25:H27"/>
    <mergeCell ref="F28:F29"/>
    <mergeCell ref="H28:H29"/>
    <mergeCell ref="F30:F31"/>
    <mergeCell ref="H30:H31"/>
    <mergeCell ref="F19:F20"/>
    <mergeCell ref="H19:H20"/>
    <mergeCell ref="F21:F22"/>
    <mergeCell ref="H21:H22"/>
    <mergeCell ref="F23:F24"/>
    <mergeCell ref="H23:H24"/>
    <mergeCell ref="F13:F14"/>
    <mergeCell ref="H13:H14"/>
    <mergeCell ref="F15:F16"/>
    <mergeCell ref="H15:H16"/>
    <mergeCell ref="F17:F18"/>
    <mergeCell ref="H17:H18"/>
    <mergeCell ref="H5:H6"/>
    <mergeCell ref="F7:F8"/>
    <mergeCell ref="H7:H8"/>
    <mergeCell ref="F9:F10"/>
    <mergeCell ref="H9:H10"/>
    <mergeCell ref="F11:F12"/>
    <mergeCell ref="H11:H12"/>
    <mergeCell ref="A5:A6"/>
    <mergeCell ref="B5:B6"/>
    <mergeCell ref="C5:C6"/>
    <mergeCell ref="D5:D6"/>
    <mergeCell ref="E5:E6"/>
    <mergeCell ref="G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51E9-48D5-47B3-8173-839513BC6D29}">
  <dimension ref="A1:M262"/>
  <sheetViews>
    <sheetView topLeftCell="G1" zoomScaleNormal="100" workbookViewId="0">
      <selection activeCell="G1" sqref="G1:M1"/>
    </sheetView>
  </sheetViews>
  <sheetFormatPr defaultRowHeight="14.5" x14ac:dyDescent="0.35"/>
  <cols>
    <col min="1" max="2" width="12.08984375" bestFit="1" customWidth="1"/>
    <col min="3" max="3" width="28.90625" customWidth="1"/>
    <col min="4" max="4" width="6.81640625" bestFit="1" customWidth="1"/>
    <col min="5" max="5" width="6.36328125" bestFit="1" customWidth="1"/>
    <col min="6" max="6" width="4.90625" bestFit="1" customWidth="1"/>
    <col min="11" max="11" width="113.54296875" bestFit="1" customWidth="1"/>
  </cols>
  <sheetData>
    <row r="1" spans="1:13" ht="15" thickBot="1" x14ac:dyDescent="0.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20" t="s">
        <v>1</v>
      </c>
      <c r="H1" s="20" t="s">
        <v>273</v>
      </c>
      <c r="I1" s="20" t="s">
        <v>274</v>
      </c>
      <c r="J1" s="20" t="s">
        <v>275</v>
      </c>
      <c r="K1" s="20" t="s">
        <v>4</v>
      </c>
      <c r="L1" s="20" t="s">
        <v>276</v>
      </c>
      <c r="M1" s="20" t="s">
        <v>277</v>
      </c>
    </row>
    <row r="2" spans="1:13" x14ac:dyDescent="0.35">
      <c r="A2" s="4" t="s">
        <v>7</v>
      </c>
      <c r="B2" s="28">
        <v>43423.795138888891</v>
      </c>
      <c r="C2" s="4" t="s">
        <v>9</v>
      </c>
      <c r="D2" s="7"/>
      <c r="E2" s="7"/>
      <c r="F2" s="4" t="s">
        <v>13</v>
      </c>
      <c r="G2" t="str">
        <f>IF(IFERROR(FIND("TOTAL",C2), "Other") = "Other", "Other", "Total")</f>
        <v>Other</v>
      </c>
      <c r="H2" t="str">
        <f>IF(IFERROR(FIND("STRAIGHT BET",C2), "Other") = "Other", "Other", "Sraight Bet")</f>
        <v>Sraight Bet</v>
      </c>
      <c r="I2" t="str">
        <f>IF(CONCATENATE(G2,H2)="OtherOther","Details","Not Details")</f>
        <v>Not Details</v>
      </c>
      <c r="J2" t="str">
        <f t="shared" ref="J2:J9" si="0">IF(AND(G1 = "TOTAL",I2="Details"),"Total Details","Not Details")</f>
        <v>Not Details</v>
      </c>
      <c r="K2" t="str">
        <f t="shared" ref="K2:K65" si="1">IF(J2="Total Details", CONCATENATE(C1," | ",C2),"Non Descript")</f>
        <v>Non Descript</v>
      </c>
      <c r="L2" t="str">
        <f>IF(J2="Total Details",F1,"N/A")</f>
        <v>N/A</v>
      </c>
      <c r="M2" t="str">
        <f t="shared" ref="M2:M9" si="2">IF(J2="Total Details",E1,"N/A")</f>
        <v>N/A</v>
      </c>
    </row>
    <row r="3" spans="1:13" ht="20" x14ac:dyDescent="0.35">
      <c r="A3" s="2" t="s">
        <v>8</v>
      </c>
      <c r="B3" s="29"/>
      <c r="C3" s="2" t="s">
        <v>10</v>
      </c>
      <c r="D3" s="2" t="s">
        <v>12</v>
      </c>
      <c r="E3" s="2">
        <v>-125</v>
      </c>
      <c r="F3" s="2" t="s">
        <v>13</v>
      </c>
      <c r="G3" t="str">
        <f t="shared" ref="G3:G66" si="3">IF(IFERROR(FIND("TOTAL",C3), "Other") = "Other", "Other", "Total")</f>
        <v>Other</v>
      </c>
      <c r="H3" t="str">
        <f t="shared" ref="H3:H66" si="4">IF(IFERROR(FIND("STRAIGHT BET",C3), "Other") = "Other", "Other", "Sraight Bet")</f>
        <v>Other</v>
      </c>
      <c r="I3" t="str">
        <f t="shared" ref="I3:I66" si="5">IF(CONCATENATE(G3,H3)="OtherOther","Details","Not Details")</f>
        <v>Details</v>
      </c>
      <c r="J3" t="str">
        <f t="shared" si="0"/>
        <v>Not Details</v>
      </c>
      <c r="K3" t="str">
        <f t="shared" si="1"/>
        <v>Non Descript</v>
      </c>
      <c r="L3" t="str">
        <f t="shared" ref="L3:L66" si="6">IF(J3="Total Details",F2,"N/A")</f>
        <v>N/A</v>
      </c>
      <c r="M3" t="str">
        <f t="shared" si="2"/>
        <v>N/A</v>
      </c>
    </row>
    <row r="4" spans="1:13" ht="20.5" thickBot="1" x14ac:dyDescent="0.4">
      <c r="A4" s="3">
        <v>43423.550694444442</v>
      </c>
      <c r="B4" s="30"/>
      <c r="C4" s="2" t="s">
        <v>11</v>
      </c>
      <c r="D4" s="2"/>
      <c r="E4" s="2"/>
      <c r="F4" s="2"/>
      <c r="G4" t="str">
        <f t="shared" si="3"/>
        <v>Other</v>
      </c>
      <c r="H4" t="str">
        <f t="shared" si="4"/>
        <v>Other</v>
      </c>
      <c r="I4" t="str">
        <f t="shared" si="5"/>
        <v>Details</v>
      </c>
      <c r="J4" t="str">
        <f t="shared" si="0"/>
        <v>Not Details</v>
      </c>
      <c r="K4" t="str">
        <f t="shared" si="1"/>
        <v>Non Descript</v>
      </c>
      <c r="L4" t="str">
        <f t="shared" si="6"/>
        <v>N/A</v>
      </c>
      <c r="M4" t="str">
        <f t="shared" si="2"/>
        <v>N/A</v>
      </c>
    </row>
    <row r="5" spans="1:13" x14ac:dyDescent="0.35">
      <c r="A5" s="10" t="s">
        <v>7</v>
      </c>
      <c r="B5" s="21">
        <v>43423.795138888891</v>
      </c>
      <c r="C5" s="10" t="s">
        <v>9</v>
      </c>
      <c r="D5" s="13"/>
      <c r="E5" s="13"/>
      <c r="F5" s="10" t="s">
        <v>18</v>
      </c>
      <c r="G5" t="str">
        <f t="shared" si="3"/>
        <v>Other</v>
      </c>
      <c r="H5" t="str">
        <f t="shared" si="4"/>
        <v>Sraight Bet</v>
      </c>
      <c r="I5" t="str">
        <f t="shared" si="5"/>
        <v>Not Details</v>
      </c>
      <c r="J5" t="str">
        <f t="shared" si="0"/>
        <v>Not Details</v>
      </c>
      <c r="K5" t="str">
        <f t="shared" si="1"/>
        <v>Non Descript</v>
      </c>
      <c r="L5" t="str">
        <f t="shared" si="6"/>
        <v>N/A</v>
      </c>
      <c r="M5" t="str">
        <f t="shared" si="2"/>
        <v>N/A</v>
      </c>
    </row>
    <row r="6" spans="1:13" ht="20" x14ac:dyDescent="0.35">
      <c r="A6" s="8" t="s">
        <v>14</v>
      </c>
      <c r="B6" s="22"/>
      <c r="C6" s="8" t="s">
        <v>15</v>
      </c>
      <c r="D6" s="8" t="s">
        <v>17</v>
      </c>
      <c r="E6" s="8">
        <v>100</v>
      </c>
      <c r="F6" s="8" t="s">
        <v>18</v>
      </c>
      <c r="G6" t="str">
        <f t="shared" si="3"/>
        <v>Other</v>
      </c>
      <c r="H6" t="str">
        <f t="shared" si="4"/>
        <v>Other</v>
      </c>
      <c r="I6" t="str">
        <f t="shared" si="5"/>
        <v>Details</v>
      </c>
      <c r="J6" t="str">
        <f t="shared" si="0"/>
        <v>Not Details</v>
      </c>
      <c r="K6" t="str">
        <f t="shared" si="1"/>
        <v>Non Descript</v>
      </c>
      <c r="L6" t="str">
        <f t="shared" si="6"/>
        <v>N/A</v>
      </c>
      <c r="M6" t="str">
        <f t="shared" si="2"/>
        <v>N/A</v>
      </c>
    </row>
    <row r="7" spans="1:13" ht="20.5" thickBot="1" x14ac:dyDescent="0.4">
      <c r="A7" s="9">
        <v>43423.550694444442</v>
      </c>
      <c r="B7" s="23"/>
      <c r="C7" s="8" t="s">
        <v>16</v>
      </c>
      <c r="D7" s="8"/>
      <c r="E7" s="8"/>
      <c r="F7" s="8"/>
      <c r="G7" t="str">
        <f t="shared" si="3"/>
        <v>Other</v>
      </c>
      <c r="H7" t="str">
        <f t="shared" si="4"/>
        <v>Other</v>
      </c>
      <c r="I7" t="str">
        <f t="shared" si="5"/>
        <v>Details</v>
      </c>
      <c r="J7" t="str">
        <f t="shared" si="0"/>
        <v>Not Details</v>
      </c>
      <c r="K7" t="str">
        <f t="shared" si="1"/>
        <v>Non Descript</v>
      </c>
      <c r="L7" t="str">
        <f t="shared" si="6"/>
        <v>N/A</v>
      </c>
      <c r="M7" t="str">
        <f t="shared" si="2"/>
        <v>N/A</v>
      </c>
    </row>
    <row r="8" spans="1:13" x14ac:dyDescent="0.35">
      <c r="A8" s="4" t="s">
        <v>7</v>
      </c>
      <c r="B8" s="28">
        <v>43423.795138888891</v>
      </c>
      <c r="C8" s="4" t="s">
        <v>9</v>
      </c>
      <c r="D8" s="7"/>
      <c r="E8" s="7"/>
      <c r="F8" s="4" t="s">
        <v>18</v>
      </c>
      <c r="G8" t="str">
        <f t="shared" si="3"/>
        <v>Other</v>
      </c>
      <c r="H8" t="str">
        <f t="shared" si="4"/>
        <v>Sraight Bet</v>
      </c>
      <c r="I8" t="str">
        <f t="shared" si="5"/>
        <v>Not Details</v>
      </c>
      <c r="J8" t="str">
        <f t="shared" si="0"/>
        <v>Not Details</v>
      </c>
      <c r="K8" t="str">
        <f t="shared" si="1"/>
        <v>Non Descript</v>
      </c>
      <c r="L8" t="str">
        <f t="shared" si="6"/>
        <v>N/A</v>
      </c>
      <c r="M8" t="str">
        <f t="shared" si="2"/>
        <v>N/A</v>
      </c>
    </row>
    <row r="9" spans="1:13" ht="20" x14ac:dyDescent="0.35">
      <c r="A9" s="2" t="s">
        <v>19</v>
      </c>
      <c r="B9" s="29"/>
      <c r="C9" s="2" t="s">
        <v>20</v>
      </c>
      <c r="D9" s="2" t="s">
        <v>22</v>
      </c>
      <c r="E9" s="2">
        <v>100</v>
      </c>
      <c r="F9" s="2" t="s">
        <v>18</v>
      </c>
      <c r="G9" t="str">
        <f t="shared" si="3"/>
        <v>Total</v>
      </c>
      <c r="H9" t="str">
        <f t="shared" si="4"/>
        <v>Other</v>
      </c>
      <c r="I9" t="str">
        <f t="shared" si="5"/>
        <v>Not Details</v>
      </c>
      <c r="J9" t="str">
        <f t="shared" si="0"/>
        <v>Not Details</v>
      </c>
      <c r="K9" t="str">
        <f t="shared" si="1"/>
        <v>Non Descript</v>
      </c>
      <c r="L9" t="str">
        <f t="shared" si="6"/>
        <v>N/A</v>
      </c>
      <c r="M9" t="str">
        <f t="shared" si="2"/>
        <v>N/A</v>
      </c>
    </row>
    <row r="10" spans="1:13" ht="30.5" thickBot="1" x14ac:dyDescent="0.4">
      <c r="A10" s="3">
        <v>43423.790277777778</v>
      </c>
      <c r="B10" s="30"/>
      <c r="C10" s="2" t="s">
        <v>21</v>
      </c>
      <c r="D10" s="2"/>
      <c r="E10" s="2"/>
      <c r="F10" s="2"/>
      <c r="G10" t="str">
        <f t="shared" si="3"/>
        <v>Other</v>
      </c>
      <c r="H10" t="str">
        <f t="shared" si="4"/>
        <v>Other</v>
      </c>
      <c r="I10" t="str">
        <f t="shared" si="5"/>
        <v>Details</v>
      </c>
      <c r="J10" t="str">
        <f>IF(AND(G9 = "TOTAL",I10="Details"),"Total Details","Not Details")</f>
        <v>Total Details</v>
      </c>
      <c r="K10" t="str">
        <f t="shared" si="1"/>
        <v>[MU] [79007] TOTAL o25EV  | (K WALKER (CHA) PTS vrs K WALKER (CHA) PTS) (Kemba Walker (CHA) Total Points)</v>
      </c>
      <c r="L10" t="str">
        <f>IF(J10="Total Details",F9,"N/A")</f>
        <v>WIN</v>
      </c>
      <c r="M10">
        <f>IF(J10="Total Details",E9,"N/A")</f>
        <v>100</v>
      </c>
    </row>
    <row r="11" spans="1:13" x14ac:dyDescent="0.35">
      <c r="A11" s="10" t="s">
        <v>7</v>
      </c>
      <c r="B11" s="21">
        <v>43423.795138888891</v>
      </c>
      <c r="C11" s="10" t="s">
        <v>9</v>
      </c>
      <c r="D11" s="13"/>
      <c r="E11" s="13"/>
      <c r="F11" s="10" t="s">
        <v>13</v>
      </c>
      <c r="G11" t="str">
        <f t="shared" si="3"/>
        <v>Other</v>
      </c>
      <c r="H11" t="str">
        <f t="shared" si="4"/>
        <v>Sraight Bet</v>
      </c>
      <c r="I11" t="str">
        <f t="shared" si="5"/>
        <v>Not Details</v>
      </c>
      <c r="J11" t="str">
        <f t="shared" ref="J11:J74" si="7">IF(AND(G10 = "TOTAL",I11="Details"),"Total Details","Not Details")</f>
        <v>Not Details</v>
      </c>
      <c r="K11" t="str">
        <f t="shared" si="1"/>
        <v>Non Descript</v>
      </c>
      <c r="L11" t="str">
        <f t="shared" si="6"/>
        <v>N/A</v>
      </c>
      <c r="M11" t="str">
        <f t="shared" ref="M11:M74" si="8">IF(J11="Total Details",E10,"N/A")</f>
        <v>N/A</v>
      </c>
    </row>
    <row r="12" spans="1:13" ht="20" x14ac:dyDescent="0.35">
      <c r="A12" s="8" t="s">
        <v>23</v>
      </c>
      <c r="B12" s="22"/>
      <c r="C12" s="8" t="s">
        <v>24</v>
      </c>
      <c r="D12" s="8" t="s">
        <v>25</v>
      </c>
      <c r="E12" s="8">
        <v>-173</v>
      </c>
      <c r="F12" s="8" t="s">
        <v>13</v>
      </c>
      <c r="G12" t="str">
        <f t="shared" si="3"/>
        <v>Other</v>
      </c>
      <c r="H12" t="str">
        <f t="shared" si="4"/>
        <v>Other</v>
      </c>
      <c r="I12" t="str">
        <f t="shared" si="5"/>
        <v>Details</v>
      </c>
      <c r="J12" t="str">
        <f t="shared" si="7"/>
        <v>Not Details</v>
      </c>
      <c r="K12" t="str">
        <f t="shared" si="1"/>
        <v>Non Descript</v>
      </c>
      <c r="L12" t="str">
        <f t="shared" si="6"/>
        <v>N/A</v>
      </c>
      <c r="M12" t="str">
        <f t="shared" si="8"/>
        <v>N/A</v>
      </c>
    </row>
    <row r="13" spans="1:13" ht="15" thickBot="1" x14ac:dyDescent="0.4">
      <c r="A13" s="9">
        <v>43423.55</v>
      </c>
      <c r="B13" s="23"/>
      <c r="C13" s="8"/>
      <c r="D13" s="8"/>
      <c r="E13" s="8"/>
      <c r="F13" s="8"/>
      <c r="G13" t="str">
        <f t="shared" si="3"/>
        <v>Other</v>
      </c>
      <c r="H13" t="str">
        <f t="shared" si="4"/>
        <v>Other</v>
      </c>
      <c r="I13" t="str">
        <f t="shared" si="5"/>
        <v>Details</v>
      </c>
      <c r="J13" t="str">
        <f t="shared" si="7"/>
        <v>Not Details</v>
      </c>
      <c r="K13" t="str">
        <f t="shared" si="1"/>
        <v>Non Descript</v>
      </c>
      <c r="L13" t="str">
        <f t="shared" si="6"/>
        <v>N/A</v>
      </c>
      <c r="M13" t="str">
        <f t="shared" si="8"/>
        <v>N/A</v>
      </c>
    </row>
    <row r="14" spans="1:13" x14ac:dyDescent="0.35">
      <c r="A14" s="4" t="s">
        <v>7</v>
      </c>
      <c r="B14" s="28">
        <v>43423.815972222219</v>
      </c>
      <c r="C14" s="4" t="s">
        <v>9</v>
      </c>
      <c r="D14" s="7"/>
      <c r="E14" s="7"/>
      <c r="F14" s="4" t="s">
        <v>18</v>
      </c>
      <c r="G14" t="str">
        <f t="shared" si="3"/>
        <v>Other</v>
      </c>
      <c r="H14" t="str">
        <f t="shared" si="4"/>
        <v>Sraight Bet</v>
      </c>
      <c r="I14" t="str">
        <f t="shared" si="5"/>
        <v>Not Details</v>
      </c>
      <c r="J14" t="str">
        <f t="shared" si="7"/>
        <v>Not Details</v>
      </c>
      <c r="K14" t="str">
        <f t="shared" si="1"/>
        <v>Non Descript</v>
      </c>
      <c r="L14" t="str">
        <f t="shared" si="6"/>
        <v>N/A</v>
      </c>
      <c r="M14" t="str">
        <f t="shared" si="8"/>
        <v>N/A</v>
      </c>
    </row>
    <row r="15" spans="1:13" ht="20" x14ac:dyDescent="0.35">
      <c r="A15" s="2" t="s">
        <v>26</v>
      </c>
      <c r="B15" s="29"/>
      <c r="C15" s="2" t="s">
        <v>27</v>
      </c>
      <c r="D15" s="2" t="s">
        <v>29</v>
      </c>
      <c r="E15" s="2">
        <v>100</v>
      </c>
      <c r="F15" s="2" t="s">
        <v>18</v>
      </c>
      <c r="G15" t="str">
        <f t="shared" si="3"/>
        <v>Other</v>
      </c>
      <c r="H15" t="str">
        <f t="shared" si="4"/>
        <v>Other</v>
      </c>
      <c r="I15" t="str">
        <f t="shared" si="5"/>
        <v>Details</v>
      </c>
      <c r="J15" t="str">
        <f t="shared" si="7"/>
        <v>Not Details</v>
      </c>
      <c r="K15" t="str">
        <f t="shared" si="1"/>
        <v>Non Descript</v>
      </c>
      <c r="L15" t="str">
        <f t="shared" si="6"/>
        <v>N/A</v>
      </c>
      <c r="M15" t="str">
        <f t="shared" si="8"/>
        <v>N/A</v>
      </c>
    </row>
    <row r="16" spans="1:13" ht="20.5" thickBot="1" x14ac:dyDescent="0.4">
      <c r="A16" s="3">
        <v>43423.550694444442</v>
      </c>
      <c r="B16" s="30"/>
      <c r="C16" s="2" t="s">
        <v>28</v>
      </c>
      <c r="D16" s="2"/>
      <c r="E16" s="2"/>
      <c r="F16" s="2"/>
      <c r="G16" t="str">
        <f t="shared" si="3"/>
        <v>Other</v>
      </c>
      <c r="H16" t="str">
        <f t="shared" si="4"/>
        <v>Other</v>
      </c>
      <c r="I16" t="str">
        <f t="shared" si="5"/>
        <v>Details</v>
      </c>
      <c r="J16" t="str">
        <f t="shared" si="7"/>
        <v>Not Details</v>
      </c>
      <c r="K16" t="str">
        <f t="shared" si="1"/>
        <v>Non Descript</v>
      </c>
      <c r="L16" t="str">
        <f t="shared" si="6"/>
        <v>N/A</v>
      </c>
      <c r="M16" t="str">
        <f t="shared" si="8"/>
        <v>N/A</v>
      </c>
    </row>
    <row r="17" spans="1:13" x14ac:dyDescent="0.35">
      <c r="A17" s="10" t="s">
        <v>7</v>
      </c>
      <c r="B17" s="21">
        <v>43423.836805555555</v>
      </c>
      <c r="C17" s="10" t="s">
        <v>9</v>
      </c>
      <c r="D17" s="13"/>
      <c r="E17" s="13"/>
      <c r="F17" s="10" t="s">
        <v>18</v>
      </c>
      <c r="G17" t="str">
        <f t="shared" si="3"/>
        <v>Other</v>
      </c>
      <c r="H17" t="str">
        <f t="shared" si="4"/>
        <v>Sraight Bet</v>
      </c>
      <c r="I17" t="str">
        <f t="shared" si="5"/>
        <v>Not Details</v>
      </c>
      <c r="J17" t="str">
        <f t="shared" si="7"/>
        <v>Not Details</v>
      </c>
      <c r="K17" t="str">
        <f t="shared" si="1"/>
        <v>Non Descript</v>
      </c>
      <c r="L17" t="str">
        <f t="shared" si="6"/>
        <v>N/A</v>
      </c>
      <c r="M17" t="str">
        <f t="shared" si="8"/>
        <v>N/A</v>
      </c>
    </row>
    <row r="18" spans="1:13" ht="20" x14ac:dyDescent="0.35">
      <c r="A18" s="8" t="s">
        <v>30</v>
      </c>
      <c r="B18" s="22"/>
      <c r="C18" s="8" t="s">
        <v>31</v>
      </c>
      <c r="D18" s="8" t="s">
        <v>32</v>
      </c>
      <c r="E18" s="8">
        <v>150</v>
      </c>
      <c r="F18" s="8" t="s">
        <v>18</v>
      </c>
      <c r="G18" t="str">
        <f t="shared" si="3"/>
        <v>Other</v>
      </c>
      <c r="H18" t="str">
        <f t="shared" si="4"/>
        <v>Other</v>
      </c>
      <c r="I18" t="str">
        <f t="shared" si="5"/>
        <v>Details</v>
      </c>
      <c r="J18" t="str">
        <f t="shared" si="7"/>
        <v>Not Details</v>
      </c>
      <c r="K18" t="str">
        <f t="shared" si="1"/>
        <v>Non Descript</v>
      </c>
      <c r="L18" t="str">
        <f t="shared" si="6"/>
        <v>N/A</v>
      </c>
      <c r="M18" t="str">
        <f t="shared" si="8"/>
        <v>N/A</v>
      </c>
    </row>
    <row r="19" spans="1:13" ht="15" thickBot="1" x14ac:dyDescent="0.4">
      <c r="A19" s="9">
        <v>43423.55</v>
      </c>
      <c r="B19" s="23"/>
      <c r="C19" s="8"/>
      <c r="D19" s="8"/>
      <c r="E19" s="8"/>
      <c r="F19" s="8"/>
      <c r="G19" t="str">
        <f t="shared" si="3"/>
        <v>Other</v>
      </c>
      <c r="H19" t="str">
        <f t="shared" si="4"/>
        <v>Other</v>
      </c>
      <c r="I19" t="str">
        <f t="shared" si="5"/>
        <v>Details</v>
      </c>
      <c r="J19" t="str">
        <f t="shared" si="7"/>
        <v>Not Details</v>
      </c>
      <c r="K19" t="str">
        <f t="shared" si="1"/>
        <v>Non Descript</v>
      </c>
      <c r="L19" t="str">
        <f t="shared" si="6"/>
        <v>N/A</v>
      </c>
      <c r="M19" t="str">
        <f t="shared" si="8"/>
        <v>N/A</v>
      </c>
    </row>
    <row r="20" spans="1:13" x14ac:dyDescent="0.35">
      <c r="A20" s="4" t="s">
        <v>7</v>
      </c>
      <c r="B20" s="28">
        <v>43423.844444444447</v>
      </c>
      <c r="C20" s="4" t="s">
        <v>9</v>
      </c>
      <c r="D20" s="7"/>
      <c r="E20" s="7"/>
      <c r="F20" s="4" t="s">
        <v>36</v>
      </c>
      <c r="G20" t="str">
        <f t="shared" si="3"/>
        <v>Other</v>
      </c>
      <c r="H20" t="str">
        <f t="shared" si="4"/>
        <v>Sraight Bet</v>
      </c>
      <c r="I20" t="str">
        <f t="shared" si="5"/>
        <v>Not Details</v>
      </c>
      <c r="J20" t="str">
        <f t="shared" si="7"/>
        <v>Not Details</v>
      </c>
      <c r="K20" t="str">
        <f t="shared" si="1"/>
        <v>Non Descript</v>
      </c>
      <c r="L20" t="str">
        <f t="shared" si="6"/>
        <v>N/A</v>
      </c>
      <c r="M20" t="str">
        <f t="shared" si="8"/>
        <v>N/A</v>
      </c>
    </row>
    <row r="21" spans="1:13" ht="20" x14ac:dyDescent="0.35">
      <c r="A21" s="2" t="s">
        <v>33</v>
      </c>
      <c r="B21" s="29"/>
      <c r="C21" s="2" t="s">
        <v>34</v>
      </c>
      <c r="D21" s="2" t="s">
        <v>35</v>
      </c>
      <c r="E21" s="2">
        <v>0</v>
      </c>
      <c r="F21" s="2" t="s">
        <v>36</v>
      </c>
      <c r="G21" t="str">
        <f t="shared" si="3"/>
        <v>Other</v>
      </c>
      <c r="H21" t="str">
        <f t="shared" si="4"/>
        <v>Other</v>
      </c>
      <c r="I21" t="str">
        <f t="shared" si="5"/>
        <v>Details</v>
      </c>
      <c r="J21" t="str">
        <f t="shared" si="7"/>
        <v>Not Details</v>
      </c>
      <c r="K21" t="str">
        <f t="shared" si="1"/>
        <v>Non Descript</v>
      </c>
      <c r="L21" t="str">
        <f t="shared" si="6"/>
        <v>N/A</v>
      </c>
      <c r="M21" t="str">
        <f t="shared" si="8"/>
        <v>N/A</v>
      </c>
    </row>
    <row r="22" spans="1:13" ht="15" thickBot="1" x14ac:dyDescent="0.4">
      <c r="A22" s="3">
        <v>43423.549305555556</v>
      </c>
      <c r="B22" s="30"/>
      <c r="C22" s="2"/>
      <c r="D22" s="2"/>
      <c r="E22" s="2"/>
      <c r="F22" s="2"/>
      <c r="G22" t="str">
        <f t="shared" si="3"/>
        <v>Other</v>
      </c>
      <c r="H22" t="str">
        <f t="shared" si="4"/>
        <v>Other</v>
      </c>
      <c r="I22" t="str">
        <f t="shared" si="5"/>
        <v>Details</v>
      </c>
      <c r="J22" t="str">
        <f t="shared" si="7"/>
        <v>Not Details</v>
      </c>
      <c r="K22" t="str">
        <f t="shared" si="1"/>
        <v>Non Descript</v>
      </c>
      <c r="L22" t="str">
        <f t="shared" si="6"/>
        <v>N/A</v>
      </c>
      <c r="M22" t="str">
        <f t="shared" si="8"/>
        <v>N/A</v>
      </c>
    </row>
    <row r="23" spans="1:13" x14ac:dyDescent="0.35">
      <c r="A23" s="10" t="s">
        <v>7</v>
      </c>
      <c r="B23" s="21">
        <v>43423.870833333334</v>
      </c>
      <c r="C23" s="10" t="s">
        <v>9</v>
      </c>
      <c r="D23" s="13"/>
      <c r="E23" s="13"/>
      <c r="F23" s="10" t="s">
        <v>18</v>
      </c>
      <c r="G23" t="str">
        <f t="shared" si="3"/>
        <v>Other</v>
      </c>
      <c r="H23" t="str">
        <f t="shared" si="4"/>
        <v>Sraight Bet</v>
      </c>
      <c r="I23" t="str">
        <f t="shared" si="5"/>
        <v>Not Details</v>
      </c>
      <c r="J23" t="str">
        <f t="shared" si="7"/>
        <v>Not Details</v>
      </c>
      <c r="K23" t="str">
        <f t="shared" si="1"/>
        <v>Non Descript</v>
      </c>
      <c r="L23" t="str">
        <f t="shared" si="6"/>
        <v>N/A</v>
      </c>
      <c r="M23" t="str">
        <f t="shared" si="8"/>
        <v>N/A</v>
      </c>
    </row>
    <row r="24" spans="1:13" ht="20" x14ac:dyDescent="0.35">
      <c r="A24" s="8" t="s">
        <v>37</v>
      </c>
      <c r="B24" s="22"/>
      <c r="C24" s="8" t="s">
        <v>38</v>
      </c>
      <c r="D24" s="8" t="s">
        <v>40</v>
      </c>
      <c r="E24" s="8">
        <v>100</v>
      </c>
      <c r="F24" s="8" t="s">
        <v>18</v>
      </c>
      <c r="G24" t="str">
        <f t="shared" si="3"/>
        <v>Total</v>
      </c>
      <c r="H24" t="str">
        <f t="shared" si="4"/>
        <v>Other</v>
      </c>
      <c r="I24" t="str">
        <f t="shared" si="5"/>
        <v>Not Details</v>
      </c>
      <c r="J24" t="str">
        <f t="shared" si="7"/>
        <v>Not Details</v>
      </c>
      <c r="K24" t="str">
        <f t="shared" si="1"/>
        <v>Non Descript</v>
      </c>
      <c r="L24" t="str">
        <f t="shared" si="6"/>
        <v>N/A</v>
      </c>
      <c r="M24" t="str">
        <f t="shared" si="8"/>
        <v>N/A</v>
      </c>
    </row>
    <row r="25" spans="1:13" ht="40.5" thickBot="1" x14ac:dyDescent="0.4">
      <c r="A25" s="9">
        <v>43423.862500000003</v>
      </c>
      <c r="B25" s="23"/>
      <c r="C25" s="8" t="s">
        <v>39</v>
      </c>
      <c r="D25" s="8"/>
      <c r="E25" s="8"/>
      <c r="F25" s="8"/>
      <c r="G25" t="str">
        <f t="shared" si="3"/>
        <v>Total</v>
      </c>
      <c r="H25" t="str">
        <f t="shared" si="4"/>
        <v>Other</v>
      </c>
      <c r="I25" t="str">
        <f t="shared" si="5"/>
        <v>Not Details</v>
      </c>
      <c r="J25" t="str">
        <f t="shared" si="7"/>
        <v>Not Details</v>
      </c>
      <c r="K25" t="str">
        <f t="shared" si="1"/>
        <v>Non Descript</v>
      </c>
      <c r="L25" t="str">
        <f t="shared" si="6"/>
        <v>N/A</v>
      </c>
      <c r="M25" t="str">
        <f t="shared" si="8"/>
        <v>N/A</v>
      </c>
    </row>
    <row r="26" spans="1:13" x14ac:dyDescent="0.35">
      <c r="A26" s="4" t="s">
        <v>7</v>
      </c>
      <c r="B26" s="28">
        <v>43424.798611111109</v>
      </c>
      <c r="C26" s="4" t="s">
        <v>9</v>
      </c>
      <c r="D26" s="7"/>
      <c r="E26" s="7"/>
      <c r="F26" s="4" t="s">
        <v>18</v>
      </c>
      <c r="G26" t="str">
        <f t="shared" si="3"/>
        <v>Other</v>
      </c>
      <c r="H26" t="str">
        <f t="shared" si="4"/>
        <v>Sraight Bet</v>
      </c>
      <c r="I26" t="str">
        <f t="shared" si="5"/>
        <v>Not Details</v>
      </c>
      <c r="J26" t="str">
        <f t="shared" si="7"/>
        <v>Not Details</v>
      </c>
      <c r="K26" t="str">
        <f t="shared" si="1"/>
        <v>Non Descript</v>
      </c>
      <c r="L26" t="str">
        <f t="shared" si="6"/>
        <v>N/A</v>
      </c>
      <c r="M26" t="str">
        <f t="shared" si="8"/>
        <v>N/A</v>
      </c>
    </row>
    <row r="27" spans="1:13" ht="20" x14ac:dyDescent="0.35">
      <c r="A27" s="2" t="s">
        <v>41</v>
      </c>
      <c r="B27" s="29"/>
      <c r="C27" s="2" t="s">
        <v>42</v>
      </c>
      <c r="D27" s="2" t="s">
        <v>44</v>
      </c>
      <c r="E27" s="2">
        <v>100</v>
      </c>
      <c r="F27" s="2" t="s">
        <v>18</v>
      </c>
      <c r="G27" t="str">
        <f t="shared" si="3"/>
        <v>Total</v>
      </c>
      <c r="H27" t="str">
        <f t="shared" si="4"/>
        <v>Other</v>
      </c>
      <c r="I27" t="str">
        <f t="shared" si="5"/>
        <v>Not Details</v>
      </c>
      <c r="J27" t="str">
        <f t="shared" si="7"/>
        <v>Not Details</v>
      </c>
      <c r="K27" t="str">
        <f t="shared" si="1"/>
        <v>Non Descript</v>
      </c>
      <c r="L27" t="str">
        <f t="shared" si="6"/>
        <v>N/A</v>
      </c>
      <c r="M27" t="str">
        <f t="shared" si="8"/>
        <v>N/A</v>
      </c>
    </row>
    <row r="28" spans="1:13" ht="20.5" thickBot="1" x14ac:dyDescent="0.4">
      <c r="A28" s="3">
        <v>43424.450694444444</v>
      </c>
      <c r="B28" s="30"/>
      <c r="C28" s="2" t="s">
        <v>43</v>
      </c>
      <c r="D28" s="2"/>
      <c r="E28" s="2"/>
      <c r="F28" s="2"/>
      <c r="G28" t="str">
        <f t="shared" si="3"/>
        <v>Other</v>
      </c>
      <c r="H28" t="str">
        <f t="shared" si="4"/>
        <v>Other</v>
      </c>
      <c r="I28" t="str">
        <f t="shared" si="5"/>
        <v>Details</v>
      </c>
      <c r="J28" t="str">
        <f t="shared" si="7"/>
        <v>Total Details</v>
      </c>
      <c r="K28" t="str">
        <f t="shared" si="1"/>
        <v>[NBA] [702] TOTAL u220-110  | (TORONTO RAPTORS vrs ORLANDO MAGIC)</v>
      </c>
      <c r="L28" t="str">
        <f t="shared" si="6"/>
        <v>WIN</v>
      </c>
      <c r="M28">
        <f t="shared" si="8"/>
        <v>100</v>
      </c>
    </row>
    <row r="29" spans="1:13" x14ac:dyDescent="0.35">
      <c r="A29" s="10" t="s">
        <v>7</v>
      </c>
      <c r="B29" s="21">
        <v>43424.798611111109</v>
      </c>
      <c r="C29" s="10" t="s">
        <v>9</v>
      </c>
      <c r="D29" s="13"/>
      <c r="E29" s="13"/>
      <c r="F29" s="10" t="s">
        <v>18</v>
      </c>
      <c r="G29" t="str">
        <f t="shared" si="3"/>
        <v>Other</v>
      </c>
      <c r="H29" t="str">
        <f t="shared" si="4"/>
        <v>Sraight Bet</v>
      </c>
      <c r="I29" t="str">
        <f t="shared" si="5"/>
        <v>Not Details</v>
      </c>
      <c r="J29" t="str">
        <f t="shared" si="7"/>
        <v>Not Details</v>
      </c>
      <c r="K29" t="str">
        <f t="shared" si="1"/>
        <v>Non Descript</v>
      </c>
      <c r="L29" t="str">
        <f t="shared" si="6"/>
        <v>N/A</v>
      </c>
      <c r="M29" t="str">
        <f t="shared" si="8"/>
        <v>N/A</v>
      </c>
    </row>
    <row r="30" spans="1:13" ht="20" x14ac:dyDescent="0.35">
      <c r="A30" s="8" t="s">
        <v>45</v>
      </c>
      <c r="B30" s="22"/>
      <c r="C30" s="8" t="s">
        <v>46</v>
      </c>
      <c r="D30" s="8" t="s">
        <v>44</v>
      </c>
      <c r="E30" s="8">
        <v>100</v>
      </c>
      <c r="F30" s="8" t="s">
        <v>18</v>
      </c>
      <c r="G30" t="str">
        <f t="shared" si="3"/>
        <v>Total</v>
      </c>
      <c r="H30" t="str">
        <f t="shared" si="4"/>
        <v>Other</v>
      </c>
      <c r="I30" t="str">
        <f t="shared" si="5"/>
        <v>Not Details</v>
      </c>
      <c r="J30" t="str">
        <f t="shared" si="7"/>
        <v>Not Details</v>
      </c>
      <c r="K30" t="str">
        <f t="shared" si="1"/>
        <v>Non Descript</v>
      </c>
      <c r="L30" t="str">
        <f t="shared" si="6"/>
        <v>N/A</v>
      </c>
      <c r="M30" t="str">
        <f t="shared" si="8"/>
        <v>N/A</v>
      </c>
    </row>
    <row r="31" spans="1:13" ht="20.5" thickBot="1" x14ac:dyDescent="0.4">
      <c r="A31" s="9">
        <v>43424.450694444444</v>
      </c>
      <c r="B31" s="23"/>
      <c r="C31" s="8" t="s">
        <v>47</v>
      </c>
      <c r="D31" s="8"/>
      <c r="E31" s="8"/>
      <c r="F31" s="8"/>
      <c r="G31" t="str">
        <f t="shared" si="3"/>
        <v>Other</v>
      </c>
      <c r="H31" t="str">
        <f t="shared" si="4"/>
        <v>Other</v>
      </c>
      <c r="I31" t="str">
        <f t="shared" si="5"/>
        <v>Details</v>
      </c>
      <c r="J31" t="str">
        <f t="shared" si="7"/>
        <v>Total Details</v>
      </c>
      <c r="K31" t="str">
        <f t="shared" si="1"/>
        <v>[NBA] [703] TOTAL o230½-110  | (LOS ANGELES CLIPPERS vrs WASHINGTON WIZARDS)</v>
      </c>
      <c r="L31" t="str">
        <f t="shared" si="6"/>
        <v>WIN</v>
      </c>
      <c r="M31">
        <f t="shared" si="8"/>
        <v>100</v>
      </c>
    </row>
    <row r="32" spans="1:13" x14ac:dyDescent="0.35">
      <c r="A32" s="4" t="s">
        <v>7</v>
      </c>
      <c r="B32" s="28">
        <v>43424.819444444445</v>
      </c>
      <c r="C32" s="4" t="s">
        <v>9</v>
      </c>
      <c r="D32" s="7"/>
      <c r="E32" s="7"/>
      <c r="F32" s="4" t="s">
        <v>18</v>
      </c>
      <c r="G32" t="str">
        <f t="shared" si="3"/>
        <v>Other</v>
      </c>
      <c r="H32" t="str">
        <f t="shared" si="4"/>
        <v>Sraight Bet</v>
      </c>
      <c r="I32" t="str">
        <f t="shared" si="5"/>
        <v>Not Details</v>
      </c>
      <c r="J32" t="str">
        <f t="shared" si="7"/>
        <v>Not Details</v>
      </c>
      <c r="K32" t="str">
        <f t="shared" si="1"/>
        <v>Non Descript</v>
      </c>
      <c r="L32" t="str">
        <f t="shared" si="6"/>
        <v>N/A</v>
      </c>
      <c r="M32" t="str">
        <f t="shared" si="8"/>
        <v>N/A</v>
      </c>
    </row>
    <row r="33" spans="1:13" ht="20" x14ac:dyDescent="0.35">
      <c r="A33" s="2" t="s">
        <v>48</v>
      </c>
      <c r="B33" s="29"/>
      <c r="C33" s="2" t="s">
        <v>49</v>
      </c>
      <c r="D33" s="2" t="s">
        <v>44</v>
      </c>
      <c r="E33" s="2">
        <v>100</v>
      </c>
      <c r="F33" s="2" t="s">
        <v>18</v>
      </c>
      <c r="G33" t="str">
        <f t="shared" si="3"/>
        <v>Total</v>
      </c>
      <c r="H33" t="str">
        <f t="shared" si="4"/>
        <v>Other</v>
      </c>
      <c r="I33" t="str">
        <f t="shared" si="5"/>
        <v>Not Details</v>
      </c>
      <c r="J33" t="str">
        <f t="shared" si="7"/>
        <v>Not Details</v>
      </c>
      <c r="K33" t="str">
        <f t="shared" si="1"/>
        <v>Non Descript</v>
      </c>
      <c r="L33" t="str">
        <f t="shared" si="6"/>
        <v>N/A</v>
      </c>
      <c r="M33" t="str">
        <f t="shared" si="8"/>
        <v>N/A</v>
      </c>
    </row>
    <row r="34" spans="1:13" ht="20.5" thickBot="1" x14ac:dyDescent="0.4">
      <c r="A34" s="3">
        <v>43424.450694444444</v>
      </c>
      <c r="B34" s="30"/>
      <c r="C34" s="2" t="s">
        <v>50</v>
      </c>
      <c r="D34" s="2"/>
      <c r="E34" s="2"/>
      <c r="F34" s="2"/>
      <c r="G34" t="str">
        <f t="shared" si="3"/>
        <v>Other</v>
      </c>
      <c r="H34" t="str">
        <f t="shared" si="4"/>
        <v>Other</v>
      </c>
      <c r="I34" t="str">
        <f t="shared" si="5"/>
        <v>Details</v>
      </c>
      <c r="J34" t="str">
        <f t="shared" si="7"/>
        <v>Total Details</v>
      </c>
      <c r="K34" t="str">
        <f t="shared" si="1"/>
        <v>[NBA] [705] TOTAL o220-110  | (PORTLAND TRAIL BLAZERS vrs NEW YORK KNICKS)</v>
      </c>
      <c r="L34" t="str">
        <f t="shared" si="6"/>
        <v>WIN</v>
      </c>
      <c r="M34">
        <f t="shared" si="8"/>
        <v>100</v>
      </c>
    </row>
    <row r="35" spans="1:13" x14ac:dyDescent="0.35">
      <c r="A35" s="10" t="s">
        <v>7</v>
      </c>
      <c r="B35" s="12">
        <v>43424.798611111109</v>
      </c>
      <c r="C35" s="10" t="s">
        <v>52</v>
      </c>
      <c r="D35" s="13"/>
      <c r="E35" s="13"/>
      <c r="F35" s="10" t="s">
        <v>18</v>
      </c>
      <c r="G35" t="str">
        <f t="shared" si="3"/>
        <v>Other</v>
      </c>
      <c r="H35" t="str">
        <f t="shared" si="4"/>
        <v>Other</v>
      </c>
      <c r="I35" t="str">
        <f t="shared" si="5"/>
        <v>Details</v>
      </c>
      <c r="J35" t="str">
        <f t="shared" si="7"/>
        <v>Not Details</v>
      </c>
      <c r="K35" t="str">
        <f t="shared" si="1"/>
        <v>Non Descript</v>
      </c>
      <c r="L35" t="str">
        <f t="shared" si="6"/>
        <v>N/A</v>
      </c>
      <c r="M35" t="str">
        <f t="shared" si="8"/>
        <v>N/A</v>
      </c>
    </row>
    <row r="36" spans="1:13" ht="20" x14ac:dyDescent="0.35">
      <c r="A36" s="8" t="s">
        <v>51</v>
      </c>
      <c r="B36" s="11">
        <v>43424.798611111109</v>
      </c>
      <c r="C36" s="8" t="s">
        <v>53</v>
      </c>
      <c r="D36" s="8" t="s">
        <v>57</v>
      </c>
      <c r="E36" s="8">
        <v>150</v>
      </c>
      <c r="F36" s="8" t="s">
        <v>18</v>
      </c>
      <c r="G36" t="str">
        <f t="shared" si="3"/>
        <v>Other</v>
      </c>
      <c r="H36" t="str">
        <f t="shared" si="4"/>
        <v>Other</v>
      </c>
      <c r="I36" t="str">
        <f t="shared" si="5"/>
        <v>Details</v>
      </c>
      <c r="J36" t="str">
        <f t="shared" si="7"/>
        <v>Not Details</v>
      </c>
      <c r="K36" t="str">
        <f t="shared" si="1"/>
        <v>Non Descript</v>
      </c>
      <c r="L36" t="str">
        <f t="shared" si="6"/>
        <v>N/A</v>
      </c>
      <c r="M36" t="str">
        <f t="shared" si="8"/>
        <v>N/A</v>
      </c>
    </row>
    <row r="37" spans="1:13" x14ac:dyDescent="0.35">
      <c r="A37" s="9">
        <v>43424.45208333333</v>
      </c>
      <c r="B37" s="11">
        <v>43424.798611111109</v>
      </c>
      <c r="C37" s="8" t="s">
        <v>54</v>
      </c>
      <c r="D37" s="8"/>
      <c r="E37" s="8"/>
      <c r="F37" s="8" t="s">
        <v>18</v>
      </c>
      <c r="G37" t="str">
        <f t="shared" si="3"/>
        <v>Total</v>
      </c>
      <c r="H37" t="str">
        <f t="shared" si="4"/>
        <v>Other</v>
      </c>
      <c r="I37" t="str">
        <f t="shared" si="5"/>
        <v>Not Details</v>
      </c>
      <c r="J37" t="str">
        <f t="shared" si="7"/>
        <v>Not Details</v>
      </c>
      <c r="K37" t="str">
        <f t="shared" si="1"/>
        <v>Non Descript</v>
      </c>
      <c r="L37" t="str">
        <f t="shared" si="6"/>
        <v>N/A</v>
      </c>
      <c r="M37" t="str">
        <f t="shared" si="8"/>
        <v>N/A</v>
      </c>
    </row>
    <row r="38" spans="1:13" ht="20" x14ac:dyDescent="0.35">
      <c r="A38" s="8"/>
      <c r="B38" s="11">
        <v>43424.819444444445</v>
      </c>
      <c r="C38" s="8" t="s">
        <v>43</v>
      </c>
      <c r="D38" s="8"/>
      <c r="E38" s="8"/>
      <c r="F38" s="8" t="s">
        <v>18</v>
      </c>
      <c r="G38" t="str">
        <f t="shared" si="3"/>
        <v>Other</v>
      </c>
      <c r="H38" t="str">
        <f t="shared" si="4"/>
        <v>Other</v>
      </c>
      <c r="I38" t="str">
        <f t="shared" si="5"/>
        <v>Details</v>
      </c>
      <c r="J38" t="str">
        <f t="shared" si="7"/>
        <v>Total Details</v>
      </c>
      <c r="K38" t="str">
        <f t="shared" si="1"/>
        <v>[NBA] [702] TOTAL u223-110 (B+4)  | (TORONTO RAPTORS vrs ORLANDO MAGIC)</v>
      </c>
      <c r="L38" t="str">
        <f t="shared" si="6"/>
        <v>WIN</v>
      </c>
      <c r="M38">
        <f t="shared" si="8"/>
        <v>0</v>
      </c>
    </row>
    <row r="39" spans="1:13" x14ac:dyDescent="0.35">
      <c r="A39" s="8"/>
      <c r="B39" s="14"/>
      <c r="C39" s="8" t="s">
        <v>55</v>
      </c>
      <c r="D39" s="8"/>
      <c r="E39" s="8"/>
      <c r="F39" s="8" t="s">
        <v>18</v>
      </c>
      <c r="G39" t="str">
        <f t="shared" si="3"/>
        <v>Total</v>
      </c>
      <c r="H39" t="str">
        <f t="shared" si="4"/>
        <v>Other</v>
      </c>
      <c r="I39" t="str">
        <f t="shared" si="5"/>
        <v>Not Details</v>
      </c>
      <c r="J39" t="str">
        <f t="shared" si="7"/>
        <v>Not Details</v>
      </c>
      <c r="K39" t="str">
        <f t="shared" si="1"/>
        <v>Non Descript</v>
      </c>
      <c r="L39" t="str">
        <f t="shared" si="6"/>
        <v>N/A</v>
      </c>
      <c r="M39" t="str">
        <f t="shared" si="8"/>
        <v>N/A</v>
      </c>
    </row>
    <row r="40" spans="1:13" ht="20" x14ac:dyDescent="0.35">
      <c r="A40" s="8"/>
      <c r="B40" s="14"/>
      <c r="C40" s="8" t="s">
        <v>47</v>
      </c>
      <c r="D40" s="8"/>
      <c r="E40" s="8"/>
      <c r="F40" s="8"/>
      <c r="G40" t="str">
        <f t="shared" si="3"/>
        <v>Other</v>
      </c>
      <c r="H40" t="str">
        <f t="shared" si="4"/>
        <v>Other</v>
      </c>
      <c r="I40" t="str">
        <f t="shared" si="5"/>
        <v>Details</v>
      </c>
      <c r="J40" t="str">
        <f t="shared" si="7"/>
        <v>Total Details</v>
      </c>
      <c r="K40" t="str">
        <f t="shared" si="1"/>
        <v>[NBA] [703] TOTAL o228-110 (B+4)  | (LOS ANGELES CLIPPERS vrs WASHINGTON WIZARDS)</v>
      </c>
      <c r="L40" t="str">
        <f t="shared" si="6"/>
        <v>WIN</v>
      </c>
      <c r="M40">
        <f t="shared" si="8"/>
        <v>0</v>
      </c>
    </row>
    <row r="41" spans="1:13" x14ac:dyDescent="0.35">
      <c r="A41" s="8"/>
      <c r="B41" s="14"/>
      <c r="C41" s="8" t="s">
        <v>56</v>
      </c>
      <c r="D41" s="8"/>
      <c r="E41" s="8"/>
      <c r="F41" s="8"/>
      <c r="G41" t="str">
        <f t="shared" si="3"/>
        <v>Total</v>
      </c>
      <c r="H41" t="str">
        <f t="shared" si="4"/>
        <v>Other</v>
      </c>
      <c r="I41" t="str">
        <f t="shared" si="5"/>
        <v>Not Details</v>
      </c>
      <c r="J41" t="str">
        <f t="shared" si="7"/>
        <v>Not Details</v>
      </c>
      <c r="K41" t="str">
        <f t="shared" si="1"/>
        <v>Non Descript</v>
      </c>
      <c r="L41" t="str">
        <f t="shared" si="6"/>
        <v>N/A</v>
      </c>
      <c r="M41" t="str">
        <f t="shared" si="8"/>
        <v>N/A</v>
      </c>
    </row>
    <row r="42" spans="1:13" ht="20.5" thickBot="1" x14ac:dyDescent="0.4">
      <c r="A42" s="8"/>
      <c r="B42" s="14"/>
      <c r="C42" s="8" t="s">
        <v>50</v>
      </c>
      <c r="D42" s="8"/>
      <c r="E42" s="8"/>
      <c r="F42" s="8"/>
      <c r="G42" t="str">
        <f t="shared" si="3"/>
        <v>Other</v>
      </c>
      <c r="H42" t="str">
        <f t="shared" si="4"/>
        <v>Other</v>
      </c>
      <c r="I42" t="str">
        <f t="shared" si="5"/>
        <v>Details</v>
      </c>
      <c r="J42" t="str">
        <f t="shared" si="7"/>
        <v>Total Details</v>
      </c>
      <c r="K42" t="str">
        <f t="shared" si="1"/>
        <v>[NBA] [705] TOTAL o216-110 (B+4)  | (PORTLAND TRAIL BLAZERS vrs NEW YORK KNICKS)</v>
      </c>
      <c r="L42">
        <f t="shared" si="6"/>
        <v>0</v>
      </c>
      <c r="M42">
        <f t="shared" si="8"/>
        <v>0</v>
      </c>
    </row>
    <row r="43" spans="1:13" x14ac:dyDescent="0.35">
      <c r="A43" s="4" t="s">
        <v>7</v>
      </c>
      <c r="B43" s="28">
        <v>43424.868055555555</v>
      </c>
      <c r="C43" s="4" t="s">
        <v>9</v>
      </c>
      <c r="D43" s="7"/>
      <c r="E43" s="7"/>
      <c r="F43" s="4" t="s">
        <v>36</v>
      </c>
      <c r="G43" t="str">
        <f t="shared" si="3"/>
        <v>Other</v>
      </c>
      <c r="H43" t="str">
        <f t="shared" si="4"/>
        <v>Sraight Bet</v>
      </c>
      <c r="I43" t="str">
        <f t="shared" si="5"/>
        <v>Not Details</v>
      </c>
      <c r="J43" t="str">
        <f t="shared" si="7"/>
        <v>Not Details</v>
      </c>
      <c r="K43" t="str">
        <f t="shared" si="1"/>
        <v>Non Descript</v>
      </c>
      <c r="L43" t="str">
        <f t="shared" si="6"/>
        <v>N/A</v>
      </c>
      <c r="M43" t="str">
        <f t="shared" si="8"/>
        <v>N/A</v>
      </c>
    </row>
    <row r="44" spans="1:13" ht="20" x14ac:dyDescent="0.35">
      <c r="A44" s="2" t="s">
        <v>58</v>
      </c>
      <c r="B44" s="29"/>
      <c r="C44" s="2" t="s">
        <v>59</v>
      </c>
      <c r="D44" s="2" t="s">
        <v>44</v>
      </c>
      <c r="E44" s="2">
        <v>0</v>
      </c>
      <c r="F44" s="2" t="s">
        <v>36</v>
      </c>
      <c r="G44" t="str">
        <f t="shared" si="3"/>
        <v>Other</v>
      </c>
      <c r="H44" t="str">
        <f t="shared" si="4"/>
        <v>Other</v>
      </c>
      <c r="I44" t="str">
        <f t="shared" si="5"/>
        <v>Details</v>
      </c>
      <c r="J44" t="str">
        <f t="shared" si="7"/>
        <v>Not Details</v>
      </c>
      <c r="K44" t="str">
        <f t="shared" si="1"/>
        <v>Non Descript</v>
      </c>
      <c r="L44" t="str">
        <f t="shared" si="6"/>
        <v>N/A</v>
      </c>
      <c r="M44" t="str">
        <f t="shared" si="8"/>
        <v>N/A</v>
      </c>
    </row>
    <row r="45" spans="1:13" ht="15" thickBot="1" x14ac:dyDescent="0.4">
      <c r="A45" s="3">
        <v>43424.867361111108</v>
      </c>
      <c r="B45" s="30"/>
      <c r="C45" s="2"/>
      <c r="D45" s="2"/>
      <c r="E45" s="2"/>
      <c r="F45" s="2"/>
      <c r="G45" t="str">
        <f t="shared" si="3"/>
        <v>Other</v>
      </c>
      <c r="H45" t="str">
        <f t="shared" si="4"/>
        <v>Other</v>
      </c>
      <c r="I45" t="str">
        <f t="shared" si="5"/>
        <v>Details</v>
      </c>
      <c r="J45" t="str">
        <f t="shared" si="7"/>
        <v>Not Details</v>
      </c>
      <c r="K45" t="str">
        <f t="shared" si="1"/>
        <v>Non Descript</v>
      </c>
      <c r="L45" t="str">
        <f t="shared" si="6"/>
        <v>N/A</v>
      </c>
      <c r="M45" t="str">
        <f t="shared" si="8"/>
        <v>N/A</v>
      </c>
    </row>
    <row r="46" spans="1:13" x14ac:dyDescent="0.35">
      <c r="A46" s="10" t="s">
        <v>7</v>
      </c>
      <c r="B46" s="21">
        <v>43424.872916666667</v>
      </c>
      <c r="C46" s="10" t="s">
        <v>9</v>
      </c>
      <c r="D46" s="13"/>
      <c r="E46" s="13"/>
      <c r="F46" s="10" t="s">
        <v>13</v>
      </c>
      <c r="G46" t="str">
        <f t="shared" si="3"/>
        <v>Other</v>
      </c>
      <c r="H46" t="str">
        <f t="shared" si="4"/>
        <v>Sraight Bet</v>
      </c>
      <c r="I46" t="str">
        <f t="shared" si="5"/>
        <v>Not Details</v>
      </c>
      <c r="J46" t="str">
        <f t="shared" si="7"/>
        <v>Not Details</v>
      </c>
      <c r="K46" t="str">
        <f t="shared" si="1"/>
        <v>Non Descript</v>
      </c>
      <c r="L46" t="str">
        <f t="shared" si="6"/>
        <v>N/A</v>
      </c>
      <c r="M46" t="str">
        <f t="shared" si="8"/>
        <v>N/A</v>
      </c>
    </row>
    <row r="47" spans="1:13" ht="20" x14ac:dyDescent="0.35">
      <c r="A47" s="8" t="s">
        <v>60</v>
      </c>
      <c r="B47" s="22"/>
      <c r="C47" s="8" t="s">
        <v>61</v>
      </c>
      <c r="D47" s="8" t="s">
        <v>62</v>
      </c>
      <c r="E47" s="8">
        <v>-64</v>
      </c>
      <c r="F47" s="8" t="s">
        <v>13</v>
      </c>
      <c r="G47" t="str">
        <f t="shared" si="3"/>
        <v>Other</v>
      </c>
      <c r="H47" t="str">
        <f t="shared" si="4"/>
        <v>Other</v>
      </c>
      <c r="I47" t="str">
        <f t="shared" si="5"/>
        <v>Details</v>
      </c>
      <c r="J47" t="str">
        <f t="shared" si="7"/>
        <v>Not Details</v>
      </c>
      <c r="K47" t="str">
        <f t="shared" si="1"/>
        <v>Non Descript</v>
      </c>
      <c r="L47" t="str">
        <f t="shared" si="6"/>
        <v>N/A</v>
      </c>
      <c r="M47" t="str">
        <f t="shared" si="8"/>
        <v>N/A</v>
      </c>
    </row>
    <row r="48" spans="1:13" ht="15" thickBot="1" x14ac:dyDescent="0.4">
      <c r="A48" s="9">
        <v>43424.847916666666</v>
      </c>
      <c r="B48" s="23"/>
      <c r="C48" s="8"/>
      <c r="D48" s="8"/>
      <c r="E48" s="8"/>
      <c r="F48" s="8"/>
      <c r="G48" t="str">
        <f t="shared" si="3"/>
        <v>Other</v>
      </c>
      <c r="H48" t="str">
        <f t="shared" si="4"/>
        <v>Other</v>
      </c>
      <c r="I48" t="str">
        <f t="shared" si="5"/>
        <v>Details</v>
      </c>
      <c r="J48" t="str">
        <f t="shared" si="7"/>
        <v>Not Details</v>
      </c>
      <c r="K48" t="str">
        <f t="shared" si="1"/>
        <v>Non Descript</v>
      </c>
      <c r="L48" t="str">
        <f t="shared" si="6"/>
        <v>N/A</v>
      </c>
      <c r="M48" t="str">
        <f t="shared" si="8"/>
        <v>N/A</v>
      </c>
    </row>
    <row r="49" spans="1:13" x14ac:dyDescent="0.35">
      <c r="A49" s="4" t="s">
        <v>7</v>
      </c>
      <c r="B49" s="28">
        <v>43425.55</v>
      </c>
      <c r="C49" s="4" t="s">
        <v>9</v>
      </c>
      <c r="D49" s="7"/>
      <c r="E49" s="7"/>
      <c r="F49" s="4" t="s">
        <v>13</v>
      </c>
      <c r="G49" t="str">
        <f t="shared" si="3"/>
        <v>Other</v>
      </c>
      <c r="H49" t="str">
        <f t="shared" si="4"/>
        <v>Sraight Bet</v>
      </c>
      <c r="I49" t="str">
        <f t="shared" si="5"/>
        <v>Not Details</v>
      </c>
      <c r="J49" t="str">
        <f t="shared" si="7"/>
        <v>Not Details</v>
      </c>
      <c r="K49" t="str">
        <f t="shared" si="1"/>
        <v>Non Descript</v>
      </c>
      <c r="L49" t="str">
        <f t="shared" si="6"/>
        <v>N/A</v>
      </c>
      <c r="M49" t="str">
        <f t="shared" si="8"/>
        <v>N/A</v>
      </c>
    </row>
    <row r="50" spans="1:13" ht="20" x14ac:dyDescent="0.35">
      <c r="A50" s="2" t="s">
        <v>63</v>
      </c>
      <c r="B50" s="29"/>
      <c r="C50" s="2" t="s">
        <v>64</v>
      </c>
      <c r="D50" s="2" t="s">
        <v>40</v>
      </c>
      <c r="E50" s="2">
        <v>-115</v>
      </c>
      <c r="F50" s="2" t="s">
        <v>13</v>
      </c>
      <c r="G50" t="str">
        <f t="shared" si="3"/>
        <v>Other</v>
      </c>
      <c r="H50" t="str">
        <f t="shared" si="4"/>
        <v>Other</v>
      </c>
      <c r="I50" t="str">
        <f t="shared" si="5"/>
        <v>Details</v>
      </c>
      <c r="J50" t="str">
        <f t="shared" si="7"/>
        <v>Not Details</v>
      </c>
      <c r="K50" t="str">
        <f t="shared" si="1"/>
        <v>Non Descript</v>
      </c>
      <c r="L50" t="str">
        <f t="shared" si="6"/>
        <v>N/A</v>
      </c>
      <c r="M50" t="str">
        <f t="shared" si="8"/>
        <v>N/A</v>
      </c>
    </row>
    <row r="51" spans="1:13" ht="15" thickBot="1" x14ac:dyDescent="0.4">
      <c r="A51" s="3">
        <v>43425.543055555558</v>
      </c>
      <c r="B51" s="30"/>
      <c r="C51" s="2"/>
      <c r="D51" s="2"/>
      <c r="E51" s="2"/>
      <c r="F51" s="2"/>
      <c r="G51" t="str">
        <f t="shared" si="3"/>
        <v>Other</v>
      </c>
      <c r="H51" t="str">
        <f t="shared" si="4"/>
        <v>Other</v>
      </c>
      <c r="I51" t="str">
        <f t="shared" si="5"/>
        <v>Details</v>
      </c>
      <c r="J51" t="str">
        <f t="shared" si="7"/>
        <v>Not Details</v>
      </c>
      <c r="K51" t="str">
        <f t="shared" si="1"/>
        <v>Non Descript</v>
      </c>
      <c r="L51" t="str">
        <f t="shared" si="6"/>
        <v>N/A</v>
      </c>
      <c r="M51" t="str">
        <f t="shared" si="8"/>
        <v>N/A</v>
      </c>
    </row>
    <row r="52" spans="1:13" x14ac:dyDescent="0.35">
      <c r="A52" s="10" t="s">
        <v>7</v>
      </c>
      <c r="B52" s="21">
        <v>43425.754166666666</v>
      </c>
      <c r="C52" s="10" t="s">
        <v>9</v>
      </c>
      <c r="D52" s="13"/>
      <c r="E52" s="13"/>
      <c r="F52" s="10" t="s">
        <v>18</v>
      </c>
      <c r="G52" t="str">
        <f t="shared" si="3"/>
        <v>Other</v>
      </c>
      <c r="H52" t="str">
        <f t="shared" si="4"/>
        <v>Sraight Bet</v>
      </c>
      <c r="I52" t="str">
        <f t="shared" si="5"/>
        <v>Not Details</v>
      </c>
      <c r="J52" t="str">
        <f t="shared" si="7"/>
        <v>Not Details</v>
      </c>
      <c r="K52" t="str">
        <f t="shared" si="1"/>
        <v>Non Descript</v>
      </c>
      <c r="L52" t="str">
        <f t="shared" si="6"/>
        <v>N/A</v>
      </c>
      <c r="M52" t="str">
        <f t="shared" si="8"/>
        <v>N/A</v>
      </c>
    </row>
    <row r="53" spans="1:13" ht="20" x14ac:dyDescent="0.35">
      <c r="A53" s="8" t="s">
        <v>65</v>
      </c>
      <c r="B53" s="22"/>
      <c r="C53" s="8" t="s">
        <v>66</v>
      </c>
      <c r="D53" s="8" t="s">
        <v>67</v>
      </c>
      <c r="E53" s="8">
        <v>150</v>
      </c>
      <c r="F53" s="8" t="s">
        <v>18</v>
      </c>
      <c r="G53" t="str">
        <f t="shared" si="3"/>
        <v>Other</v>
      </c>
      <c r="H53" t="str">
        <f t="shared" si="4"/>
        <v>Other</v>
      </c>
      <c r="I53" t="str">
        <f t="shared" si="5"/>
        <v>Details</v>
      </c>
      <c r="J53" t="str">
        <f t="shared" si="7"/>
        <v>Not Details</v>
      </c>
      <c r="K53" t="str">
        <f t="shared" si="1"/>
        <v>Non Descript</v>
      </c>
      <c r="L53" t="str">
        <f t="shared" si="6"/>
        <v>N/A</v>
      </c>
      <c r="M53" t="str">
        <f t="shared" si="8"/>
        <v>N/A</v>
      </c>
    </row>
    <row r="54" spans="1:13" ht="15" thickBot="1" x14ac:dyDescent="0.4">
      <c r="A54" s="9">
        <v>43425.744444444441</v>
      </c>
      <c r="B54" s="23"/>
      <c r="C54" s="8"/>
      <c r="D54" s="8"/>
      <c r="E54" s="8"/>
      <c r="F54" s="8"/>
      <c r="G54" t="str">
        <f t="shared" si="3"/>
        <v>Other</v>
      </c>
      <c r="H54" t="str">
        <f t="shared" si="4"/>
        <v>Other</v>
      </c>
      <c r="I54" t="str">
        <f t="shared" si="5"/>
        <v>Details</v>
      </c>
      <c r="J54" t="str">
        <f t="shared" si="7"/>
        <v>Not Details</v>
      </c>
      <c r="K54" t="str">
        <f t="shared" si="1"/>
        <v>Non Descript</v>
      </c>
      <c r="L54" t="str">
        <f t="shared" si="6"/>
        <v>N/A</v>
      </c>
      <c r="M54" t="str">
        <f t="shared" si="8"/>
        <v>N/A</v>
      </c>
    </row>
    <row r="55" spans="1:13" x14ac:dyDescent="0.35">
      <c r="A55" s="4" t="s">
        <v>7</v>
      </c>
      <c r="B55" s="28">
        <v>43425.795138888891</v>
      </c>
      <c r="C55" s="4" t="s">
        <v>9</v>
      </c>
      <c r="D55" s="7"/>
      <c r="E55" s="7"/>
      <c r="F55" s="4" t="s">
        <v>18</v>
      </c>
      <c r="G55" t="str">
        <f t="shared" si="3"/>
        <v>Other</v>
      </c>
      <c r="H55" t="str">
        <f t="shared" si="4"/>
        <v>Sraight Bet</v>
      </c>
      <c r="I55" t="str">
        <f t="shared" si="5"/>
        <v>Not Details</v>
      </c>
      <c r="J55" t="str">
        <f t="shared" si="7"/>
        <v>Not Details</v>
      </c>
      <c r="K55" t="str">
        <f t="shared" si="1"/>
        <v>Non Descript</v>
      </c>
      <c r="L55" t="str">
        <f t="shared" si="6"/>
        <v>N/A</v>
      </c>
      <c r="M55" t="str">
        <f t="shared" si="8"/>
        <v>N/A</v>
      </c>
    </row>
    <row r="56" spans="1:13" ht="20" x14ac:dyDescent="0.35">
      <c r="A56" s="2" t="s">
        <v>68</v>
      </c>
      <c r="B56" s="29"/>
      <c r="C56" s="2" t="s">
        <v>69</v>
      </c>
      <c r="D56" s="2" t="s">
        <v>70</v>
      </c>
      <c r="E56" s="2">
        <v>100</v>
      </c>
      <c r="F56" s="2" t="s">
        <v>18</v>
      </c>
      <c r="G56" t="str">
        <f t="shared" si="3"/>
        <v>Other</v>
      </c>
      <c r="H56" t="str">
        <f t="shared" si="4"/>
        <v>Other</v>
      </c>
      <c r="I56" t="str">
        <f t="shared" si="5"/>
        <v>Details</v>
      </c>
      <c r="J56" t="str">
        <f t="shared" si="7"/>
        <v>Not Details</v>
      </c>
      <c r="K56" t="str">
        <f t="shared" si="1"/>
        <v>Non Descript</v>
      </c>
      <c r="L56" t="str">
        <f t="shared" si="6"/>
        <v>N/A</v>
      </c>
      <c r="M56" t="str">
        <f t="shared" si="8"/>
        <v>N/A</v>
      </c>
    </row>
    <row r="57" spans="1:13" ht="15" thickBot="1" x14ac:dyDescent="0.4">
      <c r="A57" s="3">
        <v>43425.013888888891</v>
      </c>
      <c r="B57" s="30"/>
      <c r="C57" s="2"/>
      <c r="D57" s="2"/>
      <c r="E57" s="2"/>
      <c r="F57" s="2"/>
      <c r="G57" t="str">
        <f t="shared" si="3"/>
        <v>Other</v>
      </c>
      <c r="H57" t="str">
        <f t="shared" si="4"/>
        <v>Other</v>
      </c>
      <c r="I57" t="str">
        <f t="shared" si="5"/>
        <v>Details</v>
      </c>
      <c r="J57" t="str">
        <f t="shared" si="7"/>
        <v>Not Details</v>
      </c>
      <c r="K57" t="str">
        <f t="shared" si="1"/>
        <v>Non Descript</v>
      </c>
      <c r="L57" t="str">
        <f t="shared" si="6"/>
        <v>N/A</v>
      </c>
      <c r="M57" t="str">
        <f t="shared" si="8"/>
        <v>N/A</v>
      </c>
    </row>
    <row r="58" spans="1:13" x14ac:dyDescent="0.35">
      <c r="A58" s="10" t="s">
        <v>7</v>
      </c>
      <c r="B58" s="21">
        <v>43425.820833333331</v>
      </c>
      <c r="C58" s="10" t="s">
        <v>9</v>
      </c>
      <c r="D58" s="13"/>
      <c r="E58" s="13"/>
      <c r="F58" s="10" t="s">
        <v>13</v>
      </c>
      <c r="G58" t="str">
        <f t="shared" si="3"/>
        <v>Other</v>
      </c>
      <c r="H58" t="str">
        <f t="shared" si="4"/>
        <v>Sraight Bet</v>
      </c>
      <c r="I58" t="str">
        <f t="shared" si="5"/>
        <v>Not Details</v>
      </c>
      <c r="J58" t="str">
        <f t="shared" si="7"/>
        <v>Not Details</v>
      </c>
      <c r="K58" t="str">
        <f t="shared" si="1"/>
        <v>Non Descript</v>
      </c>
      <c r="L58" t="str">
        <f t="shared" si="6"/>
        <v>N/A</v>
      </c>
      <c r="M58" t="str">
        <f t="shared" si="8"/>
        <v>N/A</v>
      </c>
    </row>
    <row r="59" spans="1:13" ht="20" x14ac:dyDescent="0.35">
      <c r="A59" s="8" t="s">
        <v>71</v>
      </c>
      <c r="B59" s="22"/>
      <c r="C59" s="8" t="s">
        <v>72</v>
      </c>
      <c r="D59" s="8" t="s">
        <v>44</v>
      </c>
      <c r="E59" s="8">
        <v>-110</v>
      </c>
      <c r="F59" s="8" t="s">
        <v>13</v>
      </c>
      <c r="G59" t="str">
        <f t="shared" si="3"/>
        <v>Total</v>
      </c>
      <c r="H59" t="str">
        <f t="shared" si="4"/>
        <v>Other</v>
      </c>
      <c r="I59" t="str">
        <f t="shared" si="5"/>
        <v>Not Details</v>
      </c>
      <c r="J59" t="str">
        <f t="shared" si="7"/>
        <v>Not Details</v>
      </c>
      <c r="K59" t="str">
        <f t="shared" si="1"/>
        <v>Non Descript</v>
      </c>
      <c r="L59" t="str">
        <f t="shared" si="6"/>
        <v>N/A</v>
      </c>
      <c r="M59" t="str">
        <f t="shared" si="8"/>
        <v>N/A</v>
      </c>
    </row>
    <row r="60" spans="1:13" ht="20.5" thickBot="1" x14ac:dyDescent="0.4">
      <c r="A60" s="9">
        <v>43425.42083333333</v>
      </c>
      <c r="B60" s="23"/>
      <c r="C60" s="8" t="s">
        <v>73</v>
      </c>
      <c r="D60" s="8"/>
      <c r="E60" s="8"/>
      <c r="F60" s="8"/>
      <c r="G60" t="str">
        <f t="shared" si="3"/>
        <v>Other</v>
      </c>
      <c r="H60" t="str">
        <f t="shared" si="4"/>
        <v>Other</v>
      </c>
      <c r="I60" t="str">
        <f t="shared" si="5"/>
        <v>Details</v>
      </c>
      <c r="J60" t="str">
        <f t="shared" si="7"/>
        <v>Total Details</v>
      </c>
      <c r="K60" t="str">
        <f t="shared" si="1"/>
        <v>[NBA] [506] TOTAL u226-110  | (TORONTO RAPTORS vrs ATLANTA HAWKS)</v>
      </c>
      <c r="L60" t="str">
        <f t="shared" si="6"/>
        <v>LOSE</v>
      </c>
      <c r="M60">
        <f t="shared" si="8"/>
        <v>-110</v>
      </c>
    </row>
    <row r="61" spans="1:13" x14ac:dyDescent="0.35">
      <c r="A61" s="4" t="s">
        <v>7</v>
      </c>
      <c r="B61" s="28">
        <v>43425.820833333331</v>
      </c>
      <c r="C61" s="4" t="s">
        <v>9</v>
      </c>
      <c r="D61" s="7"/>
      <c r="E61" s="7"/>
      <c r="F61" s="4" t="s">
        <v>13</v>
      </c>
      <c r="G61" t="str">
        <f t="shared" si="3"/>
        <v>Other</v>
      </c>
      <c r="H61" t="str">
        <f t="shared" si="4"/>
        <v>Sraight Bet</v>
      </c>
      <c r="I61" t="str">
        <f t="shared" si="5"/>
        <v>Not Details</v>
      </c>
      <c r="J61" t="str">
        <f t="shared" si="7"/>
        <v>Not Details</v>
      </c>
      <c r="K61" t="str">
        <f t="shared" si="1"/>
        <v>Non Descript</v>
      </c>
      <c r="L61" t="str">
        <f t="shared" si="6"/>
        <v>N/A</v>
      </c>
      <c r="M61" t="str">
        <f t="shared" si="8"/>
        <v>N/A</v>
      </c>
    </row>
    <row r="62" spans="1:13" ht="20" x14ac:dyDescent="0.35">
      <c r="A62" s="2" t="s">
        <v>74</v>
      </c>
      <c r="B62" s="29"/>
      <c r="C62" s="2" t="s">
        <v>72</v>
      </c>
      <c r="D62" s="2" t="s">
        <v>67</v>
      </c>
      <c r="E62" s="2">
        <v>-165</v>
      </c>
      <c r="F62" s="2" t="s">
        <v>13</v>
      </c>
      <c r="G62" t="str">
        <f t="shared" si="3"/>
        <v>Total</v>
      </c>
      <c r="H62" t="str">
        <f t="shared" si="4"/>
        <v>Other</v>
      </c>
      <c r="I62" t="str">
        <f t="shared" si="5"/>
        <v>Not Details</v>
      </c>
      <c r="J62" t="str">
        <f t="shared" si="7"/>
        <v>Not Details</v>
      </c>
      <c r="K62" t="str">
        <f t="shared" si="1"/>
        <v>Non Descript</v>
      </c>
      <c r="L62" t="str">
        <f t="shared" si="6"/>
        <v>N/A</v>
      </c>
      <c r="M62" t="str">
        <f t="shared" si="8"/>
        <v>N/A</v>
      </c>
    </row>
    <row r="63" spans="1:13" ht="20.5" thickBot="1" x14ac:dyDescent="0.4">
      <c r="A63" s="3">
        <v>43425.427777777775</v>
      </c>
      <c r="B63" s="30"/>
      <c r="C63" s="2" t="s">
        <v>73</v>
      </c>
      <c r="D63" s="2"/>
      <c r="E63" s="2"/>
      <c r="F63" s="2"/>
      <c r="G63" t="str">
        <f t="shared" si="3"/>
        <v>Other</v>
      </c>
      <c r="H63" t="str">
        <f t="shared" si="4"/>
        <v>Other</v>
      </c>
      <c r="I63" t="str">
        <f t="shared" si="5"/>
        <v>Details</v>
      </c>
      <c r="J63" t="str">
        <f t="shared" si="7"/>
        <v>Total Details</v>
      </c>
      <c r="K63" t="str">
        <f t="shared" si="1"/>
        <v>[NBA] [506] TOTAL u226-110  | (TORONTO RAPTORS vrs ATLANTA HAWKS)</v>
      </c>
      <c r="L63" t="str">
        <f t="shared" si="6"/>
        <v>LOSE</v>
      </c>
      <c r="M63">
        <f t="shared" si="8"/>
        <v>-165</v>
      </c>
    </row>
    <row r="64" spans="1:13" x14ac:dyDescent="0.35">
      <c r="A64" s="10" t="s">
        <v>7</v>
      </c>
      <c r="B64" s="21">
        <v>43425.84097222222</v>
      </c>
      <c r="C64" s="10" t="s">
        <v>9</v>
      </c>
      <c r="D64" s="13"/>
      <c r="E64" s="13"/>
      <c r="F64" s="10" t="s">
        <v>13</v>
      </c>
      <c r="G64" t="str">
        <f t="shared" si="3"/>
        <v>Other</v>
      </c>
      <c r="H64" t="str">
        <f t="shared" si="4"/>
        <v>Sraight Bet</v>
      </c>
      <c r="I64" t="str">
        <f t="shared" si="5"/>
        <v>Not Details</v>
      </c>
      <c r="J64" t="str">
        <f t="shared" si="7"/>
        <v>Not Details</v>
      </c>
      <c r="K64" t="str">
        <f t="shared" si="1"/>
        <v>Non Descript</v>
      </c>
      <c r="L64" t="str">
        <f t="shared" si="6"/>
        <v>N/A</v>
      </c>
      <c r="M64" t="str">
        <f t="shared" si="8"/>
        <v>N/A</v>
      </c>
    </row>
    <row r="65" spans="1:13" ht="20" x14ac:dyDescent="0.35">
      <c r="A65" s="8" t="s">
        <v>75</v>
      </c>
      <c r="B65" s="22"/>
      <c r="C65" s="8" t="s">
        <v>76</v>
      </c>
      <c r="D65" s="8" t="s">
        <v>78</v>
      </c>
      <c r="E65" s="8">
        <v>-275</v>
      </c>
      <c r="F65" s="8" t="s">
        <v>13</v>
      </c>
      <c r="G65" t="str">
        <f t="shared" si="3"/>
        <v>Total</v>
      </c>
      <c r="H65" t="str">
        <f t="shared" si="4"/>
        <v>Other</v>
      </c>
      <c r="I65" t="str">
        <f t="shared" si="5"/>
        <v>Not Details</v>
      </c>
      <c r="J65" t="str">
        <f t="shared" si="7"/>
        <v>Not Details</v>
      </c>
      <c r="K65" t="str">
        <f t="shared" si="1"/>
        <v>Non Descript</v>
      </c>
      <c r="L65" t="str">
        <f t="shared" si="6"/>
        <v>N/A</v>
      </c>
      <c r="M65" t="str">
        <f t="shared" si="8"/>
        <v>N/A</v>
      </c>
    </row>
    <row r="66" spans="1:13" ht="20.5" thickBot="1" x14ac:dyDescent="0.4">
      <c r="A66" s="9">
        <v>43425.388194444444</v>
      </c>
      <c r="B66" s="23"/>
      <c r="C66" s="8" t="s">
        <v>77</v>
      </c>
      <c r="D66" s="8"/>
      <c r="E66" s="8"/>
      <c r="F66" s="8"/>
      <c r="G66" t="str">
        <f t="shared" si="3"/>
        <v>Other</v>
      </c>
      <c r="H66" t="str">
        <f t="shared" si="4"/>
        <v>Other</v>
      </c>
      <c r="I66" t="str">
        <f t="shared" si="5"/>
        <v>Details</v>
      </c>
      <c r="J66" t="str">
        <f t="shared" si="7"/>
        <v>Total Details</v>
      </c>
      <c r="K66" t="str">
        <f t="shared" ref="K66:K129" si="9">IF(J66="Total Details", CONCATENATE(C65," | ",C66),"Non Descript")</f>
        <v>[NBA] [513] TOTAL o216-110  | (DENVER NUGGETS vrs MINNESOTA TIMBERWOLVES)</v>
      </c>
      <c r="L66" t="str">
        <f t="shared" si="6"/>
        <v>LOSE</v>
      </c>
      <c r="M66">
        <f t="shared" si="8"/>
        <v>-275</v>
      </c>
    </row>
    <row r="67" spans="1:13" x14ac:dyDescent="0.35">
      <c r="A67" s="4" t="s">
        <v>7</v>
      </c>
      <c r="B67" s="28">
        <v>43425.84097222222</v>
      </c>
      <c r="C67" s="4" t="s">
        <v>9</v>
      </c>
      <c r="D67" s="7"/>
      <c r="E67" s="7"/>
      <c r="F67" s="4" t="s">
        <v>18</v>
      </c>
      <c r="G67" t="str">
        <f t="shared" ref="G67:G130" si="10">IF(IFERROR(FIND("TOTAL",C67), "Other") = "Other", "Other", "Total")</f>
        <v>Other</v>
      </c>
      <c r="H67" t="str">
        <f t="shared" ref="H67:H130" si="11">IF(IFERROR(FIND("STRAIGHT BET",C67), "Other") = "Other", "Other", "Sraight Bet")</f>
        <v>Sraight Bet</v>
      </c>
      <c r="I67" t="str">
        <f t="shared" ref="I67:I130" si="12">IF(CONCATENATE(G67,H67)="OtherOther","Details","Not Details")</f>
        <v>Not Details</v>
      </c>
      <c r="J67" t="str">
        <f t="shared" si="7"/>
        <v>Not Details</v>
      </c>
      <c r="K67" t="str">
        <f t="shared" si="9"/>
        <v>Non Descript</v>
      </c>
      <c r="L67" t="str">
        <f t="shared" ref="L67:L130" si="13">IF(J67="Total Details",F66,"N/A")</f>
        <v>N/A</v>
      </c>
      <c r="M67" t="str">
        <f t="shared" si="8"/>
        <v>N/A</v>
      </c>
    </row>
    <row r="68" spans="1:13" ht="20" x14ac:dyDescent="0.35">
      <c r="A68" s="2" t="s">
        <v>79</v>
      </c>
      <c r="B68" s="29"/>
      <c r="C68" s="2" t="s">
        <v>80</v>
      </c>
      <c r="D68" s="2" t="s">
        <v>44</v>
      </c>
      <c r="E68" s="2">
        <v>100</v>
      </c>
      <c r="F68" s="2" t="s">
        <v>18</v>
      </c>
      <c r="G68" t="str">
        <f t="shared" si="10"/>
        <v>Total</v>
      </c>
      <c r="H68" t="str">
        <f t="shared" si="11"/>
        <v>Other</v>
      </c>
      <c r="I68" t="str">
        <f t="shared" si="12"/>
        <v>Not Details</v>
      </c>
      <c r="J68" t="str">
        <f t="shared" si="7"/>
        <v>Not Details</v>
      </c>
      <c r="K68" t="str">
        <f t="shared" si="9"/>
        <v>Non Descript</v>
      </c>
      <c r="L68" t="str">
        <f t="shared" si="13"/>
        <v>N/A</v>
      </c>
      <c r="M68" t="str">
        <f t="shared" si="8"/>
        <v>N/A</v>
      </c>
    </row>
    <row r="69" spans="1:13" ht="15" thickBot="1" x14ac:dyDescent="0.4">
      <c r="A69" s="3">
        <v>43425.01666666667</v>
      </c>
      <c r="B69" s="30"/>
      <c r="C69" s="2" t="s">
        <v>81</v>
      </c>
      <c r="D69" s="2"/>
      <c r="E69" s="2"/>
      <c r="F69" s="2"/>
      <c r="G69" t="str">
        <f t="shared" si="10"/>
        <v>Other</v>
      </c>
      <c r="H69" t="str">
        <f t="shared" si="11"/>
        <v>Other</v>
      </c>
      <c r="I69" t="str">
        <f t="shared" si="12"/>
        <v>Details</v>
      </c>
      <c r="J69" t="str">
        <f t="shared" si="7"/>
        <v>Total Details</v>
      </c>
      <c r="K69" t="str">
        <f t="shared" si="9"/>
        <v>[NBA] [515] TOTAL o212½-110  | (PHOENIX SUNS vrs CHICAGO BULLS)</v>
      </c>
      <c r="L69" t="str">
        <f t="shared" si="13"/>
        <v>WIN</v>
      </c>
      <c r="M69">
        <f t="shared" si="8"/>
        <v>100</v>
      </c>
    </row>
    <row r="70" spans="1:13" x14ac:dyDescent="0.35">
      <c r="A70" s="10" t="s">
        <v>7</v>
      </c>
      <c r="B70" s="12">
        <v>43425.838888888888</v>
      </c>
      <c r="C70" s="10" t="s">
        <v>83</v>
      </c>
      <c r="D70" s="13"/>
      <c r="E70" s="13"/>
      <c r="F70" s="10" t="s">
        <v>13</v>
      </c>
      <c r="G70" t="str">
        <f t="shared" si="10"/>
        <v>Other</v>
      </c>
      <c r="H70" t="str">
        <f t="shared" si="11"/>
        <v>Other</v>
      </c>
      <c r="I70" t="str">
        <f t="shared" si="12"/>
        <v>Details</v>
      </c>
      <c r="J70" t="str">
        <f t="shared" si="7"/>
        <v>Not Details</v>
      </c>
      <c r="K70" t="str">
        <f t="shared" si="9"/>
        <v>Non Descript</v>
      </c>
      <c r="L70" t="str">
        <f t="shared" si="13"/>
        <v>N/A</v>
      </c>
      <c r="M70" t="str">
        <f t="shared" si="8"/>
        <v>N/A</v>
      </c>
    </row>
    <row r="71" spans="1:13" ht="20" x14ac:dyDescent="0.35">
      <c r="A71" s="8" t="s">
        <v>82</v>
      </c>
      <c r="B71" s="11">
        <v>43425.84097222222</v>
      </c>
      <c r="C71" s="8" t="s">
        <v>84</v>
      </c>
      <c r="D71" s="8" t="s">
        <v>89</v>
      </c>
      <c r="E71" s="8">
        <v>-20</v>
      </c>
      <c r="F71" s="8" t="s">
        <v>18</v>
      </c>
      <c r="G71" t="str">
        <f t="shared" si="10"/>
        <v>Other</v>
      </c>
      <c r="H71" t="str">
        <f t="shared" si="11"/>
        <v>Other</v>
      </c>
      <c r="I71" t="str">
        <f t="shared" si="12"/>
        <v>Details</v>
      </c>
      <c r="J71" t="str">
        <f t="shared" si="7"/>
        <v>Not Details</v>
      </c>
      <c r="K71" t="str">
        <f t="shared" si="9"/>
        <v>Non Descript</v>
      </c>
      <c r="L71" t="str">
        <f t="shared" si="13"/>
        <v>N/A</v>
      </c>
      <c r="M71" t="str">
        <f t="shared" si="8"/>
        <v>N/A</v>
      </c>
    </row>
    <row r="72" spans="1:13" x14ac:dyDescent="0.35">
      <c r="A72" s="9">
        <v>43425.388888888891</v>
      </c>
      <c r="B72" s="11">
        <v>43425.84375</v>
      </c>
      <c r="C72" s="8" t="s">
        <v>85</v>
      </c>
      <c r="D72" s="8"/>
      <c r="E72" s="8"/>
      <c r="F72" s="8" t="s">
        <v>13</v>
      </c>
      <c r="G72" t="str">
        <f t="shared" si="10"/>
        <v>Other</v>
      </c>
      <c r="H72" t="str">
        <f t="shared" si="11"/>
        <v>Other</v>
      </c>
      <c r="I72" t="str">
        <f t="shared" si="12"/>
        <v>Details</v>
      </c>
      <c r="J72" t="str">
        <f t="shared" si="7"/>
        <v>Not Details</v>
      </c>
      <c r="K72" t="str">
        <f t="shared" si="9"/>
        <v>Non Descript</v>
      </c>
      <c r="L72" t="str">
        <f t="shared" si="13"/>
        <v>N/A</v>
      </c>
      <c r="M72" t="str">
        <f t="shared" si="8"/>
        <v>N/A</v>
      </c>
    </row>
    <row r="73" spans="1:13" x14ac:dyDescent="0.35">
      <c r="A73" s="8"/>
      <c r="B73" s="11">
        <v>43425.881944444445</v>
      </c>
      <c r="C73" s="8" t="s">
        <v>86</v>
      </c>
      <c r="D73" s="8"/>
      <c r="E73" s="8"/>
      <c r="F73" s="8" t="s">
        <v>90</v>
      </c>
      <c r="G73" t="str">
        <f t="shared" si="10"/>
        <v>Total</v>
      </c>
      <c r="H73" t="str">
        <f t="shared" si="11"/>
        <v>Other</v>
      </c>
      <c r="I73" t="str">
        <f t="shared" si="12"/>
        <v>Not Details</v>
      </c>
      <c r="J73" t="str">
        <f t="shared" si="7"/>
        <v>Not Details</v>
      </c>
      <c r="K73" t="str">
        <f t="shared" si="9"/>
        <v>Non Descript</v>
      </c>
      <c r="L73" t="str">
        <f t="shared" si="13"/>
        <v>N/A</v>
      </c>
      <c r="M73" t="str">
        <f t="shared" si="8"/>
        <v>N/A</v>
      </c>
    </row>
    <row r="74" spans="1:13" ht="20" x14ac:dyDescent="0.35">
      <c r="A74" s="8"/>
      <c r="B74" s="14"/>
      <c r="C74" s="8" t="s">
        <v>87</v>
      </c>
      <c r="D74" s="8"/>
      <c r="E74" s="8"/>
      <c r="F74" s="8" t="s">
        <v>90</v>
      </c>
      <c r="G74" t="str">
        <f t="shared" si="10"/>
        <v>Other</v>
      </c>
      <c r="H74" t="str">
        <f t="shared" si="11"/>
        <v>Other</v>
      </c>
      <c r="I74" t="str">
        <f t="shared" si="12"/>
        <v>Details</v>
      </c>
      <c r="J74" t="str">
        <f t="shared" si="7"/>
        <v>Total Details</v>
      </c>
      <c r="K74" t="str">
        <f t="shared" si="9"/>
        <v>[NBA] [517] TOTAL o222½-110  | (LOS ANGELES LAKERS vrs CLEVELAND CAVALIERS)</v>
      </c>
      <c r="L74" t="str">
        <f t="shared" si="13"/>
        <v>PEND</v>
      </c>
      <c r="M74">
        <f t="shared" si="8"/>
        <v>0</v>
      </c>
    </row>
    <row r="75" spans="1:13" ht="15" thickBot="1" x14ac:dyDescent="0.4">
      <c r="A75" s="8"/>
      <c r="B75" s="14"/>
      <c r="C75" s="8" t="s">
        <v>88</v>
      </c>
      <c r="D75" s="8"/>
      <c r="E75" s="8"/>
      <c r="F75" s="8"/>
      <c r="G75" t="str">
        <f t="shared" si="10"/>
        <v>Other</v>
      </c>
      <c r="H75" t="str">
        <f t="shared" si="11"/>
        <v>Other</v>
      </c>
      <c r="I75" t="str">
        <f t="shared" si="12"/>
        <v>Details</v>
      </c>
      <c r="J75" t="str">
        <f t="shared" ref="J75:J138" si="14">IF(AND(G74 = "TOTAL",I75="Details"),"Total Details","Not Details")</f>
        <v>Not Details</v>
      </c>
      <c r="K75" t="str">
        <f t="shared" si="9"/>
        <v>Non Descript</v>
      </c>
      <c r="L75" t="str">
        <f t="shared" si="13"/>
        <v>N/A</v>
      </c>
      <c r="M75" t="str">
        <f t="shared" ref="M75:M138" si="15">IF(J75="Total Details",E74,"N/A")</f>
        <v>N/A</v>
      </c>
    </row>
    <row r="76" spans="1:13" x14ac:dyDescent="0.35">
      <c r="A76" s="4" t="s">
        <v>7</v>
      </c>
      <c r="B76" s="28">
        <v>43425.84375</v>
      </c>
      <c r="C76" s="4" t="s">
        <v>9</v>
      </c>
      <c r="D76" s="7"/>
      <c r="E76" s="7"/>
      <c r="F76" s="4" t="s">
        <v>13</v>
      </c>
      <c r="G76" t="str">
        <f t="shared" si="10"/>
        <v>Other</v>
      </c>
      <c r="H76" t="str">
        <f t="shared" si="11"/>
        <v>Sraight Bet</v>
      </c>
      <c r="I76" t="str">
        <f t="shared" si="12"/>
        <v>Not Details</v>
      </c>
      <c r="J76" t="str">
        <f t="shared" si="14"/>
        <v>Not Details</v>
      </c>
      <c r="K76" t="str">
        <f t="shared" si="9"/>
        <v>Non Descript</v>
      </c>
      <c r="L76" t="str">
        <f t="shared" si="13"/>
        <v>N/A</v>
      </c>
      <c r="M76" t="str">
        <f t="shared" si="15"/>
        <v>N/A</v>
      </c>
    </row>
    <row r="77" spans="1:13" ht="20" x14ac:dyDescent="0.35">
      <c r="A77" s="2" t="s">
        <v>91</v>
      </c>
      <c r="B77" s="29"/>
      <c r="C77" s="2" t="s">
        <v>92</v>
      </c>
      <c r="D77" s="2" t="s">
        <v>44</v>
      </c>
      <c r="E77" s="2">
        <v>-110</v>
      </c>
      <c r="F77" s="2" t="s">
        <v>13</v>
      </c>
      <c r="G77" t="str">
        <f t="shared" si="10"/>
        <v>Total</v>
      </c>
      <c r="H77" t="str">
        <f t="shared" si="11"/>
        <v>Other</v>
      </c>
      <c r="I77" t="str">
        <f t="shared" si="12"/>
        <v>Not Details</v>
      </c>
      <c r="J77" t="str">
        <f t="shared" si="14"/>
        <v>Not Details</v>
      </c>
      <c r="K77" t="str">
        <f t="shared" si="9"/>
        <v>Non Descript</v>
      </c>
      <c r="L77" t="str">
        <f t="shared" si="13"/>
        <v>N/A</v>
      </c>
      <c r="M77" t="str">
        <f t="shared" si="15"/>
        <v>N/A</v>
      </c>
    </row>
    <row r="78" spans="1:13" ht="20.5" thickBot="1" x14ac:dyDescent="0.4">
      <c r="A78" s="3">
        <v>43425.01666666667</v>
      </c>
      <c r="B78" s="30"/>
      <c r="C78" s="2" t="s">
        <v>87</v>
      </c>
      <c r="D78" s="2"/>
      <c r="E78" s="2"/>
      <c r="F78" s="2"/>
      <c r="G78" t="str">
        <f t="shared" si="10"/>
        <v>Other</v>
      </c>
      <c r="H78" t="str">
        <f t="shared" si="11"/>
        <v>Other</v>
      </c>
      <c r="I78" t="str">
        <f t="shared" si="12"/>
        <v>Details</v>
      </c>
      <c r="J78" t="str">
        <f t="shared" si="14"/>
        <v>Total Details</v>
      </c>
      <c r="K78" t="str">
        <f t="shared" si="9"/>
        <v>[NBA] [517] TOTAL o221-110  | (LOS ANGELES LAKERS vrs CLEVELAND CAVALIERS)</v>
      </c>
      <c r="L78" t="str">
        <f t="shared" si="13"/>
        <v>LOSE</v>
      </c>
      <c r="M78">
        <f t="shared" si="15"/>
        <v>-110</v>
      </c>
    </row>
    <row r="79" spans="1:13" x14ac:dyDescent="0.35">
      <c r="A79" s="10" t="s">
        <v>7</v>
      </c>
      <c r="B79" s="21">
        <v>43425.84375</v>
      </c>
      <c r="C79" s="10" t="s">
        <v>9</v>
      </c>
      <c r="D79" s="13"/>
      <c r="E79" s="13"/>
      <c r="F79" s="10" t="s">
        <v>13</v>
      </c>
      <c r="G79" t="str">
        <f t="shared" si="10"/>
        <v>Other</v>
      </c>
      <c r="H79" t="str">
        <f t="shared" si="11"/>
        <v>Sraight Bet</v>
      </c>
      <c r="I79" t="str">
        <f t="shared" si="12"/>
        <v>Not Details</v>
      </c>
      <c r="J79" t="str">
        <f t="shared" si="14"/>
        <v>Not Details</v>
      </c>
      <c r="K79" t="str">
        <f t="shared" si="9"/>
        <v>Non Descript</v>
      </c>
      <c r="L79" t="str">
        <f t="shared" si="13"/>
        <v>N/A</v>
      </c>
      <c r="M79" t="str">
        <f t="shared" si="15"/>
        <v>N/A</v>
      </c>
    </row>
    <row r="80" spans="1:13" ht="20" x14ac:dyDescent="0.35">
      <c r="A80" s="8" t="s">
        <v>93</v>
      </c>
      <c r="B80" s="22"/>
      <c r="C80" s="8" t="s">
        <v>86</v>
      </c>
      <c r="D80" s="8" t="s">
        <v>78</v>
      </c>
      <c r="E80" s="8">
        <v>-275</v>
      </c>
      <c r="F80" s="8" t="s">
        <v>13</v>
      </c>
      <c r="G80" t="str">
        <f t="shared" si="10"/>
        <v>Total</v>
      </c>
      <c r="H80" t="str">
        <f t="shared" si="11"/>
        <v>Other</v>
      </c>
      <c r="I80" t="str">
        <f t="shared" si="12"/>
        <v>Not Details</v>
      </c>
      <c r="J80" t="str">
        <f t="shared" si="14"/>
        <v>Not Details</v>
      </c>
      <c r="K80" t="str">
        <f t="shared" si="9"/>
        <v>Non Descript</v>
      </c>
      <c r="L80" t="str">
        <f t="shared" si="13"/>
        <v>N/A</v>
      </c>
      <c r="M80" t="str">
        <f t="shared" si="15"/>
        <v>N/A</v>
      </c>
    </row>
    <row r="81" spans="1:13" ht="20.5" thickBot="1" x14ac:dyDescent="0.4">
      <c r="A81" s="9">
        <v>43425.388194444444</v>
      </c>
      <c r="B81" s="23"/>
      <c r="C81" s="8" t="s">
        <v>87</v>
      </c>
      <c r="D81" s="8"/>
      <c r="E81" s="8"/>
      <c r="F81" s="8"/>
      <c r="G81" t="str">
        <f t="shared" si="10"/>
        <v>Other</v>
      </c>
      <c r="H81" t="str">
        <f t="shared" si="11"/>
        <v>Other</v>
      </c>
      <c r="I81" t="str">
        <f t="shared" si="12"/>
        <v>Details</v>
      </c>
      <c r="J81" t="str">
        <f t="shared" si="14"/>
        <v>Total Details</v>
      </c>
      <c r="K81" t="str">
        <f t="shared" si="9"/>
        <v>[NBA] [517] TOTAL o222½-110  | (LOS ANGELES LAKERS vrs CLEVELAND CAVALIERS)</v>
      </c>
      <c r="L81" t="str">
        <f t="shared" si="13"/>
        <v>LOSE</v>
      </c>
      <c r="M81">
        <f t="shared" si="15"/>
        <v>-275</v>
      </c>
    </row>
    <row r="82" spans="1:13" x14ac:dyDescent="0.35">
      <c r="A82" s="4" t="s">
        <v>7</v>
      </c>
      <c r="B82" s="28">
        <v>43425.845138888886</v>
      </c>
      <c r="C82" s="4" t="s">
        <v>9</v>
      </c>
      <c r="D82" s="7"/>
      <c r="E82" s="7"/>
      <c r="F82" s="4" t="s">
        <v>18</v>
      </c>
      <c r="G82" t="str">
        <f t="shared" si="10"/>
        <v>Other</v>
      </c>
      <c r="H82" t="str">
        <f t="shared" si="11"/>
        <v>Sraight Bet</v>
      </c>
      <c r="I82" t="str">
        <f t="shared" si="12"/>
        <v>Not Details</v>
      </c>
      <c r="J82" t="str">
        <f t="shared" si="14"/>
        <v>Not Details</v>
      </c>
      <c r="K82" t="str">
        <f t="shared" si="9"/>
        <v>Non Descript</v>
      </c>
      <c r="L82" t="str">
        <f t="shared" si="13"/>
        <v>N/A</v>
      </c>
      <c r="M82" t="str">
        <f t="shared" si="15"/>
        <v>N/A</v>
      </c>
    </row>
    <row r="83" spans="1:13" ht="20" x14ac:dyDescent="0.35">
      <c r="A83" s="2" t="s">
        <v>94</v>
      </c>
      <c r="B83" s="29"/>
      <c r="C83" s="2" t="s">
        <v>95</v>
      </c>
      <c r="D83" s="2" t="s">
        <v>44</v>
      </c>
      <c r="E83" s="2">
        <v>100</v>
      </c>
      <c r="F83" s="2" t="s">
        <v>18</v>
      </c>
      <c r="G83" t="str">
        <f t="shared" si="10"/>
        <v>Total</v>
      </c>
      <c r="H83" t="str">
        <f t="shared" si="11"/>
        <v>Other</v>
      </c>
      <c r="I83" t="str">
        <f t="shared" si="12"/>
        <v>Not Details</v>
      </c>
      <c r="J83" t="str">
        <f t="shared" si="14"/>
        <v>Not Details</v>
      </c>
      <c r="K83" t="str">
        <f t="shared" si="9"/>
        <v>Non Descript</v>
      </c>
      <c r="L83" t="str">
        <f t="shared" si="13"/>
        <v>N/A</v>
      </c>
      <c r="M83" t="str">
        <f t="shared" si="15"/>
        <v>N/A</v>
      </c>
    </row>
    <row r="84" spans="1:13" ht="20.5" thickBot="1" x14ac:dyDescent="0.4">
      <c r="A84" s="3">
        <v>43425.842361111114</v>
      </c>
      <c r="B84" s="30"/>
      <c r="C84" s="2" t="s">
        <v>96</v>
      </c>
      <c r="D84" s="2"/>
      <c r="E84" s="2"/>
      <c r="F84" s="2"/>
      <c r="G84" t="str">
        <f t="shared" si="10"/>
        <v>Other</v>
      </c>
      <c r="H84" t="str">
        <f t="shared" si="11"/>
        <v>Other</v>
      </c>
      <c r="I84" t="str">
        <f t="shared" si="12"/>
        <v>Details</v>
      </c>
      <c r="J84" t="str">
        <f t="shared" si="14"/>
        <v>Total Details</v>
      </c>
      <c r="K84" t="str">
        <f t="shared" si="9"/>
        <v>[NBA] [2503] TOTAL o105½-110  | (2H INDIANA PACERS vrs 2H CHARLOTTE HORNETS)</v>
      </c>
      <c r="L84" t="str">
        <f t="shared" si="13"/>
        <v>WIN</v>
      </c>
      <c r="M84">
        <f t="shared" si="15"/>
        <v>100</v>
      </c>
    </row>
    <row r="85" spans="1:13" x14ac:dyDescent="0.35">
      <c r="A85" s="10" t="s">
        <v>7</v>
      </c>
      <c r="B85" s="21">
        <v>43425.878472222219</v>
      </c>
      <c r="C85" s="10" t="s">
        <v>9</v>
      </c>
      <c r="D85" s="13"/>
      <c r="E85" s="13"/>
      <c r="F85" s="10" t="s">
        <v>13</v>
      </c>
      <c r="G85" t="str">
        <f t="shared" si="10"/>
        <v>Other</v>
      </c>
      <c r="H85" t="str">
        <f t="shared" si="11"/>
        <v>Sraight Bet</v>
      </c>
      <c r="I85" t="str">
        <f t="shared" si="12"/>
        <v>Not Details</v>
      </c>
      <c r="J85" t="str">
        <f t="shared" si="14"/>
        <v>Not Details</v>
      </c>
      <c r="K85" t="str">
        <f t="shared" si="9"/>
        <v>Non Descript</v>
      </c>
      <c r="L85" t="str">
        <f t="shared" si="13"/>
        <v>N/A</v>
      </c>
      <c r="M85" t="str">
        <f t="shared" si="15"/>
        <v>N/A</v>
      </c>
    </row>
    <row r="86" spans="1:13" ht="20" x14ac:dyDescent="0.35">
      <c r="A86" s="8" t="s">
        <v>97</v>
      </c>
      <c r="B86" s="22"/>
      <c r="C86" s="8" t="s">
        <v>98</v>
      </c>
      <c r="D86" s="8" t="s">
        <v>44</v>
      </c>
      <c r="E86" s="8">
        <v>-110</v>
      </c>
      <c r="F86" s="8" t="s">
        <v>13</v>
      </c>
      <c r="G86" t="str">
        <f t="shared" si="10"/>
        <v>Total</v>
      </c>
      <c r="H86" t="str">
        <f t="shared" si="11"/>
        <v>Other</v>
      </c>
      <c r="I86" t="str">
        <f t="shared" si="12"/>
        <v>Not Details</v>
      </c>
      <c r="J86" t="str">
        <f t="shared" si="14"/>
        <v>Not Details</v>
      </c>
      <c r="K86" t="str">
        <f t="shared" si="9"/>
        <v>Non Descript</v>
      </c>
      <c r="L86" t="str">
        <f t="shared" si="13"/>
        <v>N/A</v>
      </c>
      <c r="M86" t="str">
        <f t="shared" si="15"/>
        <v>N/A</v>
      </c>
    </row>
    <row r="87" spans="1:13" ht="15" thickBot="1" x14ac:dyDescent="0.4">
      <c r="A87" s="9">
        <v>43425.45208333333</v>
      </c>
      <c r="B87" s="23"/>
      <c r="C87" s="8" t="s">
        <v>99</v>
      </c>
      <c r="D87" s="8"/>
      <c r="E87" s="8"/>
      <c r="F87" s="8"/>
      <c r="G87" t="str">
        <f t="shared" si="10"/>
        <v>Other</v>
      </c>
      <c r="H87" t="str">
        <f t="shared" si="11"/>
        <v>Other</v>
      </c>
      <c r="I87" t="str">
        <f t="shared" si="12"/>
        <v>Details</v>
      </c>
      <c r="J87" t="str">
        <f t="shared" si="14"/>
        <v>Total Details</v>
      </c>
      <c r="K87" t="str">
        <f t="shared" si="9"/>
        <v>[CBB] [536] TOTAL u156-110  | (RICE vrs BYU)</v>
      </c>
      <c r="L87" t="str">
        <f t="shared" si="13"/>
        <v>LOSE</v>
      </c>
      <c r="M87">
        <f t="shared" si="15"/>
        <v>-110</v>
      </c>
    </row>
    <row r="88" spans="1:13" x14ac:dyDescent="0.35">
      <c r="A88" s="4" t="s">
        <v>7</v>
      </c>
      <c r="B88" s="28">
        <v>43425.896527777775</v>
      </c>
      <c r="C88" s="4" t="s">
        <v>9</v>
      </c>
      <c r="D88" s="7"/>
      <c r="E88" s="7"/>
      <c r="F88" s="4" t="s">
        <v>13</v>
      </c>
      <c r="G88" t="str">
        <f t="shared" si="10"/>
        <v>Other</v>
      </c>
      <c r="H88" t="str">
        <f t="shared" si="11"/>
        <v>Sraight Bet</v>
      </c>
      <c r="I88" t="str">
        <f t="shared" si="12"/>
        <v>Not Details</v>
      </c>
      <c r="J88" t="str">
        <f t="shared" si="14"/>
        <v>Not Details</v>
      </c>
      <c r="K88" t="str">
        <f t="shared" si="9"/>
        <v>Non Descript</v>
      </c>
      <c r="L88" t="str">
        <f t="shared" si="13"/>
        <v>N/A</v>
      </c>
      <c r="M88" t="str">
        <f t="shared" si="15"/>
        <v>N/A</v>
      </c>
    </row>
    <row r="89" spans="1:13" ht="20" x14ac:dyDescent="0.35">
      <c r="A89" s="2" t="s">
        <v>100</v>
      </c>
      <c r="B89" s="29"/>
      <c r="C89" s="2" t="s">
        <v>101</v>
      </c>
      <c r="D89" s="2" t="s">
        <v>102</v>
      </c>
      <c r="E89" s="2">
        <v>-214</v>
      </c>
      <c r="F89" s="2" t="s">
        <v>13</v>
      </c>
      <c r="G89" t="str">
        <f t="shared" si="10"/>
        <v>Other</v>
      </c>
      <c r="H89" t="str">
        <f t="shared" si="11"/>
        <v>Other</v>
      </c>
      <c r="I89" t="str">
        <f t="shared" si="12"/>
        <v>Details</v>
      </c>
      <c r="J89" t="str">
        <f t="shared" si="14"/>
        <v>Not Details</v>
      </c>
      <c r="K89" t="str">
        <f t="shared" si="9"/>
        <v>Non Descript</v>
      </c>
      <c r="L89" t="str">
        <f t="shared" si="13"/>
        <v>N/A</v>
      </c>
      <c r="M89" t="str">
        <f t="shared" si="15"/>
        <v>N/A</v>
      </c>
    </row>
    <row r="90" spans="1:13" ht="15" thickBot="1" x14ac:dyDescent="0.4">
      <c r="A90" s="3">
        <v>43425.842361111114</v>
      </c>
      <c r="B90" s="30"/>
      <c r="C90" s="2"/>
      <c r="D90" s="2"/>
      <c r="E90" s="2"/>
      <c r="F90" s="2"/>
      <c r="G90" t="str">
        <f t="shared" si="10"/>
        <v>Other</v>
      </c>
      <c r="H90" t="str">
        <f t="shared" si="11"/>
        <v>Other</v>
      </c>
      <c r="I90" t="str">
        <f t="shared" si="12"/>
        <v>Details</v>
      </c>
      <c r="J90" t="str">
        <f t="shared" si="14"/>
        <v>Not Details</v>
      </c>
      <c r="K90" t="str">
        <f t="shared" si="9"/>
        <v>Non Descript</v>
      </c>
      <c r="L90" t="str">
        <f t="shared" si="13"/>
        <v>N/A</v>
      </c>
      <c r="M90" t="str">
        <f t="shared" si="15"/>
        <v>N/A</v>
      </c>
    </row>
    <row r="91" spans="1:13" x14ac:dyDescent="0.35">
      <c r="A91" s="10" t="s">
        <v>7</v>
      </c>
      <c r="B91" s="21">
        <v>43425.926388888889</v>
      </c>
      <c r="C91" s="10" t="s">
        <v>9</v>
      </c>
      <c r="D91" s="13"/>
      <c r="E91" s="13"/>
      <c r="F91" s="10" t="s">
        <v>18</v>
      </c>
      <c r="G91" t="str">
        <f t="shared" si="10"/>
        <v>Other</v>
      </c>
      <c r="H91" t="str">
        <f t="shared" si="11"/>
        <v>Sraight Bet</v>
      </c>
      <c r="I91" t="str">
        <f t="shared" si="12"/>
        <v>Not Details</v>
      </c>
      <c r="J91" t="str">
        <f t="shared" si="14"/>
        <v>Not Details</v>
      </c>
      <c r="K91" t="str">
        <f t="shared" si="9"/>
        <v>Non Descript</v>
      </c>
      <c r="L91" t="str">
        <f t="shared" si="13"/>
        <v>N/A</v>
      </c>
      <c r="M91" t="str">
        <f t="shared" si="15"/>
        <v>N/A</v>
      </c>
    </row>
    <row r="92" spans="1:13" ht="20" x14ac:dyDescent="0.35">
      <c r="A92" s="8" t="s">
        <v>103</v>
      </c>
      <c r="B92" s="22"/>
      <c r="C92" s="8" t="s">
        <v>104</v>
      </c>
      <c r="D92" s="8" t="s">
        <v>105</v>
      </c>
      <c r="E92" s="8">
        <v>150</v>
      </c>
      <c r="F92" s="8" t="s">
        <v>18</v>
      </c>
      <c r="G92" t="str">
        <f t="shared" si="10"/>
        <v>Other</v>
      </c>
      <c r="H92" t="str">
        <f t="shared" si="11"/>
        <v>Other</v>
      </c>
      <c r="I92" t="str">
        <f t="shared" si="12"/>
        <v>Details</v>
      </c>
      <c r="J92" t="str">
        <f t="shared" si="14"/>
        <v>Not Details</v>
      </c>
      <c r="K92" t="str">
        <f t="shared" si="9"/>
        <v>Non Descript</v>
      </c>
      <c r="L92" t="str">
        <f t="shared" si="13"/>
        <v>N/A</v>
      </c>
      <c r="M92" t="str">
        <f t="shared" si="15"/>
        <v>N/A</v>
      </c>
    </row>
    <row r="93" spans="1:13" ht="15" thickBot="1" x14ac:dyDescent="0.4">
      <c r="A93" s="9">
        <v>43425.921527777777</v>
      </c>
      <c r="B93" s="23"/>
      <c r="C93" s="8"/>
      <c r="D93" s="8"/>
      <c r="E93" s="8"/>
      <c r="F93" s="8"/>
      <c r="G93" t="str">
        <f t="shared" si="10"/>
        <v>Other</v>
      </c>
      <c r="H93" t="str">
        <f t="shared" si="11"/>
        <v>Other</v>
      </c>
      <c r="I93" t="str">
        <f t="shared" si="12"/>
        <v>Details</v>
      </c>
      <c r="J93" t="str">
        <f t="shared" si="14"/>
        <v>Not Details</v>
      </c>
      <c r="K93" t="str">
        <f t="shared" si="9"/>
        <v>Non Descript</v>
      </c>
      <c r="L93" t="str">
        <f t="shared" si="13"/>
        <v>N/A</v>
      </c>
      <c r="M93" t="str">
        <f t="shared" si="15"/>
        <v>N/A</v>
      </c>
    </row>
    <row r="94" spans="1:13" x14ac:dyDescent="0.35">
      <c r="A94" s="4" t="s">
        <v>7</v>
      </c>
      <c r="B94" s="28">
        <v>43425.940972222219</v>
      </c>
      <c r="C94" s="4" t="s">
        <v>9</v>
      </c>
      <c r="D94" s="7"/>
      <c r="E94" s="7"/>
      <c r="F94" s="4" t="s">
        <v>18</v>
      </c>
      <c r="G94" t="str">
        <f t="shared" si="10"/>
        <v>Other</v>
      </c>
      <c r="H94" t="str">
        <f t="shared" si="11"/>
        <v>Sraight Bet</v>
      </c>
      <c r="I94" t="str">
        <f t="shared" si="12"/>
        <v>Not Details</v>
      </c>
      <c r="J94" t="str">
        <f t="shared" si="14"/>
        <v>Not Details</v>
      </c>
      <c r="K94" t="str">
        <f t="shared" si="9"/>
        <v>Non Descript</v>
      </c>
      <c r="L94" t="str">
        <f t="shared" si="13"/>
        <v>N/A</v>
      </c>
      <c r="M94" t="str">
        <f t="shared" si="15"/>
        <v>N/A</v>
      </c>
    </row>
    <row r="95" spans="1:13" ht="20" x14ac:dyDescent="0.35">
      <c r="A95" s="2" t="s">
        <v>106</v>
      </c>
      <c r="B95" s="29"/>
      <c r="C95" s="2" t="s">
        <v>107</v>
      </c>
      <c r="D95" s="2" t="s">
        <v>40</v>
      </c>
      <c r="E95" s="2">
        <v>100</v>
      </c>
      <c r="F95" s="2" t="s">
        <v>18</v>
      </c>
      <c r="G95" t="str">
        <f t="shared" si="10"/>
        <v>Total</v>
      </c>
      <c r="H95" t="str">
        <f t="shared" si="11"/>
        <v>Other</v>
      </c>
      <c r="I95" t="str">
        <f t="shared" si="12"/>
        <v>Not Details</v>
      </c>
      <c r="J95" t="str">
        <f t="shared" si="14"/>
        <v>Not Details</v>
      </c>
      <c r="K95" t="str">
        <f t="shared" si="9"/>
        <v>Non Descript</v>
      </c>
      <c r="L95" t="str">
        <f t="shared" si="13"/>
        <v>N/A</v>
      </c>
      <c r="M95" t="str">
        <f t="shared" si="15"/>
        <v>N/A</v>
      </c>
    </row>
    <row r="96" spans="1:13" ht="40.5" thickBot="1" x14ac:dyDescent="0.4">
      <c r="A96" s="3">
        <v>43425.915972222225</v>
      </c>
      <c r="B96" s="30"/>
      <c r="C96" s="2" t="s">
        <v>108</v>
      </c>
      <c r="D96" s="2"/>
      <c r="E96" s="2"/>
      <c r="F96" s="2"/>
      <c r="G96" t="str">
        <f t="shared" si="10"/>
        <v>Total</v>
      </c>
      <c r="H96" t="str">
        <f t="shared" si="11"/>
        <v>Other</v>
      </c>
      <c r="I96" t="str">
        <f t="shared" si="12"/>
        <v>Not Details</v>
      </c>
      <c r="J96" t="str">
        <f t="shared" si="14"/>
        <v>Not Details</v>
      </c>
      <c r="K96" t="str">
        <f t="shared" si="9"/>
        <v>Non Descript</v>
      </c>
      <c r="L96" t="str">
        <f t="shared" si="13"/>
        <v>N/A</v>
      </c>
      <c r="M96" t="str">
        <f t="shared" si="15"/>
        <v>N/A</v>
      </c>
    </row>
    <row r="97" spans="1:13" x14ac:dyDescent="0.35">
      <c r="A97" s="10" t="s">
        <v>7</v>
      </c>
      <c r="B97" s="21">
        <v>43425.945833333331</v>
      </c>
      <c r="C97" s="10" t="s">
        <v>9</v>
      </c>
      <c r="D97" s="13"/>
      <c r="E97" s="13"/>
      <c r="F97" s="10" t="s">
        <v>13</v>
      </c>
      <c r="G97" t="str">
        <f t="shared" si="10"/>
        <v>Other</v>
      </c>
      <c r="H97" t="str">
        <f t="shared" si="11"/>
        <v>Sraight Bet</v>
      </c>
      <c r="I97" t="str">
        <f t="shared" si="12"/>
        <v>Not Details</v>
      </c>
      <c r="J97" t="str">
        <f t="shared" si="14"/>
        <v>Not Details</v>
      </c>
      <c r="K97" t="str">
        <f t="shared" si="9"/>
        <v>Non Descript</v>
      </c>
      <c r="L97" t="str">
        <f t="shared" si="13"/>
        <v>N/A</v>
      </c>
      <c r="M97" t="str">
        <f t="shared" si="15"/>
        <v>N/A</v>
      </c>
    </row>
    <row r="98" spans="1:13" ht="20" x14ac:dyDescent="0.35">
      <c r="A98" s="8" t="s">
        <v>109</v>
      </c>
      <c r="B98" s="22"/>
      <c r="C98" s="8" t="s">
        <v>110</v>
      </c>
      <c r="D98" s="8" t="s">
        <v>78</v>
      </c>
      <c r="E98" s="8">
        <v>-275</v>
      </c>
      <c r="F98" s="8" t="s">
        <v>13</v>
      </c>
      <c r="G98" t="str">
        <f t="shared" si="10"/>
        <v>Total</v>
      </c>
      <c r="H98" t="str">
        <f t="shared" si="11"/>
        <v>Other</v>
      </c>
      <c r="I98" t="str">
        <f t="shared" si="12"/>
        <v>Not Details</v>
      </c>
      <c r="J98" t="str">
        <f t="shared" si="14"/>
        <v>Not Details</v>
      </c>
      <c r="K98" t="str">
        <f t="shared" si="9"/>
        <v>Non Descript</v>
      </c>
      <c r="L98" t="str">
        <f t="shared" si="13"/>
        <v>N/A</v>
      </c>
      <c r="M98" t="str">
        <f t="shared" si="15"/>
        <v>N/A</v>
      </c>
    </row>
    <row r="99" spans="1:13" ht="20.5" thickBot="1" x14ac:dyDescent="0.4">
      <c r="A99" s="9">
        <v>43425.388194444444</v>
      </c>
      <c r="B99" s="23"/>
      <c r="C99" s="8" t="s">
        <v>111</v>
      </c>
      <c r="D99" s="8"/>
      <c r="E99" s="8"/>
      <c r="F99" s="8"/>
      <c r="G99" t="str">
        <f t="shared" si="10"/>
        <v>Other</v>
      </c>
      <c r="H99" t="str">
        <f t="shared" si="11"/>
        <v>Other</v>
      </c>
      <c r="I99" t="str">
        <f t="shared" si="12"/>
        <v>Details</v>
      </c>
      <c r="J99" t="str">
        <f t="shared" si="14"/>
        <v>Total Details</v>
      </c>
      <c r="K99" t="str">
        <f t="shared" si="9"/>
        <v>[NBA] [525] TOTAL o220-110  | (OKLAHOMA CITY THUNDER vrs GOLDEN STATE WARRIORS)</v>
      </c>
      <c r="L99" t="str">
        <f t="shared" si="13"/>
        <v>LOSE</v>
      </c>
      <c r="M99">
        <f t="shared" si="15"/>
        <v>-275</v>
      </c>
    </row>
    <row r="100" spans="1:13" x14ac:dyDescent="0.35">
      <c r="A100" s="4" t="s">
        <v>7</v>
      </c>
      <c r="B100" s="28">
        <v>43425.945833333331</v>
      </c>
      <c r="C100" s="4" t="s">
        <v>9</v>
      </c>
      <c r="D100" s="7"/>
      <c r="E100" s="7"/>
      <c r="F100" s="4" t="s">
        <v>13</v>
      </c>
      <c r="G100" t="str">
        <f t="shared" si="10"/>
        <v>Other</v>
      </c>
      <c r="H100" t="str">
        <f t="shared" si="11"/>
        <v>Sraight Bet</v>
      </c>
      <c r="I100" t="str">
        <f t="shared" si="12"/>
        <v>Not Details</v>
      </c>
      <c r="J100" t="str">
        <f t="shared" si="14"/>
        <v>Not Details</v>
      </c>
      <c r="K100" t="str">
        <f t="shared" si="9"/>
        <v>Non Descript</v>
      </c>
      <c r="L100" t="str">
        <f t="shared" si="13"/>
        <v>N/A</v>
      </c>
      <c r="M100" t="str">
        <f t="shared" si="15"/>
        <v>N/A</v>
      </c>
    </row>
    <row r="101" spans="1:13" ht="20" x14ac:dyDescent="0.35">
      <c r="A101" s="2" t="s">
        <v>112</v>
      </c>
      <c r="B101" s="29"/>
      <c r="C101" s="2" t="s">
        <v>113</v>
      </c>
      <c r="D101" s="2" t="s">
        <v>44</v>
      </c>
      <c r="E101" s="2">
        <v>-110</v>
      </c>
      <c r="F101" s="2" t="s">
        <v>13</v>
      </c>
      <c r="G101" t="str">
        <f t="shared" si="10"/>
        <v>Total</v>
      </c>
      <c r="H101" t="str">
        <f t="shared" si="11"/>
        <v>Other</v>
      </c>
      <c r="I101" t="str">
        <f t="shared" si="12"/>
        <v>Not Details</v>
      </c>
      <c r="J101" t="str">
        <f t="shared" si="14"/>
        <v>Not Details</v>
      </c>
      <c r="K101" t="str">
        <f t="shared" si="9"/>
        <v>Non Descript</v>
      </c>
      <c r="L101" t="str">
        <f t="shared" si="13"/>
        <v>N/A</v>
      </c>
      <c r="M101" t="str">
        <f t="shared" si="15"/>
        <v>N/A</v>
      </c>
    </row>
    <row r="102" spans="1:13" ht="20.5" thickBot="1" x14ac:dyDescent="0.4">
      <c r="A102" s="3">
        <v>43425.915972222225</v>
      </c>
      <c r="B102" s="30"/>
      <c r="C102" s="2" t="s">
        <v>111</v>
      </c>
      <c r="D102" s="2"/>
      <c r="E102" s="2"/>
      <c r="F102" s="2"/>
      <c r="G102" t="str">
        <f t="shared" si="10"/>
        <v>Other</v>
      </c>
      <c r="H102" t="str">
        <f t="shared" si="11"/>
        <v>Other</v>
      </c>
      <c r="I102" t="str">
        <f t="shared" si="12"/>
        <v>Details</v>
      </c>
      <c r="J102" t="str">
        <f t="shared" si="14"/>
        <v>Total Details</v>
      </c>
      <c r="K102" t="str">
        <f t="shared" si="9"/>
        <v>[NBA] [525] TOTAL o223-110  | (OKLAHOMA CITY THUNDER vrs GOLDEN STATE WARRIORS)</v>
      </c>
      <c r="L102" t="str">
        <f t="shared" si="13"/>
        <v>LOSE</v>
      </c>
      <c r="M102">
        <f t="shared" si="15"/>
        <v>-110</v>
      </c>
    </row>
    <row r="103" spans="1:13" x14ac:dyDescent="0.35">
      <c r="A103" s="10" t="s">
        <v>7</v>
      </c>
      <c r="B103" s="21">
        <v>43425.947916666664</v>
      </c>
      <c r="C103" s="10" t="s">
        <v>9</v>
      </c>
      <c r="D103" s="13"/>
      <c r="E103" s="13"/>
      <c r="F103" s="10" t="s">
        <v>18</v>
      </c>
      <c r="G103" t="str">
        <f t="shared" si="10"/>
        <v>Other</v>
      </c>
      <c r="H103" t="str">
        <f t="shared" si="11"/>
        <v>Sraight Bet</v>
      </c>
      <c r="I103" t="str">
        <f t="shared" si="12"/>
        <v>Not Details</v>
      </c>
      <c r="J103" t="str">
        <f t="shared" si="14"/>
        <v>Not Details</v>
      </c>
      <c r="K103" t="str">
        <f t="shared" si="9"/>
        <v>Non Descript</v>
      </c>
      <c r="L103" t="str">
        <f t="shared" si="13"/>
        <v>N/A</v>
      </c>
      <c r="M103" t="str">
        <f t="shared" si="15"/>
        <v>N/A</v>
      </c>
    </row>
    <row r="104" spans="1:13" ht="20" x14ac:dyDescent="0.35">
      <c r="A104" s="8" t="s">
        <v>114</v>
      </c>
      <c r="B104" s="22"/>
      <c r="C104" s="8" t="s">
        <v>115</v>
      </c>
      <c r="D104" s="8" t="s">
        <v>44</v>
      </c>
      <c r="E104" s="8">
        <v>100</v>
      </c>
      <c r="F104" s="8" t="s">
        <v>18</v>
      </c>
      <c r="G104" t="str">
        <f t="shared" si="10"/>
        <v>Other</v>
      </c>
      <c r="H104" t="str">
        <f t="shared" si="11"/>
        <v>Other</v>
      </c>
      <c r="I104" t="str">
        <f t="shared" si="12"/>
        <v>Details</v>
      </c>
      <c r="J104" t="str">
        <f t="shared" si="14"/>
        <v>Not Details</v>
      </c>
      <c r="K104" t="str">
        <f t="shared" si="9"/>
        <v>Non Descript</v>
      </c>
      <c r="L104" t="str">
        <f t="shared" si="13"/>
        <v>N/A</v>
      </c>
      <c r="M104" t="str">
        <f t="shared" si="15"/>
        <v>N/A</v>
      </c>
    </row>
    <row r="105" spans="1:13" ht="15" thickBot="1" x14ac:dyDescent="0.4">
      <c r="A105" s="9">
        <v>43425.013888888891</v>
      </c>
      <c r="B105" s="23"/>
      <c r="C105" s="8"/>
      <c r="D105" s="8"/>
      <c r="E105" s="8"/>
      <c r="F105" s="8"/>
      <c r="G105" t="str">
        <f t="shared" si="10"/>
        <v>Other</v>
      </c>
      <c r="H105" t="str">
        <f t="shared" si="11"/>
        <v>Other</v>
      </c>
      <c r="I105" t="str">
        <f t="shared" si="12"/>
        <v>Details</v>
      </c>
      <c r="J105" t="str">
        <f t="shared" si="14"/>
        <v>Not Details</v>
      </c>
      <c r="K105" t="str">
        <f t="shared" si="9"/>
        <v>Non Descript</v>
      </c>
      <c r="L105" t="str">
        <f t="shared" si="13"/>
        <v>N/A</v>
      </c>
      <c r="M105" t="str">
        <f t="shared" si="15"/>
        <v>N/A</v>
      </c>
    </row>
    <row r="106" spans="1:13" x14ac:dyDescent="0.35">
      <c r="A106" s="4" t="s">
        <v>7</v>
      </c>
      <c r="B106" s="28">
        <v>43425.997916666667</v>
      </c>
      <c r="C106" s="4" t="s">
        <v>9</v>
      </c>
      <c r="D106" s="7"/>
      <c r="E106" s="7"/>
      <c r="F106" s="4" t="s">
        <v>18</v>
      </c>
      <c r="G106" t="str">
        <f t="shared" si="10"/>
        <v>Other</v>
      </c>
      <c r="H106" t="str">
        <f t="shared" si="11"/>
        <v>Sraight Bet</v>
      </c>
      <c r="I106" t="str">
        <f t="shared" si="12"/>
        <v>Not Details</v>
      </c>
      <c r="J106" t="str">
        <f t="shared" si="14"/>
        <v>Not Details</v>
      </c>
      <c r="K106" t="str">
        <f t="shared" si="9"/>
        <v>Non Descript</v>
      </c>
      <c r="L106" t="str">
        <f t="shared" si="13"/>
        <v>N/A</v>
      </c>
      <c r="M106" t="str">
        <f t="shared" si="15"/>
        <v>N/A</v>
      </c>
    </row>
    <row r="107" spans="1:13" ht="20" x14ac:dyDescent="0.35">
      <c r="A107" s="2" t="s">
        <v>116</v>
      </c>
      <c r="B107" s="29"/>
      <c r="C107" s="2" t="s">
        <v>117</v>
      </c>
      <c r="D107" s="2" t="s">
        <v>119</v>
      </c>
      <c r="E107" s="2">
        <v>200</v>
      </c>
      <c r="F107" s="2" t="s">
        <v>18</v>
      </c>
      <c r="G107" t="str">
        <f t="shared" si="10"/>
        <v>Total</v>
      </c>
      <c r="H107" t="str">
        <f t="shared" si="11"/>
        <v>Other</v>
      </c>
      <c r="I107" t="str">
        <f t="shared" si="12"/>
        <v>Not Details</v>
      </c>
      <c r="J107" t="str">
        <f t="shared" si="14"/>
        <v>Not Details</v>
      </c>
      <c r="K107" t="str">
        <f t="shared" si="9"/>
        <v>Non Descript</v>
      </c>
      <c r="L107" t="str">
        <f t="shared" si="13"/>
        <v>N/A</v>
      </c>
      <c r="M107" t="str">
        <f t="shared" si="15"/>
        <v>N/A</v>
      </c>
    </row>
    <row r="108" spans="1:13" ht="20.5" thickBot="1" x14ac:dyDescent="0.4">
      <c r="A108" s="3">
        <v>43425.988194444442</v>
      </c>
      <c r="B108" s="30"/>
      <c r="C108" s="2" t="s">
        <v>118</v>
      </c>
      <c r="D108" s="2"/>
      <c r="E108" s="2"/>
      <c r="F108" s="2"/>
      <c r="G108" t="str">
        <f t="shared" si="10"/>
        <v>Other</v>
      </c>
      <c r="H108" t="str">
        <f t="shared" si="11"/>
        <v>Other</v>
      </c>
      <c r="I108" t="str">
        <f t="shared" si="12"/>
        <v>Details</v>
      </c>
      <c r="J108" t="str">
        <f t="shared" si="14"/>
        <v>Total Details</v>
      </c>
      <c r="K108" t="str">
        <f t="shared" si="9"/>
        <v>[NBA] [2525] TOTAL o108-110  | (2H OKLAHOMA CITY THUNDER vrs 2H GOLDEN STATE WARRIORS)</v>
      </c>
      <c r="L108" t="str">
        <f t="shared" si="13"/>
        <v>WIN</v>
      </c>
      <c r="M108">
        <f t="shared" si="15"/>
        <v>200</v>
      </c>
    </row>
    <row r="109" spans="1:13" x14ac:dyDescent="0.35">
      <c r="A109" s="10" t="s">
        <v>7</v>
      </c>
      <c r="B109" s="21">
        <v>43426.526388888888</v>
      </c>
      <c r="C109" s="10" t="s">
        <v>9</v>
      </c>
      <c r="D109" s="13"/>
      <c r="E109" s="13"/>
      <c r="F109" s="10" t="s">
        <v>18</v>
      </c>
      <c r="G109" t="str">
        <f t="shared" si="10"/>
        <v>Other</v>
      </c>
      <c r="H109" t="str">
        <f t="shared" si="11"/>
        <v>Sraight Bet</v>
      </c>
      <c r="I109" t="str">
        <f t="shared" si="12"/>
        <v>Not Details</v>
      </c>
      <c r="J109" t="str">
        <f t="shared" si="14"/>
        <v>Not Details</v>
      </c>
      <c r="K109" t="str">
        <f t="shared" si="9"/>
        <v>Non Descript</v>
      </c>
      <c r="L109" t="str">
        <f t="shared" si="13"/>
        <v>N/A</v>
      </c>
      <c r="M109" t="str">
        <f t="shared" si="15"/>
        <v>N/A</v>
      </c>
    </row>
    <row r="110" spans="1:13" ht="20" x14ac:dyDescent="0.35">
      <c r="A110" s="8" t="s">
        <v>120</v>
      </c>
      <c r="B110" s="22"/>
      <c r="C110" s="8" t="s">
        <v>121</v>
      </c>
      <c r="D110" s="8" t="s">
        <v>123</v>
      </c>
      <c r="E110" s="8">
        <v>50</v>
      </c>
      <c r="F110" s="8" t="s">
        <v>18</v>
      </c>
      <c r="G110" t="str">
        <f t="shared" si="10"/>
        <v>Total</v>
      </c>
      <c r="H110" t="str">
        <f t="shared" si="11"/>
        <v>Other</v>
      </c>
      <c r="I110" t="str">
        <f t="shared" si="12"/>
        <v>Not Details</v>
      </c>
      <c r="J110" t="str">
        <f t="shared" si="14"/>
        <v>Not Details</v>
      </c>
      <c r="K110" t="str">
        <f t="shared" si="9"/>
        <v>Non Descript</v>
      </c>
      <c r="L110" t="str">
        <f t="shared" si="13"/>
        <v>N/A</v>
      </c>
      <c r="M110" t="str">
        <f t="shared" si="15"/>
        <v>N/A</v>
      </c>
    </row>
    <row r="111" spans="1:13" ht="15" thickBot="1" x14ac:dyDescent="0.4">
      <c r="A111" s="9">
        <v>43426.513888888891</v>
      </c>
      <c r="B111" s="23"/>
      <c r="C111" s="8" t="s">
        <v>122</v>
      </c>
      <c r="D111" s="8"/>
      <c r="E111" s="8"/>
      <c r="F111" s="8"/>
      <c r="G111" t="str">
        <f t="shared" si="10"/>
        <v>Other</v>
      </c>
      <c r="H111" t="str">
        <f t="shared" si="11"/>
        <v>Other</v>
      </c>
      <c r="I111" t="str">
        <f t="shared" si="12"/>
        <v>Details</v>
      </c>
      <c r="J111" t="str">
        <f t="shared" si="14"/>
        <v>Total Details</v>
      </c>
      <c r="K111" t="str">
        <f t="shared" si="9"/>
        <v>[NFL] [106] TOTAL u42½-110  | (CHICAGO BEARS vrs DETROIT LIONS)</v>
      </c>
      <c r="L111" t="str">
        <f t="shared" si="13"/>
        <v>WIN</v>
      </c>
      <c r="M111">
        <f t="shared" si="15"/>
        <v>50</v>
      </c>
    </row>
    <row r="112" spans="1:13" x14ac:dyDescent="0.35">
      <c r="A112" s="4" t="s">
        <v>7</v>
      </c>
      <c r="B112" s="6">
        <v>43426.526388888888</v>
      </c>
      <c r="C112" s="4" t="s">
        <v>125</v>
      </c>
      <c r="D112" s="7"/>
      <c r="E112" s="7"/>
      <c r="F112" s="4" t="s">
        <v>18</v>
      </c>
      <c r="G112" t="str">
        <f t="shared" si="10"/>
        <v>Other</v>
      </c>
      <c r="H112" t="str">
        <f t="shared" si="11"/>
        <v>Other</v>
      </c>
      <c r="I112" t="str">
        <f t="shared" si="12"/>
        <v>Details</v>
      </c>
      <c r="J112" t="str">
        <f t="shared" si="14"/>
        <v>Not Details</v>
      </c>
      <c r="K112" t="str">
        <f t="shared" si="9"/>
        <v>Non Descript</v>
      </c>
      <c r="L112" t="str">
        <f t="shared" si="13"/>
        <v>N/A</v>
      </c>
      <c r="M112" t="str">
        <f t="shared" si="15"/>
        <v>N/A</v>
      </c>
    </row>
    <row r="113" spans="1:13" ht="20" x14ac:dyDescent="0.35">
      <c r="A113" s="2" t="s">
        <v>124</v>
      </c>
      <c r="B113" s="5">
        <v>43426.691666666666</v>
      </c>
      <c r="C113" s="2" t="s">
        <v>126</v>
      </c>
      <c r="D113" s="2" t="s">
        <v>44</v>
      </c>
      <c r="E113" s="2">
        <v>100</v>
      </c>
      <c r="F113" s="2" t="s">
        <v>18</v>
      </c>
      <c r="G113" t="str">
        <f t="shared" si="10"/>
        <v>Other</v>
      </c>
      <c r="H113" t="str">
        <f t="shared" si="11"/>
        <v>Other</v>
      </c>
      <c r="I113" t="str">
        <f t="shared" si="12"/>
        <v>Details</v>
      </c>
      <c r="J113" t="str">
        <f t="shared" si="14"/>
        <v>Not Details</v>
      </c>
      <c r="K113" t="str">
        <f t="shared" si="9"/>
        <v>Non Descript</v>
      </c>
      <c r="L113" t="str">
        <f t="shared" si="13"/>
        <v>N/A</v>
      </c>
      <c r="M113" t="str">
        <f t="shared" si="15"/>
        <v>N/A</v>
      </c>
    </row>
    <row r="114" spans="1:13" ht="20.5" thickBot="1" x14ac:dyDescent="0.4">
      <c r="A114" s="3">
        <v>43426.421527777777</v>
      </c>
      <c r="B114" s="15"/>
      <c r="C114" s="2" t="s">
        <v>127</v>
      </c>
      <c r="D114" s="2"/>
      <c r="E114" s="2"/>
      <c r="F114" s="2" t="s">
        <v>18</v>
      </c>
      <c r="G114" t="str">
        <f t="shared" si="10"/>
        <v>Other</v>
      </c>
      <c r="H114" t="str">
        <f t="shared" si="11"/>
        <v>Other</v>
      </c>
      <c r="I114" t="str">
        <f t="shared" si="12"/>
        <v>Details</v>
      </c>
      <c r="J114" t="str">
        <f t="shared" si="14"/>
        <v>Not Details</v>
      </c>
      <c r="K114" t="str">
        <f t="shared" si="9"/>
        <v>Non Descript</v>
      </c>
      <c r="L114" t="str">
        <f t="shared" si="13"/>
        <v>N/A</v>
      </c>
      <c r="M114" t="str">
        <f t="shared" si="15"/>
        <v>N/A</v>
      </c>
    </row>
    <row r="115" spans="1:13" x14ac:dyDescent="0.35">
      <c r="A115" s="10" t="s">
        <v>7</v>
      </c>
      <c r="B115" s="21">
        <v>43426.691666666666</v>
      </c>
      <c r="C115" s="10" t="s">
        <v>9</v>
      </c>
      <c r="D115" s="13"/>
      <c r="E115" s="13"/>
      <c r="F115" s="10" t="s">
        <v>13</v>
      </c>
      <c r="G115" t="str">
        <f t="shared" si="10"/>
        <v>Other</v>
      </c>
      <c r="H115" t="str">
        <f t="shared" si="11"/>
        <v>Sraight Bet</v>
      </c>
      <c r="I115" t="str">
        <f t="shared" si="12"/>
        <v>Not Details</v>
      </c>
      <c r="J115" t="str">
        <f t="shared" si="14"/>
        <v>Not Details</v>
      </c>
      <c r="K115" t="str">
        <f t="shared" si="9"/>
        <v>Non Descript</v>
      </c>
      <c r="L115" t="str">
        <f t="shared" si="13"/>
        <v>N/A</v>
      </c>
      <c r="M115" t="str">
        <f t="shared" si="15"/>
        <v>N/A</v>
      </c>
    </row>
    <row r="116" spans="1:13" ht="20" x14ac:dyDescent="0.35">
      <c r="A116" s="8" t="s">
        <v>128</v>
      </c>
      <c r="B116" s="22"/>
      <c r="C116" s="8" t="s">
        <v>129</v>
      </c>
      <c r="D116" s="8" t="s">
        <v>123</v>
      </c>
      <c r="E116" s="8">
        <v>-55</v>
      </c>
      <c r="F116" s="8" t="s">
        <v>13</v>
      </c>
      <c r="G116" t="str">
        <f t="shared" si="10"/>
        <v>Total</v>
      </c>
      <c r="H116" t="str">
        <f t="shared" si="11"/>
        <v>Other</v>
      </c>
      <c r="I116" t="str">
        <f t="shared" si="12"/>
        <v>Not Details</v>
      </c>
      <c r="J116" t="str">
        <f t="shared" si="14"/>
        <v>Not Details</v>
      </c>
      <c r="K116" t="str">
        <f t="shared" si="9"/>
        <v>Non Descript</v>
      </c>
      <c r="L116" t="str">
        <f t="shared" si="13"/>
        <v>N/A</v>
      </c>
      <c r="M116" t="str">
        <f t="shared" si="15"/>
        <v>N/A</v>
      </c>
    </row>
    <row r="117" spans="1:13" ht="20.5" thickBot="1" x14ac:dyDescent="0.4">
      <c r="A117" s="9">
        <v>43426.513888888891</v>
      </c>
      <c r="B117" s="23"/>
      <c r="C117" s="8" t="s">
        <v>130</v>
      </c>
      <c r="D117" s="8"/>
      <c r="E117" s="8"/>
      <c r="F117" s="8"/>
      <c r="G117" t="str">
        <f t="shared" si="10"/>
        <v>Other</v>
      </c>
      <c r="H117" t="str">
        <f t="shared" si="11"/>
        <v>Other</v>
      </c>
      <c r="I117" t="str">
        <f t="shared" si="12"/>
        <v>Details</v>
      </c>
      <c r="J117" t="str">
        <f t="shared" si="14"/>
        <v>Total Details</v>
      </c>
      <c r="K117" t="str">
        <f t="shared" si="9"/>
        <v>[NFL] [108] TOTAL u40½-110  | (WASHINGTON REDSKINS vrs DALLAS COWBOYS)</v>
      </c>
      <c r="L117" t="str">
        <f t="shared" si="13"/>
        <v>LOSE</v>
      </c>
      <c r="M117">
        <f t="shared" si="15"/>
        <v>-55</v>
      </c>
    </row>
    <row r="118" spans="1:13" x14ac:dyDescent="0.35">
      <c r="A118" s="4" t="s">
        <v>7</v>
      </c>
      <c r="B118" s="28">
        <v>43426.712500000001</v>
      </c>
      <c r="C118" s="4" t="s">
        <v>9</v>
      </c>
      <c r="D118" s="7"/>
      <c r="E118" s="7"/>
      <c r="F118" s="4" t="s">
        <v>13</v>
      </c>
      <c r="G118" t="str">
        <f t="shared" si="10"/>
        <v>Other</v>
      </c>
      <c r="H118" t="str">
        <f t="shared" si="11"/>
        <v>Sraight Bet</v>
      </c>
      <c r="I118" t="str">
        <f t="shared" si="12"/>
        <v>Not Details</v>
      </c>
      <c r="J118" t="str">
        <f t="shared" si="14"/>
        <v>Not Details</v>
      </c>
      <c r="K118" t="str">
        <f t="shared" si="9"/>
        <v>Non Descript</v>
      </c>
      <c r="L118" t="str">
        <f t="shared" si="13"/>
        <v>N/A</v>
      </c>
      <c r="M118" t="str">
        <f t="shared" si="15"/>
        <v>N/A</v>
      </c>
    </row>
    <row r="119" spans="1:13" ht="20" x14ac:dyDescent="0.35">
      <c r="A119" s="2" t="s">
        <v>131</v>
      </c>
      <c r="B119" s="29"/>
      <c r="C119" s="2" t="s">
        <v>132</v>
      </c>
      <c r="D119" s="2" t="s">
        <v>123</v>
      </c>
      <c r="E119" s="2">
        <v>-55</v>
      </c>
      <c r="F119" s="2" t="s">
        <v>13</v>
      </c>
      <c r="G119" t="str">
        <f t="shared" si="10"/>
        <v>Other</v>
      </c>
      <c r="H119" t="str">
        <f t="shared" si="11"/>
        <v>Other</v>
      </c>
      <c r="I119" t="str">
        <f t="shared" si="12"/>
        <v>Details</v>
      </c>
      <c r="J119" t="str">
        <f t="shared" si="14"/>
        <v>Not Details</v>
      </c>
      <c r="K119" t="str">
        <f t="shared" si="9"/>
        <v>Non Descript</v>
      </c>
      <c r="L119" t="str">
        <f t="shared" si="13"/>
        <v>N/A</v>
      </c>
      <c r="M119" t="str">
        <f t="shared" si="15"/>
        <v>N/A</v>
      </c>
    </row>
    <row r="120" spans="1:13" ht="15" thickBot="1" x14ac:dyDescent="0.4">
      <c r="A120" s="3">
        <v>43426.70208333333</v>
      </c>
      <c r="B120" s="30"/>
      <c r="C120" s="2"/>
      <c r="D120" s="2"/>
      <c r="E120" s="2"/>
      <c r="F120" s="2"/>
      <c r="G120" t="str">
        <f t="shared" si="10"/>
        <v>Other</v>
      </c>
      <c r="H120" t="str">
        <f t="shared" si="11"/>
        <v>Other</v>
      </c>
      <c r="I120" t="str">
        <f t="shared" si="12"/>
        <v>Details</v>
      </c>
      <c r="J120" t="str">
        <f t="shared" si="14"/>
        <v>Not Details</v>
      </c>
      <c r="K120" t="str">
        <f t="shared" si="9"/>
        <v>Non Descript</v>
      </c>
      <c r="L120" t="str">
        <f t="shared" si="13"/>
        <v>N/A</v>
      </c>
      <c r="M120" t="str">
        <f t="shared" si="15"/>
        <v>N/A</v>
      </c>
    </row>
    <row r="121" spans="1:13" x14ac:dyDescent="0.35">
      <c r="A121" s="10" t="s">
        <v>7</v>
      </c>
      <c r="B121" s="21">
        <v>43426.75</v>
      </c>
      <c r="C121" s="10" t="s">
        <v>9</v>
      </c>
      <c r="D121" s="13"/>
      <c r="E121" s="13"/>
      <c r="F121" s="10" t="s">
        <v>13</v>
      </c>
      <c r="G121" t="str">
        <f t="shared" si="10"/>
        <v>Other</v>
      </c>
      <c r="H121" t="str">
        <f t="shared" si="11"/>
        <v>Sraight Bet</v>
      </c>
      <c r="I121" t="str">
        <f t="shared" si="12"/>
        <v>Not Details</v>
      </c>
      <c r="J121" t="str">
        <f t="shared" si="14"/>
        <v>Not Details</v>
      </c>
      <c r="K121" t="str">
        <f t="shared" si="9"/>
        <v>Non Descript</v>
      </c>
      <c r="L121" t="str">
        <f t="shared" si="13"/>
        <v>N/A</v>
      </c>
      <c r="M121" t="str">
        <f t="shared" si="15"/>
        <v>N/A</v>
      </c>
    </row>
    <row r="122" spans="1:13" ht="20" x14ac:dyDescent="0.35">
      <c r="A122" s="8" t="s">
        <v>133</v>
      </c>
      <c r="B122" s="22"/>
      <c r="C122" s="8" t="s">
        <v>134</v>
      </c>
      <c r="D122" s="8" t="s">
        <v>135</v>
      </c>
      <c r="E122" s="8">
        <v>-79</v>
      </c>
      <c r="F122" s="8" t="s">
        <v>13</v>
      </c>
      <c r="G122" t="str">
        <f t="shared" si="10"/>
        <v>Other</v>
      </c>
      <c r="H122" t="str">
        <f t="shared" si="11"/>
        <v>Other</v>
      </c>
      <c r="I122" t="str">
        <f t="shared" si="12"/>
        <v>Details</v>
      </c>
      <c r="J122" t="str">
        <f t="shared" si="14"/>
        <v>Not Details</v>
      </c>
      <c r="K122" t="str">
        <f t="shared" si="9"/>
        <v>Non Descript</v>
      </c>
      <c r="L122" t="str">
        <f t="shared" si="13"/>
        <v>N/A</v>
      </c>
      <c r="M122" t="str">
        <f t="shared" si="15"/>
        <v>N/A</v>
      </c>
    </row>
    <row r="123" spans="1:13" ht="15" thickBot="1" x14ac:dyDescent="0.4">
      <c r="A123" s="9">
        <v>43426.402777777781</v>
      </c>
      <c r="B123" s="23"/>
      <c r="C123" s="8"/>
      <c r="D123" s="8"/>
      <c r="E123" s="8"/>
      <c r="F123" s="8"/>
      <c r="G123" t="str">
        <f t="shared" si="10"/>
        <v>Other</v>
      </c>
      <c r="H123" t="str">
        <f t="shared" si="11"/>
        <v>Other</v>
      </c>
      <c r="I123" t="str">
        <f t="shared" si="12"/>
        <v>Details</v>
      </c>
      <c r="J123" t="str">
        <f t="shared" si="14"/>
        <v>Not Details</v>
      </c>
      <c r="K123" t="str">
        <f t="shared" si="9"/>
        <v>Non Descript</v>
      </c>
      <c r="L123" t="str">
        <f t="shared" si="13"/>
        <v>N/A</v>
      </c>
      <c r="M123" t="str">
        <f t="shared" si="15"/>
        <v>N/A</v>
      </c>
    </row>
    <row r="124" spans="1:13" x14ac:dyDescent="0.35">
      <c r="A124" s="4" t="s">
        <v>7</v>
      </c>
      <c r="B124" s="6">
        <v>43426.848611111112</v>
      </c>
      <c r="C124" s="4" t="s">
        <v>137</v>
      </c>
      <c r="D124" s="7"/>
      <c r="E124" s="7"/>
      <c r="F124" s="4" t="s">
        <v>13</v>
      </c>
      <c r="G124" t="str">
        <f t="shared" si="10"/>
        <v>Other</v>
      </c>
      <c r="H124" t="str">
        <f t="shared" si="11"/>
        <v>Other</v>
      </c>
      <c r="I124" t="str">
        <f t="shared" si="12"/>
        <v>Details</v>
      </c>
      <c r="J124" t="str">
        <f t="shared" si="14"/>
        <v>Not Details</v>
      </c>
      <c r="K124" t="str">
        <f t="shared" si="9"/>
        <v>Non Descript</v>
      </c>
      <c r="L124" t="str">
        <f t="shared" si="13"/>
        <v>N/A</v>
      </c>
      <c r="M124" t="str">
        <f t="shared" si="15"/>
        <v>N/A</v>
      </c>
    </row>
    <row r="125" spans="1:13" ht="20" x14ac:dyDescent="0.35">
      <c r="A125" s="2" t="s">
        <v>136</v>
      </c>
      <c r="B125" s="5">
        <v>43426.8125</v>
      </c>
      <c r="C125" s="2" t="s">
        <v>138</v>
      </c>
      <c r="D125" s="2" t="s">
        <v>141</v>
      </c>
      <c r="E125" s="2">
        <v>-50</v>
      </c>
      <c r="F125" s="2" t="s">
        <v>18</v>
      </c>
      <c r="G125" t="str">
        <f t="shared" si="10"/>
        <v>Other</v>
      </c>
      <c r="H125" t="str">
        <f t="shared" si="11"/>
        <v>Other</v>
      </c>
      <c r="I125" t="str">
        <f t="shared" si="12"/>
        <v>Details</v>
      </c>
      <c r="J125" t="str">
        <f t="shared" si="14"/>
        <v>Not Details</v>
      </c>
      <c r="K125" t="str">
        <f t="shared" si="9"/>
        <v>Non Descript</v>
      </c>
      <c r="L125" t="str">
        <f t="shared" si="13"/>
        <v>N/A</v>
      </c>
      <c r="M125" t="str">
        <f t="shared" si="15"/>
        <v>N/A</v>
      </c>
    </row>
    <row r="126" spans="1:13" x14ac:dyDescent="0.35">
      <c r="A126" s="3">
        <v>43426.703472222223</v>
      </c>
      <c r="B126" s="5">
        <v>43426.916666666664</v>
      </c>
      <c r="C126" s="2" t="s">
        <v>139</v>
      </c>
      <c r="D126" s="2"/>
      <c r="E126" s="2"/>
      <c r="F126" s="2" t="s">
        <v>13</v>
      </c>
      <c r="G126" t="str">
        <f t="shared" si="10"/>
        <v>Other</v>
      </c>
      <c r="H126" t="str">
        <f t="shared" si="11"/>
        <v>Other</v>
      </c>
      <c r="I126" t="str">
        <f t="shared" si="12"/>
        <v>Details</v>
      </c>
      <c r="J126" t="str">
        <f t="shared" si="14"/>
        <v>Not Details</v>
      </c>
      <c r="K126" t="str">
        <f t="shared" si="9"/>
        <v>Non Descript</v>
      </c>
      <c r="L126" t="str">
        <f t="shared" si="13"/>
        <v>N/A</v>
      </c>
      <c r="M126" t="str">
        <f t="shared" si="15"/>
        <v>N/A</v>
      </c>
    </row>
    <row r="127" spans="1:13" ht="15" thickBot="1" x14ac:dyDescent="0.4">
      <c r="A127" s="2"/>
      <c r="B127" s="15"/>
      <c r="C127" s="2" t="s">
        <v>140</v>
      </c>
      <c r="D127" s="2"/>
      <c r="E127" s="2"/>
      <c r="F127" s="2" t="s">
        <v>90</v>
      </c>
      <c r="G127" t="str">
        <f t="shared" si="10"/>
        <v>Other</v>
      </c>
      <c r="H127" t="str">
        <f t="shared" si="11"/>
        <v>Other</v>
      </c>
      <c r="I127" t="str">
        <f t="shared" si="12"/>
        <v>Details</v>
      </c>
      <c r="J127" t="str">
        <f t="shared" si="14"/>
        <v>Not Details</v>
      </c>
      <c r="K127" t="str">
        <f t="shared" si="9"/>
        <v>Non Descript</v>
      </c>
      <c r="L127" t="str">
        <f t="shared" si="13"/>
        <v>N/A</v>
      </c>
      <c r="M127" t="str">
        <f t="shared" si="15"/>
        <v>N/A</v>
      </c>
    </row>
    <row r="128" spans="1:13" x14ac:dyDescent="0.35">
      <c r="A128" s="10" t="s">
        <v>7</v>
      </c>
      <c r="B128" s="12">
        <v>43426.526388888888</v>
      </c>
      <c r="C128" s="10" t="s">
        <v>143</v>
      </c>
      <c r="D128" s="13"/>
      <c r="E128" s="13"/>
      <c r="F128" s="10" t="s">
        <v>18</v>
      </c>
      <c r="G128" t="str">
        <f t="shared" si="10"/>
        <v>Other</v>
      </c>
      <c r="H128" t="str">
        <f t="shared" si="11"/>
        <v>Other</v>
      </c>
      <c r="I128" t="str">
        <f t="shared" si="12"/>
        <v>Details</v>
      </c>
      <c r="J128" t="str">
        <f t="shared" si="14"/>
        <v>Not Details</v>
      </c>
      <c r="K128" t="str">
        <f t="shared" si="9"/>
        <v>Non Descript</v>
      </c>
      <c r="L128" t="str">
        <f t="shared" si="13"/>
        <v>N/A</v>
      </c>
      <c r="M128" t="str">
        <f t="shared" si="15"/>
        <v>N/A</v>
      </c>
    </row>
    <row r="129" spans="1:13" ht="20" x14ac:dyDescent="0.35">
      <c r="A129" s="8" t="s">
        <v>142</v>
      </c>
      <c r="B129" s="11">
        <v>43426.691666666666</v>
      </c>
      <c r="C129" s="8" t="s">
        <v>144</v>
      </c>
      <c r="D129" s="8" t="s">
        <v>147</v>
      </c>
      <c r="E129" s="8">
        <v>100</v>
      </c>
      <c r="F129" s="8" t="s">
        <v>18</v>
      </c>
      <c r="G129" t="str">
        <f t="shared" si="10"/>
        <v>Other</v>
      </c>
      <c r="H129" t="str">
        <f t="shared" si="11"/>
        <v>Other</v>
      </c>
      <c r="I129" t="str">
        <f t="shared" si="12"/>
        <v>Details</v>
      </c>
      <c r="J129" t="str">
        <f t="shared" si="14"/>
        <v>Not Details</v>
      </c>
      <c r="K129" t="str">
        <f t="shared" si="9"/>
        <v>Non Descript</v>
      </c>
      <c r="L129" t="str">
        <f t="shared" si="13"/>
        <v>N/A</v>
      </c>
      <c r="M129" t="str">
        <f t="shared" si="15"/>
        <v>N/A</v>
      </c>
    </row>
    <row r="130" spans="1:13" ht="20" x14ac:dyDescent="0.35">
      <c r="A130" s="9">
        <v>43426.504861111112</v>
      </c>
      <c r="B130" s="11">
        <v>43426.848611111112</v>
      </c>
      <c r="C130" s="8" t="s">
        <v>145</v>
      </c>
      <c r="D130" s="8"/>
      <c r="E130" s="8"/>
      <c r="F130" s="8" t="s">
        <v>18</v>
      </c>
      <c r="G130" t="str">
        <f t="shared" si="10"/>
        <v>Other</v>
      </c>
      <c r="H130" t="str">
        <f t="shared" si="11"/>
        <v>Other</v>
      </c>
      <c r="I130" t="str">
        <f t="shared" si="12"/>
        <v>Details</v>
      </c>
      <c r="J130" t="str">
        <f t="shared" si="14"/>
        <v>Not Details</v>
      </c>
      <c r="K130" t="str">
        <f t="shared" ref="K130:K193" si="16">IF(J130="Total Details", CONCATENATE(C129," | ",C130),"Non Descript")</f>
        <v>Non Descript</v>
      </c>
      <c r="L130" t="str">
        <f t="shared" si="13"/>
        <v>N/A</v>
      </c>
      <c r="M130" t="str">
        <f t="shared" si="15"/>
        <v>N/A</v>
      </c>
    </row>
    <row r="131" spans="1:13" ht="20.5" thickBot="1" x14ac:dyDescent="0.4">
      <c r="A131" s="8"/>
      <c r="B131" s="14"/>
      <c r="C131" s="8" t="s">
        <v>146</v>
      </c>
      <c r="D131" s="8"/>
      <c r="E131" s="8"/>
      <c r="F131" s="8" t="s">
        <v>18</v>
      </c>
      <c r="G131" t="str">
        <f t="shared" ref="G131:G194" si="17">IF(IFERROR(FIND("TOTAL",C131), "Other") = "Other", "Other", "Total")</f>
        <v>Other</v>
      </c>
      <c r="H131" t="str">
        <f t="shared" ref="H131:H194" si="18">IF(IFERROR(FIND("STRAIGHT BET",C131), "Other") = "Other", "Other", "Sraight Bet")</f>
        <v>Other</v>
      </c>
      <c r="I131" t="str">
        <f t="shared" ref="I131:I194" si="19">IF(CONCATENATE(G131,H131)="OtherOther","Details","Not Details")</f>
        <v>Details</v>
      </c>
      <c r="J131" t="str">
        <f t="shared" si="14"/>
        <v>Not Details</v>
      </c>
      <c r="K131" t="str">
        <f t="shared" si="16"/>
        <v>Non Descript</v>
      </c>
      <c r="L131" t="str">
        <f t="shared" ref="L131:L194" si="20">IF(J131="Total Details",F130,"N/A")</f>
        <v>N/A</v>
      </c>
      <c r="M131" t="str">
        <f t="shared" si="15"/>
        <v>N/A</v>
      </c>
    </row>
    <row r="132" spans="1:13" x14ac:dyDescent="0.35">
      <c r="A132" s="4" t="s">
        <v>7</v>
      </c>
      <c r="B132" s="28">
        <v>43426.848611111112</v>
      </c>
      <c r="C132" s="4" t="s">
        <v>9</v>
      </c>
      <c r="D132" s="7"/>
      <c r="E132" s="7"/>
      <c r="F132" s="4" t="s">
        <v>13</v>
      </c>
      <c r="G132" t="str">
        <f t="shared" si="17"/>
        <v>Other</v>
      </c>
      <c r="H132" t="str">
        <f t="shared" si="18"/>
        <v>Sraight Bet</v>
      </c>
      <c r="I132" t="str">
        <f t="shared" si="19"/>
        <v>Not Details</v>
      </c>
      <c r="J132" t="str">
        <f t="shared" si="14"/>
        <v>Not Details</v>
      </c>
      <c r="K132" t="str">
        <f t="shared" si="16"/>
        <v>Non Descript</v>
      </c>
      <c r="L132" t="str">
        <f t="shared" si="20"/>
        <v>N/A</v>
      </c>
      <c r="M132" t="str">
        <f t="shared" si="15"/>
        <v>N/A</v>
      </c>
    </row>
    <row r="133" spans="1:13" ht="20" x14ac:dyDescent="0.35">
      <c r="A133" s="2" t="s">
        <v>148</v>
      </c>
      <c r="B133" s="29"/>
      <c r="C133" s="2" t="s">
        <v>149</v>
      </c>
      <c r="D133" s="2" t="s">
        <v>123</v>
      </c>
      <c r="E133" s="2">
        <v>-55</v>
      </c>
      <c r="F133" s="2" t="s">
        <v>13</v>
      </c>
      <c r="G133" t="str">
        <f t="shared" si="17"/>
        <v>Total</v>
      </c>
      <c r="H133" t="str">
        <f t="shared" si="18"/>
        <v>Other</v>
      </c>
      <c r="I133" t="str">
        <f t="shared" si="19"/>
        <v>Not Details</v>
      </c>
      <c r="J133" t="str">
        <f t="shared" si="14"/>
        <v>Not Details</v>
      </c>
      <c r="K133" t="str">
        <f t="shared" si="16"/>
        <v>Non Descript</v>
      </c>
      <c r="L133" t="str">
        <f t="shared" si="20"/>
        <v>N/A</v>
      </c>
      <c r="M133" t="str">
        <f t="shared" si="15"/>
        <v>N/A</v>
      </c>
    </row>
    <row r="134" spans="1:13" ht="20.5" thickBot="1" x14ac:dyDescent="0.4">
      <c r="A134" s="3">
        <v>43426.513888888891</v>
      </c>
      <c r="B134" s="30"/>
      <c r="C134" s="2" t="s">
        <v>150</v>
      </c>
      <c r="D134" s="2"/>
      <c r="E134" s="2"/>
      <c r="F134" s="2"/>
      <c r="G134" t="str">
        <f t="shared" si="17"/>
        <v>Other</v>
      </c>
      <c r="H134" t="str">
        <f t="shared" si="18"/>
        <v>Other</v>
      </c>
      <c r="I134" t="str">
        <f t="shared" si="19"/>
        <v>Details</v>
      </c>
      <c r="J134" t="str">
        <f t="shared" si="14"/>
        <v>Total Details</v>
      </c>
      <c r="K134" t="str">
        <f t="shared" si="16"/>
        <v>[NFL] [109] TOTAL o60½-110  | (ATLANTA FALCONS vrs NEW ORLEANS SAINTS)</v>
      </c>
      <c r="L134" t="str">
        <f t="shared" si="20"/>
        <v>LOSE</v>
      </c>
      <c r="M134">
        <f t="shared" si="15"/>
        <v>-55</v>
      </c>
    </row>
    <row r="135" spans="1:13" x14ac:dyDescent="0.35">
      <c r="A135" s="10" t="s">
        <v>7</v>
      </c>
      <c r="B135" s="21">
        <v>43426.92291666667</v>
      </c>
      <c r="C135" s="10" t="s">
        <v>9</v>
      </c>
      <c r="D135" s="13"/>
      <c r="E135" s="13"/>
      <c r="F135" s="10" t="s">
        <v>18</v>
      </c>
      <c r="G135" t="str">
        <f t="shared" si="17"/>
        <v>Other</v>
      </c>
      <c r="H135" t="str">
        <f t="shared" si="18"/>
        <v>Sraight Bet</v>
      </c>
      <c r="I135" t="str">
        <f t="shared" si="19"/>
        <v>Not Details</v>
      </c>
      <c r="J135" t="str">
        <f t="shared" si="14"/>
        <v>Not Details</v>
      </c>
      <c r="K135" t="str">
        <f t="shared" si="16"/>
        <v>Non Descript</v>
      </c>
      <c r="L135" t="str">
        <f t="shared" si="20"/>
        <v>N/A</v>
      </c>
      <c r="M135" t="str">
        <f t="shared" si="15"/>
        <v>N/A</v>
      </c>
    </row>
    <row r="136" spans="1:13" ht="20" x14ac:dyDescent="0.35">
      <c r="A136" s="8" t="s">
        <v>151</v>
      </c>
      <c r="B136" s="22"/>
      <c r="C136" s="8" t="s">
        <v>152</v>
      </c>
      <c r="D136" s="8" t="s">
        <v>153</v>
      </c>
      <c r="E136" s="8">
        <v>75</v>
      </c>
      <c r="F136" s="8" t="s">
        <v>18</v>
      </c>
      <c r="G136" t="str">
        <f t="shared" si="17"/>
        <v>Other</v>
      </c>
      <c r="H136" t="str">
        <f t="shared" si="18"/>
        <v>Other</v>
      </c>
      <c r="I136" t="str">
        <f t="shared" si="19"/>
        <v>Details</v>
      </c>
      <c r="J136" t="str">
        <f t="shared" si="14"/>
        <v>Not Details</v>
      </c>
      <c r="K136" t="str">
        <f t="shared" si="16"/>
        <v>Non Descript</v>
      </c>
      <c r="L136" t="str">
        <f t="shared" si="20"/>
        <v>N/A</v>
      </c>
      <c r="M136" t="str">
        <f t="shared" si="15"/>
        <v>N/A</v>
      </c>
    </row>
    <row r="137" spans="1:13" ht="15" thickBot="1" x14ac:dyDescent="0.4">
      <c r="A137" s="9">
        <v>43426.402777777781</v>
      </c>
      <c r="B137" s="23"/>
      <c r="C137" s="8"/>
      <c r="D137" s="8"/>
      <c r="E137" s="8"/>
      <c r="F137" s="8"/>
      <c r="G137" t="str">
        <f t="shared" si="17"/>
        <v>Other</v>
      </c>
      <c r="H137" t="str">
        <f t="shared" si="18"/>
        <v>Other</v>
      </c>
      <c r="I137" t="str">
        <f t="shared" si="19"/>
        <v>Details</v>
      </c>
      <c r="J137" t="str">
        <f t="shared" si="14"/>
        <v>Not Details</v>
      </c>
      <c r="K137" t="str">
        <f t="shared" si="16"/>
        <v>Non Descript</v>
      </c>
      <c r="L137" t="str">
        <f t="shared" si="20"/>
        <v>N/A</v>
      </c>
      <c r="M137" t="str">
        <f t="shared" si="15"/>
        <v>N/A</v>
      </c>
    </row>
    <row r="138" spans="1:13" x14ac:dyDescent="0.35">
      <c r="A138" s="4" t="s">
        <v>7</v>
      </c>
      <c r="B138" s="28">
        <v>43427.649305555555</v>
      </c>
      <c r="C138" s="4" t="s">
        <v>9</v>
      </c>
      <c r="D138" s="7"/>
      <c r="E138" s="7"/>
      <c r="F138" s="4" t="s">
        <v>13</v>
      </c>
      <c r="G138" t="str">
        <f t="shared" si="17"/>
        <v>Other</v>
      </c>
      <c r="H138" t="str">
        <f t="shared" si="18"/>
        <v>Sraight Bet</v>
      </c>
      <c r="I138" t="str">
        <f t="shared" si="19"/>
        <v>Not Details</v>
      </c>
      <c r="J138" t="str">
        <f t="shared" si="14"/>
        <v>Not Details</v>
      </c>
      <c r="K138" t="str">
        <f t="shared" si="16"/>
        <v>Non Descript</v>
      </c>
      <c r="L138" t="str">
        <f t="shared" si="20"/>
        <v>N/A</v>
      </c>
      <c r="M138" t="str">
        <f t="shared" si="15"/>
        <v>N/A</v>
      </c>
    </row>
    <row r="139" spans="1:13" ht="20" x14ac:dyDescent="0.35">
      <c r="A139" s="2" t="s">
        <v>154</v>
      </c>
      <c r="B139" s="29"/>
      <c r="C139" s="2" t="s">
        <v>155</v>
      </c>
      <c r="D139" s="2" t="s">
        <v>157</v>
      </c>
      <c r="E139" s="2">
        <v>-105</v>
      </c>
      <c r="F139" s="2" t="s">
        <v>13</v>
      </c>
      <c r="G139" t="str">
        <f t="shared" si="17"/>
        <v>Other</v>
      </c>
      <c r="H139" t="str">
        <f t="shared" si="18"/>
        <v>Other</v>
      </c>
      <c r="I139" t="str">
        <f t="shared" si="19"/>
        <v>Details</v>
      </c>
      <c r="J139" t="str">
        <f t="shared" ref="J139:J202" si="21">IF(AND(G138 = "TOTAL",I139="Details"),"Total Details","Not Details")</f>
        <v>Not Details</v>
      </c>
      <c r="K139" t="str">
        <f t="shared" si="16"/>
        <v>Non Descript</v>
      </c>
      <c r="L139" t="str">
        <f t="shared" si="20"/>
        <v>N/A</v>
      </c>
      <c r="M139" t="str">
        <f t="shared" ref="M139:M202" si="22">IF(J139="Total Details",E138,"N/A")</f>
        <v>N/A</v>
      </c>
    </row>
    <row r="140" spans="1:13" ht="20.5" thickBot="1" x14ac:dyDescent="0.4">
      <c r="A140" s="3">
        <v>43427.607638888891</v>
      </c>
      <c r="B140" s="30"/>
      <c r="C140" s="2" t="s">
        <v>156</v>
      </c>
      <c r="D140" s="2"/>
      <c r="E140" s="2"/>
      <c r="F140" s="2"/>
      <c r="G140" t="str">
        <f t="shared" si="17"/>
        <v>Other</v>
      </c>
      <c r="H140" t="str">
        <f t="shared" si="18"/>
        <v>Other</v>
      </c>
      <c r="I140" t="str">
        <f t="shared" si="19"/>
        <v>Details</v>
      </c>
      <c r="J140" t="str">
        <f t="shared" si="21"/>
        <v>Not Details</v>
      </c>
      <c r="K140" t="str">
        <f t="shared" si="16"/>
        <v>Non Descript</v>
      </c>
      <c r="L140" t="str">
        <f t="shared" si="20"/>
        <v>N/A</v>
      </c>
      <c r="M140" t="str">
        <f t="shared" si="22"/>
        <v>N/A</v>
      </c>
    </row>
    <row r="141" spans="1:13" x14ac:dyDescent="0.35">
      <c r="A141" s="10" t="s">
        <v>7</v>
      </c>
      <c r="B141" s="21">
        <v>43427.652777777781</v>
      </c>
      <c r="C141" s="10" t="s">
        <v>9</v>
      </c>
      <c r="D141" s="13"/>
      <c r="E141" s="13"/>
      <c r="F141" s="10" t="s">
        <v>18</v>
      </c>
      <c r="G141" t="str">
        <f t="shared" si="17"/>
        <v>Other</v>
      </c>
      <c r="H141" t="str">
        <f t="shared" si="18"/>
        <v>Sraight Bet</v>
      </c>
      <c r="I141" t="str">
        <f t="shared" si="19"/>
        <v>Not Details</v>
      </c>
      <c r="J141" t="str">
        <f t="shared" si="21"/>
        <v>Not Details</v>
      </c>
      <c r="K141" t="str">
        <f t="shared" si="16"/>
        <v>Non Descript</v>
      </c>
      <c r="L141" t="str">
        <f t="shared" si="20"/>
        <v>N/A</v>
      </c>
      <c r="M141" t="str">
        <f t="shared" si="22"/>
        <v>N/A</v>
      </c>
    </row>
    <row r="142" spans="1:13" ht="20" x14ac:dyDescent="0.35">
      <c r="A142" s="8" t="s">
        <v>158</v>
      </c>
      <c r="B142" s="22"/>
      <c r="C142" s="8" t="s">
        <v>159</v>
      </c>
      <c r="D142" s="8" t="s">
        <v>44</v>
      </c>
      <c r="E142" s="8">
        <v>100</v>
      </c>
      <c r="F142" s="8" t="s">
        <v>18</v>
      </c>
      <c r="G142" t="str">
        <f t="shared" si="17"/>
        <v>Total</v>
      </c>
      <c r="H142" t="str">
        <f t="shared" si="18"/>
        <v>Other</v>
      </c>
      <c r="I142" t="str">
        <f t="shared" si="19"/>
        <v>Not Details</v>
      </c>
      <c r="J142" t="str">
        <f t="shared" si="21"/>
        <v>Not Details</v>
      </c>
      <c r="K142" t="str">
        <f t="shared" si="16"/>
        <v>Non Descript</v>
      </c>
      <c r="L142" t="str">
        <f t="shared" si="20"/>
        <v>N/A</v>
      </c>
      <c r="M142" t="str">
        <f t="shared" si="22"/>
        <v>N/A</v>
      </c>
    </row>
    <row r="143" spans="1:13" ht="20.5" thickBot="1" x14ac:dyDescent="0.4">
      <c r="A143" s="9">
        <v>43427.607638888891</v>
      </c>
      <c r="B143" s="23"/>
      <c r="C143" s="8" t="s">
        <v>160</v>
      </c>
      <c r="D143" s="8"/>
      <c r="E143" s="8"/>
      <c r="F143" s="8"/>
      <c r="G143" t="str">
        <f t="shared" si="17"/>
        <v>Other</v>
      </c>
      <c r="H143" t="str">
        <f t="shared" si="18"/>
        <v>Other</v>
      </c>
      <c r="I143" t="str">
        <f t="shared" si="19"/>
        <v>Details</v>
      </c>
      <c r="J143" t="str">
        <f t="shared" si="21"/>
        <v>Total Details</v>
      </c>
      <c r="K143" t="str">
        <f t="shared" si="16"/>
        <v>[NBA] [503] TOTAL o210½-110  | (MEMPHIS GRIZZLIES vrs LOS ANGELES CLIPPERS)</v>
      </c>
      <c r="L143" t="str">
        <f t="shared" si="20"/>
        <v>WIN</v>
      </c>
      <c r="M143">
        <f t="shared" si="22"/>
        <v>100</v>
      </c>
    </row>
    <row r="144" spans="1:13" x14ac:dyDescent="0.35">
      <c r="A144" s="4" t="s">
        <v>7</v>
      </c>
      <c r="B144" s="28">
        <v>43427.711805555555</v>
      </c>
      <c r="C144" s="4" t="s">
        <v>9</v>
      </c>
      <c r="D144" s="7"/>
      <c r="E144" s="7"/>
      <c r="F144" s="4" t="s">
        <v>13</v>
      </c>
      <c r="G144" t="str">
        <f t="shared" si="17"/>
        <v>Other</v>
      </c>
      <c r="H144" t="str">
        <f t="shared" si="18"/>
        <v>Sraight Bet</v>
      </c>
      <c r="I144" t="str">
        <f t="shared" si="19"/>
        <v>Not Details</v>
      </c>
      <c r="J144" t="str">
        <f t="shared" si="21"/>
        <v>Not Details</v>
      </c>
      <c r="K144" t="str">
        <f t="shared" si="16"/>
        <v>Non Descript</v>
      </c>
      <c r="L144" t="str">
        <f t="shared" si="20"/>
        <v>N/A</v>
      </c>
      <c r="M144" t="str">
        <f t="shared" si="22"/>
        <v>N/A</v>
      </c>
    </row>
    <row r="145" spans="1:13" ht="20" x14ac:dyDescent="0.35">
      <c r="A145" s="2" t="s">
        <v>161</v>
      </c>
      <c r="B145" s="29"/>
      <c r="C145" s="2" t="s">
        <v>162</v>
      </c>
      <c r="D145" s="2" t="s">
        <v>44</v>
      </c>
      <c r="E145" s="2">
        <v>-110</v>
      </c>
      <c r="F145" s="2" t="s">
        <v>13</v>
      </c>
      <c r="G145" t="str">
        <f t="shared" si="17"/>
        <v>Other</v>
      </c>
      <c r="H145" t="str">
        <f t="shared" si="18"/>
        <v>Other</v>
      </c>
      <c r="I145" t="str">
        <f t="shared" si="19"/>
        <v>Details</v>
      </c>
      <c r="J145" t="str">
        <f t="shared" si="21"/>
        <v>Not Details</v>
      </c>
      <c r="K145" t="str">
        <f t="shared" si="16"/>
        <v>Non Descript</v>
      </c>
      <c r="L145" t="str">
        <f t="shared" si="20"/>
        <v>N/A</v>
      </c>
      <c r="M145" t="str">
        <f t="shared" si="22"/>
        <v>N/A</v>
      </c>
    </row>
    <row r="146" spans="1:13" ht="15" thickBot="1" x14ac:dyDescent="0.4">
      <c r="A146" s="3">
        <v>43427.70416666667</v>
      </c>
      <c r="B146" s="30"/>
      <c r="C146" s="2"/>
      <c r="D146" s="2"/>
      <c r="E146" s="2"/>
      <c r="F146" s="2"/>
      <c r="G146" t="str">
        <f t="shared" si="17"/>
        <v>Other</v>
      </c>
      <c r="H146" t="str">
        <f t="shared" si="18"/>
        <v>Other</v>
      </c>
      <c r="I146" t="str">
        <f t="shared" si="19"/>
        <v>Details</v>
      </c>
      <c r="J146" t="str">
        <f t="shared" si="21"/>
        <v>Not Details</v>
      </c>
      <c r="K146" t="str">
        <f t="shared" si="16"/>
        <v>Non Descript</v>
      </c>
      <c r="L146" t="str">
        <f t="shared" si="20"/>
        <v>N/A</v>
      </c>
      <c r="M146" t="str">
        <f t="shared" si="22"/>
        <v>N/A</v>
      </c>
    </row>
    <row r="147" spans="1:13" x14ac:dyDescent="0.35">
      <c r="A147" s="10" t="s">
        <v>7</v>
      </c>
      <c r="B147" s="21">
        <v>43427.711805555555</v>
      </c>
      <c r="C147" s="10" t="s">
        <v>9</v>
      </c>
      <c r="D147" s="13"/>
      <c r="E147" s="13"/>
      <c r="F147" s="10" t="s">
        <v>18</v>
      </c>
      <c r="G147" t="str">
        <f t="shared" si="17"/>
        <v>Other</v>
      </c>
      <c r="H147" t="str">
        <f t="shared" si="18"/>
        <v>Sraight Bet</v>
      </c>
      <c r="I147" t="str">
        <f t="shared" si="19"/>
        <v>Not Details</v>
      </c>
      <c r="J147" t="str">
        <f t="shared" si="21"/>
        <v>Not Details</v>
      </c>
      <c r="K147" t="str">
        <f t="shared" si="16"/>
        <v>Non Descript</v>
      </c>
      <c r="L147" t="str">
        <f t="shared" si="20"/>
        <v>N/A</v>
      </c>
      <c r="M147" t="str">
        <f t="shared" si="22"/>
        <v>N/A</v>
      </c>
    </row>
    <row r="148" spans="1:13" ht="20" x14ac:dyDescent="0.35">
      <c r="A148" s="8" t="s">
        <v>163</v>
      </c>
      <c r="B148" s="22"/>
      <c r="C148" s="8" t="s">
        <v>164</v>
      </c>
      <c r="D148" s="8" t="s">
        <v>44</v>
      </c>
      <c r="E148" s="8">
        <v>100</v>
      </c>
      <c r="F148" s="8" t="s">
        <v>18</v>
      </c>
      <c r="G148" t="str">
        <f t="shared" si="17"/>
        <v>Total</v>
      </c>
      <c r="H148" t="str">
        <f t="shared" si="18"/>
        <v>Other</v>
      </c>
      <c r="I148" t="str">
        <f t="shared" si="19"/>
        <v>Not Details</v>
      </c>
      <c r="J148" t="str">
        <f t="shared" si="21"/>
        <v>Not Details</v>
      </c>
      <c r="K148" t="str">
        <f t="shared" si="16"/>
        <v>Non Descript</v>
      </c>
      <c r="L148" t="str">
        <f t="shared" si="20"/>
        <v>N/A</v>
      </c>
      <c r="M148" t="str">
        <f t="shared" si="22"/>
        <v>N/A</v>
      </c>
    </row>
    <row r="149" spans="1:13" ht="15" thickBot="1" x14ac:dyDescent="0.4">
      <c r="A149" s="9">
        <v>43427.70416666667</v>
      </c>
      <c r="B149" s="23"/>
      <c r="C149" s="8" t="s">
        <v>165</v>
      </c>
      <c r="D149" s="8"/>
      <c r="E149" s="8"/>
      <c r="F149" s="8"/>
      <c r="G149" t="str">
        <f t="shared" si="17"/>
        <v>Other</v>
      </c>
      <c r="H149" t="str">
        <f t="shared" si="18"/>
        <v>Other</v>
      </c>
      <c r="I149" t="str">
        <f t="shared" si="19"/>
        <v>Details</v>
      </c>
      <c r="J149" t="str">
        <f t="shared" si="21"/>
        <v>Total Details</v>
      </c>
      <c r="K149" t="str">
        <f t="shared" si="16"/>
        <v>[CBB] [2588] TOTAL u90-110  | (2H NORTH CAROLINA vrs 2H UCLA)</v>
      </c>
      <c r="L149" t="str">
        <f t="shared" si="20"/>
        <v>WIN</v>
      </c>
      <c r="M149">
        <f t="shared" si="22"/>
        <v>100</v>
      </c>
    </row>
    <row r="150" spans="1:13" x14ac:dyDescent="0.35">
      <c r="A150" s="4" t="s">
        <v>7</v>
      </c>
      <c r="B150" s="28">
        <v>43427.770833333336</v>
      </c>
      <c r="C150" s="4" t="s">
        <v>9</v>
      </c>
      <c r="D150" s="7"/>
      <c r="E150" s="7"/>
      <c r="F150" s="4" t="s">
        <v>13</v>
      </c>
      <c r="G150" t="str">
        <f t="shared" si="17"/>
        <v>Other</v>
      </c>
      <c r="H150" t="str">
        <f t="shared" si="18"/>
        <v>Sraight Bet</v>
      </c>
      <c r="I150" t="str">
        <f t="shared" si="19"/>
        <v>Not Details</v>
      </c>
      <c r="J150" t="str">
        <f t="shared" si="21"/>
        <v>Not Details</v>
      </c>
      <c r="K150" t="str">
        <f t="shared" si="16"/>
        <v>Non Descript</v>
      </c>
      <c r="L150" t="str">
        <f t="shared" si="20"/>
        <v>N/A</v>
      </c>
      <c r="M150" t="str">
        <f t="shared" si="22"/>
        <v>N/A</v>
      </c>
    </row>
    <row r="151" spans="1:13" ht="20" x14ac:dyDescent="0.35">
      <c r="A151" s="2" t="s">
        <v>166</v>
      </c>
      <c r="B151" s="29"/>
      <c r="C151" s="2" t="s">
        <v>167</v>
      </c>
      <c r="D151" s="2" t="s">
        <v>44</v>
      </c>
      <c r="E151" s="2">
        <v>-110</v>
      </c>
      <c r="F151" s="2" t="s">
        <v>13</v>
      </c>
      <c r="G151" t="str">
        <f t="shared" si="17"/>
        <v>Other</v>
      </c>
      <c r="H151" t="str">
        <f t="shared" si="18"/>
        <v>Other</v>
      </c>
      <c r="I151" t="str">
        <f t="shared" si="19"/>
        <v>Details</v>
      </c>
      <c r="J151" t="str">
        <f t="shared" si="21"/>
        <v>Not Details</v>
      </c>
      <c r="K151" t="str">
        <f t="shared" si="16"/>
        <v>Non Descript</v>
      </c>
      <c r="L151" t="str">
        <f t="shared" si="20"/>
        <v>N/A</v>
      </c>
      <c r="M151" t="str">
        <f t="shared" si="22"/>
        <v>N/A</v>
      </c>
    </row>
    <row r="152" spans="1:13" ht="15" thickBot="1" x14ac:dyDescent="0.4">
      <c r="A152" s="3">
        <v>43427.765972222223</v>
      </c>
      <c r="B152" s="30"/>
      <c r="C152" s="2"/>
      <c r="D152" s="2"/>
      <c r="E152" s="2"/>
      <c r="F152" s="2"/>
      <c r="G152" t="str">
        <f t="shared" si="17"/>
        <v>Other</v>
      </c>
      <c r="H152" t="str">
        <f t="shared" si="18"/>
        <v>Other</v>
      </c>
      <c r="I152" t="str">
        <f t="shared" si="19"/>
        <v>Details</v>
      </c>
      <c r="J152" t="str">
        <f t="shared" si="21"/>
        <v>Not Details</v>
      </c>
      <c r="K152" t="str">
        <f t="shared" si="16"/>
        <v>Non Descript</v>
      </c>
      <c r="L152" t="str">
        <f t="shared" si="20"/>
        <v>N/A</v>
      </c>
      <c r="M152" t="str">
        <f t="shared" si="22"/>
        <v>N/A</v>
      </c>
    </row>
    <row r="153" spans="1:13" x14ac:dyDescent="0.35">
      <c r="A153" s="10" t="s">
        <v>7</v>
      </c>
      <c r="B153" s="21">
        <v>43427.770833333336</v>
      </c>
      <c r="C153" s="10" t="s">
        <v>9</v>
      </c>
      <c r="D153" s="13"/>
      <c r="E153" s="13"/>
      <c r="F153" s="10" t="s">
        <v>18</v>
      </c>
      <c r="G153" t="str">
        <f t="shared" si="17"/>
        <v>Other</v>
      </c>
      <c r="H153" t="str">
        <f t="shared" si="18"/>
        <v>Sraight Bet</v>
      </c>
      <c r="I153" t="str">
        <f t="shared" si="19"/>
        <v>Not Details</v>
      </c>
      <c r="J153" t="str">
        <f t="shared" si="21"/>
        <v>Not Details</v>
      </c>
      <c r="K153" t="str">
        <f t="shared" si="16"/>
        <v>Non Descript</v>
      </c>
      <c r="L153" t="str">
        <f t="shared" si="20"/>
        <v>N/A</v>
      </c>
      <c r="M153" t="str">
        <f t="shared" si="22"/>
        <v>N/A</v>
      </c>
    </row>
    <row r="154" spans="1:13" ht="30" x14ac:dyDescent="0.35">
      <c r="A154" s="8" t="s">
        <v>168</v>
      </c>
      <c r="B154" s="22"/>
      <c r="C154" s="8" t="s">
        <v>169</v>
      </c>
      <c r="D154" s="8" t="s">
        <v>44</v>
      </c>
      <c r="E154" s="8">
        <v>100</v>
      </c>
      <c r="F154" s="8" t="s">
        <v>18</v>
      </c>
      <c r="G154" t="str">
        <f t="shared" si="17"/>
        <v>Other</v>
      </c>
      <c r="H154" t="str">
        <f t="shared" si="18"/>
        <v>Other</v>
      </c>
      <c r="I154" t="str">
        <f t="shared" si="19"/>
        <v>Details</v>
      </c>
      <c r="J154" t="str">
        <f t="shared" si="21"/>
        <v>Not Details</v>
      </c>
      <c r="K154" t="str">
        <f t="shared" si="16"/>
        <v>Non Descript</v>
      </c>
      <c r="L154" t="str">
        <f t="shared" si="20"/>
        <v>N/A</v>
      </c>
      <c r="M154" t="str">
        <f t="shared" si="22"/>
        <v>N/A</v>
      </c>
    </row>
    <row r="155" spans="1:13" ht="15" thickBot="1" x14ac:dyDescent="0.4">
      <c r="A155" s="9">
        <v>43427.765972222223</v>
      </c>
      <c r="B155" s="23"/>
      <c r="C155" s="8"/>
      <c r="D155" s="8"/>
      <c r="E155" s="8"/>
      <c r="F155" s="8"/>
      <c r="G155" t="str">
        <f t="shared" si="17"/>
        <v>Other</v>
      </c>
      <c r="H155" t="str">
        <f t="shared" si="18"/>
        <v>Other</v>
      </c>
      <c r="I155" t="str">
        <f t="shared" si="19"/>
        <v>Details</v>
      </c>
      <c r="J155" t="str">
        <f t="shared" si="21"/>
        <v>Not Details</v>
      </c>
      <c r="K155" t="str">
        <f t="shared" si="16"/>
        <v>Non Descript</v>
      </c>
      <c r="L155" t="str">
        <f t="shared" si="20"/>
        <v>N/A</v>
      </c>
      <c r="M155" t="str">
        <f t="shared" si="22"/>
        <v>N/A</v>
      </c>
    </row>
    <row r="156" spans="1:13" x14ac:dyDescent="0.35">
      <c r="A156" s="4" t="s">
        <v>7</v>
      </c>
      <c r="B156" s="28">
        <v>43427.819444444445</v>
      </c>
      <c r="C156" s="4" t="s">
        <v>9</v>
      </c>
      <c r="D156" s="7"/>
      <c r="E156" s="7"/>
      <c r="F156" s="4" t="s">
        <v>18</v>
      </c>
      <c r="G156" t="str">
        <f t="shared" si="17"/>
        <v>Other</v>
      </c>
      <c r="H156" t="str">
        <f t="shared" si="18"/>
        <v>Sraight Bet</v>
      </c>
      <c r="I156" t="str">
        <f t="shared" si="19"/>
        <v>Not Details</v>
      </c>
      <c r="J156" t="str">
        <f t="shared" si="21"/>
        <v>Not Details</v>
      </c>
      <c r="K156" t="str">
        <f t="shared" si="16"/>
        <v>Non Descript</v>
      </c>
      <c r="L156" t="str">
        <f t="shared" si="20"/>
        <v>N/A</v>
      </c>
      <c r="M156" t="str">
        <f t="shared" si="22"/>
        <v>N/A</v>
      </c>
    </row>
    <row r="157" spans="1:13" ht="20" x14ac:dyDescent="0.35">
      <c r="A157" s="2" t="s">
        <v>170</v>
      </c>
      <c r="B157" s="29"/>
      <c r="C157" s="2" t="s">
        <v>171</v>
      </c>
      <c r="D157" s="2" t="s">
        <v>123</v>
      </c>
      <c r="E157" s="2">
        <v>50</v>
      </c>
      <c r="F157" s="2" t="s">
        <v>18</v>
      </c>
      <c r="G157" t="str">
        <f t="shared" si="17"/>
        <v>Other</v>
      </c>
      <c r="H157" t="str">
        <f t="shared" si="18"/>
        <v>Other</v>
      </c>
      <c r="I157" t="str">
        <f t="shared" si="19"/>
        <v>Details</v>
      </c>
      <c r="J157" t="str">
        <f t="shared" si="21"/>
        <v>Not Details</v>
      </c>
      <c r="K157" t="str">
        <f t="shared" si="16"/>
        <v>Non Descript</v>
      </c>
      <c r="L157" t="str">
        <f t="shared" si="20"/>
        <v>N/A</v>
      </c>
      <c r="M157" t="str">
        <f t="shared" si="22"/>
        <v>N/A</v>
      </c>
    </row>
    <row r="158" spans="1:13" ht="15" thickBot="1" x14ac:dyDescent="0.4">
      <c r="A158" s="3">
        <v>43427.754166666666</v>
      </c>
      <c r="B158" s="30"/>
      <c r="C158" s="2"/>
      <c r="D158" s="2"/>
      <c r="E158" s="2"/>
      <c r="F158" s="2"/>
      <c r="G158" t="str">
        <f t="shared" si="17"/>
        <v>Other</v>
      </c>
      <c r="H158" t="str">
        <f t="shared" si="18"/>
        <v>Other</v>
      </c>
      <c r="I158" t="str">
        <f t="shared" si="19"/>
        <v>Details</v>
      </c>
      <c r="J158" t="str">
        <f t="shared" si="21"/>
        <v>Not Details</v>
      </c>
      <c r="K158" t="str">
        <f t="shared" si="16"/>
        <v>Non Descript</v>
      </c>
      <c r="L158" t="str">
        <f t="shared" si="20"/>
        <v>N/A</v>
      </c>
      <c r="M158" t="str">
        <f t="shared" si="22"/>
        <v>N/A</v>
      </c>
    </row>
    <row r="159" spans="1:13" x14ac:dyDescent="0.35">
      <c r="A159" s="10" t="s">
        <v>7</v>
      </c>
      <c r="B159" s="21">
        <v>43427.819444444445</v>
      </c>
      <c r="C159" s="10" t="s">
        <v>9</v>
      </c>
      <c r="D159" s="13"/>
      <c r="E159" s="13"/>
      <c r="F159" s="10" t="s">
        <v>13</v>
      </c>
      <c r="G159" t="str">
        <f t="shared" si="17"/>
        <v>Other</v>
      </c>
      <c r="H159" t="str">
        <f t="shared" si="18"/>
        <v>Sraight Bet</v>
      </c>
      <c r="I159" t="str">
        <f t="shared" si="19"/>
        <v>Not Details</v>
      </c>
      <c r="J159" t="str">
        <f t="shared" si="21"/>
        <v>Not Details</v>
      </c>
      <c r="K159" t="str">
        <f t="shared" si="16"/>
        <v>Non Descript</v>
      </c>
      <c r="L159" t="str">
        <f t="shared" si="20"/>
        <v>N/A</v>
      </c>
      <c r="M159" t="str">
        <f t="shared" si="22"/>
        <v>N/A</v>
      </c>
    </row>
    <row r="160" spans="1:13" ht="20" x14ac:dyDescent="0.35">
      <c r="A160" s="8" t="s">
        <v>172</v>
      </c>
      <c r="B160" s="22"/>
      <c r="C160" s="8" t="s">
        <v>173</v>
      </c>
      <c r="D160" s="8" t="s">
        <v>123</v>
      </c>
      <c r="E160" s="8">
        <v>-55</v>
      </c>
      <c r="F160" s="8" t="s">
        <v>13</v>
      </c>
      <c r="G160" t="str">
        <f t="shared" si="17"/>
        <v>Total</v>
      </c>
      <c r="H160" t="str">
        <f t="shared" si="18"/>
        <v>Other</v>
      </c>
      <c r="I160" t="str">
        <f t="shared" si="19"/>
        <v>Not Details</v>
      </c>
      <c r="J160" t="str">
        <f t="shared" si="21"/>
        <v>Not Details</v>
      </c>
      <c r="K160" t="str">
        <f t="shared" si="16"/>
        <v>Non Descript</v>
      </c>
      <c r="L160" t="str">
        <f t="shared" si="20"/>
        <v>N/A</v>
      </c>
      <c r="M160" t="str">
        <f t="shared" si="22"/>
        <v>N/A</v>
      </c>
    </row>
    <row r="161" spans="1:13" ht="20.5" thickBot="1" x14ac:dyDescent="0.4">
      <c r="A161" s="9">
        <v>43427.754166666666</v>
      </c>
      <c r="B161" s="23"/>
      <c r="C161" s="8" t="s">
        <v>174</v>
      </c>
      <c r="D161" s="8"/>
      <c r="E161" s="8"/>
      <c r="F161" s="8"/>
      <c r="G161" t="str">
        <f t="shared" si="17"/>
        <v>Other</v>
      </c>
      <c r="H161" t="str">
        <f t="shared" si="18"/>
        <v>Other</v>
      </c>
      <c r="I161" t="str">
        <f t="shared" si="19"/>
        <v>Details</v>
      </c>
      <c r="J161" t="str">
        <f t="shared" si="21"/>
        <v>Total Details</v>
      </c>
      <c r="K161" t="str">
        <f t="shared" si="16"/>
        <v>[NBA] [507] TOTAL o235-110  | (NEW ORLEANS PELICANS vrs NEW YORK KNICKS)</v>
      </c>
      <c r="L161" t="str">
        <f t="shared" si="20"/>
        <v>LOSE</v>
      </c>
      <c r="M161">
        <f t="shared" si="22"/>
        <v>-55</v>
      </c>
    </row>
    <row r="162" spans="1:13" x14ac:dyDescent="0.35">
      <c r="A162" s="4" t="s">
        <v>7</v>
      </c>
      <c r="B162" s="28">
        <v>43427.834722222222</v>
      </c>
      <c r="C162" s="4" t="s">
        <v>9</v>
      </c>
      <c r="D162" s="7"/>
      <c r="E162" s="7"/>
      <c r="F162" s="4" t="s">
        <v>13</v>
      </c>
      <c r="G162" t="str">
        <f t="shared" si="17"/>
        <v>Other</v>
      </c>
      <c r="H162" t="str">
        <f t="shared" si="18"/>
        <v>Sraight Bet</v>
      </c>
      <c r="I162" t="str">
        <f t="shared" si="19"/>
        <v>Not Details</v>
      </c>
      <c r="J162" t="str">
        <f t="shared" si="21"/>
        <v>Not Details</v>
      </c>
      <c r="K162" t="str">
        <f t="shared" si="16"/>
        <v>Non Descript</v>
      </c>
      <c r="L162" t="str">
        <f t="shared" si="20"/>
        <v>N/A</v>
      </c>
      <c r="M162" t="str">
        <f t="shared" si="22"/>
        <v>N/A</v>
      </c>
    </row>
    <row r="163" spans="1:13" ht="20" x14ac:dyDescent="0.35">
      <c r="A163" s="2" t="s">
        <v>175</v>
      </c>
      <c r="B163" s="29"/>
      <c r="C163" s="2" t="s">
        <v>176</v>
      </c>
      <c r="D163" s="2" t="s">
        <v>178</v>
      </c>
      <c r="E163" s="2">
        <v>-185</v>
      </c>
      <c r="F163" s="2" t="s">
        <v>13</v>
      </c>
      <c r="G163" t="str">
        <f t="shared" si="17"/>
        <v>Other</v>
      </c>
      <c r="H163" t="str">
        <f t="shared" si="18"/>
        <v>Other</v>
      </c>
      <c r="I163" t="str">
        <f t="shared" si="19"/>
        <v>Details</v>
      </c>
      <c r="J163" t="str">
        <f t="shared" si="21"/>
        <v>Not Details</v>
      </c>
      <c r="K163" t="str">
        <f t="shared" si="16"/>
        <v>Non Descript</v>
      </c>
      <c r="L163" t="str">
        <f t="shared" si="20"/>
        <v>N/A</v>
      </c>
      <c r="M163" t="str">
        <f t="shared" si="22"/>
        <v>N/A</v>
      </c>
    </row>
    <row r="164" spans="1:13" ht="40.5" thickBot="1" x14ac:dyDescent="0.4">
      <c r="A164" s="3">
        <v>43427.765277777777</v>
      </c>
      <c r="B164" s="30"/>
      <c r="C164" s="2" t="s">
        <v>177</v>
      </c>
      <c r="D164" s="2"/>
      <c r="E164" s="2"/>
      <c r="F164" s="2"/>
      <c r="G164" t="str">
        <f t="shared" si="17"/>
        <v>Other</v>
      </c>
      <c r="H164" t="str">
        <f t="shared" si="18"/>
        <v>Other</v>
      </c>
      <c r="I164" t="str">
        <f t="shared" si="19"/>
        <v>Details</v>
      </c>
      <c r="J164" t="str">
        <f t="shared" si="21"/>
        <v>Not Details</v>
      </c>
      <c r="K164" t="str">
        <f t="shared" si="16"/>
        <v>Non Descript</v>
      </c>
      <c r="L164" t="str">
        <f t="shared" si="20"/>
        <v>N/A</v>
      </c>
      <c r="M164" t="str">
        <f t="shared" si="22"/>
        <v>N/A</v>
      </c>
    </row>
    <row r="165" spans="1:13" x14ac:dyDescent="0.35">
      <c r="A165" s="10" t="s">
        <v>7</v>
      </c>
      <c r="B165" s="21">
        <v>43427.836805555555</v>
      </c>
      <c r="C165" s="10" t="s">
        <v>9</v>
      </c>
      <c r="D165" s="13"/>
      <c r="E165" s="13"/>
      <c r="F165" s="10" t="s">
        <v>36</v>
      </c>
      <c r="G165" t="str">
        <f t="shared" si="17"/>
        <v>Other</v>
      </c>
      <c r="H165" t="str">
        <f t="shared" si="18"/>
        <v>Sraight Bet</v>
      </c>
      <c r="I165" t="str">
        <f t="shared" si="19"/>
        <v>Not Details</v>
      </c>
      <c r="J165" t="str">
        <f t="shared" si="21"/>
        <v>Not Details</v>
      </c>
      <c r="K165" t="str">
        <f t="shared" si="16"/>
        <v>Non Descript</v>
      </c>
      <c r="L165" t="str">
        <f t="shared" si="20"/>
        <v>N/A</v>
      </c>
      <c r="M165" t="str">
        <f t="shared" si="22"/>
        <v>N/A</v>
      </c>
    </row>
    <row r="166" spans="1:13" ht="20" x14ac:dyDescent="0.35">
      <c r="A166" s="8" t="s">
        <v>179</v>
      </c>
      <c r="B166" s="22"/>
      <c r="C166" s="8" t="s">
        <v>180</v>
      </c>
      <c r="D166" s="8" t="s">
        <v>123</v>
      </c>
      <c r="E166" s="8">
        <v>0</v>
      </c>
      <c r="F166" s="8" t="s">
        <v>36</v>
      </c>
      <c r="G166" t="str">
        <f t="shared" si="17"/>
        <v>Other</v>
      </c>
      <c r="H166" t="str">
        <f t="shared" si="18"/>
        <v>Other</v>
      </c>
      <c r="I166" t="str">
        <f t="shared" si="19"/>
        <v>Details</v>
      </c>
      <c r="J166" t="str">
        <f t="shared" si="21"/>
        <v>Not Details</v>
      </c>
      <c r="K166" t="str">
        <f t="shared" si="16"/>
        <v>Non Descript</v>
      </c>
      <c r="L166" t="str">
        <f t="shared" si="20"/>
        <v>N/A</v>
      </c>
      <c r="M166" t="str">
        <f t="shared" si="22"/>
        <v>N/A</v>
      </c>
    </row>
    <row r="167" spans="1:13" ht="15" thickBot="1" x14ac:dyDescent="0.4">
      <c r="A167" s="9">
        <v>43427.799305555556</v>
      </c>
      <c r="B167" s="23"/>
      <c r="C167" s="8"/>
      <c r="D167" s="8"/>
      <c r="E167" s="8"/>
      <c r="F167" s="8"/>
      <c r="G167" t="str">
        <f t="shared" si="17"/>
        <v>Other</v>
      </c>
      <c r="H167" t="str">
        <f t="shared" si="18"/>
        <v>Other</v>
      </c>
      <c r="I167" t="str">
        <f t="shared" si="19"/>
        <v>Details</v>
      </c>
      <c r="J167" t="str">
        <f t="shared" si="21"/>
        <v>Not Details</v>
      </c>
      <c r="K167" t="str">
        <f t="shared" si="16"/>
        <v>Non Descript</v>
      </c>
      <c r="L167" t="str">
        <f t="shared" si="20"/>
        <v>N/A</v>
      </c>
      <c r="M167" t="str">
        <f t="shared" si="22"/>
        <v>N/A</v>
      </c>
    </row>
    <row r="168" spans="1:13" x14ac:dyDescent="0.35">
      <c r="A168" s="4" t="s">
        <v>7</v>
      </c>
      <c r="B168" s="28">
        <v>43427.840277777781</v>
      </c>
      <c r="C168" s="4" t="s">
        <v>9</v>
      </c>
      <c r="D168" s="7"/>
      <c r="E168" s="7"/>
      <c r="F168" s="4" t="s">
        <v>18</v>
      </c>
      <c r="G168" t="str">
        <f t="shared" si="17"/>
        <v>Other</v>
      </c>
      <c r="H168" t="str">
        <f t="shared" si="18"/>
        <v>Sraight Bet</v>
      </c>
      <c r="I168" t="str">
        <f t="shared" si="19"/>
        <v>Not Details</v>
      </c>
      <c r="J168" t="str">
        <f t="shared" si="21"/>
        <v>Not Details</v>
      </c>
      <c r="K168" t="str">
        <f t="shared" si="16"/>
        <v>Non Descript</v>
      </c>
      <c r="L168" t="str">
        <f t="shared" si="20"/>
        <v>N/A</v>
      </c>
      <c r="M168" t="str">
        <f t="shared" si="22"/>
        <v>N/A</v>
      </c>
    </row>
    <row r="169" spans="1:13" ht="20" x14ac:dyDescent="0.35">
      <c r="A169" s="2" t="s">
        <v>181</v>
      </c>
      <c r="B169" s="29"/>
      <c r="C169" s="2" t="s">
        <v>182</v>
      </c>
      <c r="D169" s="2" t="s">
        <v>183</v>
      </c>
      <c r="E169" s="2">
        <v>50</v>
      </c>
      <c r="F169" s="2" t="s">
        <v>18</v>
      </c>
      <c r="G169" t="str">
        <f t="shared" si="17"/>
        <v>Other</v>
      </c>
      <c r="H169" t="str">
        <f t="shared" si="18"/>
        <v>Other</v>
      </c>
      <c r="I169" t="str">
        <f t="shared" si="19"/>
        <v>Details</v>
      </c>
      <c r="J169" t="str">
        <f t="shared" si="21"/>
        <v>Not Details</v>
      </c>
      <c r="K169" t="str">
        <f t="shared" si="16"/>
        <v>Non Descript</v>
      </c>
      <c r="L169" t="str">
        <f t="shared" si="20"/>
        <v>N/A</v>
      </c>
      <c r="M169" t="str">
        <f t="shared" si="22"/>
        <v>N/A</v>
      </c>
    </row>
    <row r="170" spans="1:13" ht="15" thickBot="1" x14ac:dyDescent="0.4">
      <c r="A170" s="3">
        <v>43427.754166666666</v>
      </c>
      <c r="B170" s="30"/>
      <c r="C170" s="2"/>
      <c r="D170" s="2"/>
      <c r="E170" s="2"/>
      <c r="F170" s="2"/>
      <c r="G170" t="str">
        <f t="shared" si="17"/>
        <v>Other</v>
      </c>
      <c r="H170" t="str">
        <f t="shared" si="18"/>
        <v>Other</v>
      </c>
      <c r="I170" t="str">
        <f t="shared" si="19"/>
        <v>Details</v>
      </c>
      <c r="J170" t="str">
        <f t="shared" si="21"/>
        <v>Not Details</v>
      </c>
      <c r="K170" t="str">
        <f t="shared" si="16"/>
        <v>Non Descript</v>
      </c>
      <c r="L170" t="str">
        <f t="shared" si="20"/>
        <v>N/A</v>
      </c>
      <c r="M170" t="str">
        <f t="shared" si="22"/>
        <v>N/A</v>
      </c>
    </row>
    <row r="171" spans="1:13" x14ac:dyDescent="0.35">
      <c r="A171" s="10" t="s">
        <v>7</v>
      </c>
      <c r="B171" s="21">
        <v>43427.861111111109</v>
      </c>
      <c r="C171" s="10" t="s">
        <v>9</v>
      </c>
      <c r="D171" s="13"/>
      <c r="E171" s="13"/>
      <c r="F171" s="10" t="s">
        <v>13</v>
      </c>
      <c r="G171" t="str">
        <f t="shared" si="17"/>
        <v>Other</v>
      </c>
      <c r="H171" t="str">
        <f t="shared" si="18"/>
        <v>Sraight Bet</v>
      </c>
      <c r="I171" t="str">
        <f t="shared" si="19"/>
        <v>Not Details</v>
      </c>
      <c r="J171" t="str">
        <f t="shared" si="21"/>
        <v>Not Details</v>
      </c>
      <c r="K171" t="str">
        <f t="shared" si="16"/>
        <v>Non Descript</v>
      </c>
      <c r="L171" t="str">
        <f t="shared" si="20"/>
        <v>N/A</v>
      </c>
      <c r="M171" t="str">
        <f t="shared" si="22"/>
        <v>N/A</v>
      </c>
    </row>
    <row r="172" spans="1:13" ht="20" x14ac:dyDescent="0.35">
      <c r="A172" s="8" t="s">
        <v>184</v>
      </c>
      <c r="B172" s="22"/>
      <c r="C172" s="8" t="s">
        <v>185</v>
      </c>
      <c r="D172" s="8" t="s">
        <v>123</v>
      </c>
      <c r="E172" s="8">
        <v>-55</v>
      </c>
      <c r="F172" s="8" t="s">
        <v>13</v>
      </c>
      <c r="G172" t="str">
        <f t="shared" si="17"/>
        <v>Other</v>
      </c>
      <c r="H172" t="str">
        <f t="shared" si="18"/>
        <v>Other</v>
      </c>
      <c r="I172" t="str">
        <f t="shared" si="19"/>
        <v>Details</v>
      </c>
      <c r="J172" t="str">
        <f t="shared" si="21"/>
        <v>Not Details</v>
      </c>
      <c r="K172" t="str">
        <f t="shared" si="16"/>
        <v>Non Descript</v>
      </c>
      <c r="L172" t="str">
        <f t="shared" si="20"/>
        <v>N/A</v>
      </c>
      <c r="M172" t="str">
        <f t="shared" si="22"/>
        <v>N/A</v>
      </c>
    </row>
    <row r="173" spans="1:13" ht="15" thickBot="1" x14ac:dyDescent="0.4">
      <c r="A173" s="9">
        <v>43427.754166666666</v>
      </c>
      <c r="B173" s="23"/>
      <c r="C173" s="8"/>
      <c r="D173" s="8"/>
      <c r="E173" s="8"/>
      <c r="F173" s="8"/>
      <c r="G173" t="str">
        <f t="shared" si="17"/>
        <v>Other</v>
      </c>
      <c r="H173" t="str">
        <f t="shared" si="18"/>
        <v>Other</v>
      </c>
      <c r="I173" t="str">
        <f t="shared" si="19"/>
        <v>Details</v>
      </c>
      <c r="J173" t="str">
        <f t="shared" si="21"/>
        <v>Not Details</v>
      </c>
      <c r="K173" t="str">
        <f t="shared" si="16"/>
        <v>Non Descript</v>
      </c>
      <c r="L173" t="str">
        <f t="shared" si="20"/>
        <v>N/A</v>
      </c>
      <c r="M173" t="str">
        <f t="shared" si="22"/>
        <v>N/A</v>
      </c>
    </row>
    <row r="174" spans="1:13" x14ac:dyDescent="0.35">
      <c r="A174" s="4" t="s">
        <v>7</v>
      </c>
      <c r="B174" s="28">
        <v>43427.916666666664</v>
      </c>
      <c r="C174" s="4" t="s">
        <v>9</v>
      </c>
      <c r="D174" s="7"/>
      <c r="E174" s="7"/>
      <c r="F174" s="4" t="s">
        <v>13</v>
      </c>
      <c r="G174" t="str">
        <f t="shared" si="17"/>
        <v>Other</v>
      </c>
      <c r="H174" t="str">
        <f t="shared" si="18"/>
        <v>Sraight Bet</v>
      </c>
      <c r="I174" t="str">
        <f t="shared" si="19"/>
        <v>Not Details</v>
      </c>
      <c r="J174" t="str">
        <f t="shared" si="21"/>
        <v>Not Details</v>
      </c>
      <c r="K174" t="str">
        <f t="shared" si="16"/>
        <v>Non Descript</v>
      </c>
      <c r="L174" t="str">
        <f t="shared" si="20"/>
        <v>N/A</v>
      </c>
      <c r="M174" t="str">
        <f t="shared" si="22"/>
        <v>N/A</v>
      </c>
    </row>
    <row r="175" spans="1:13" ht="20" x14ac:dyDescent="0.35">
      <c r="A175" s="2" t="s">
        <v>186</v>
      </c>
      <c r="B175" s="29"/>
      <c r="C175" s="2" t="s">
        <v>187</v>
      </c>
      <c r="D175" s="2" t="s">
        <v>67</v>
      </c>
      <c r="E175" s="2">
        <v>-165</v>
      </c>
      <c r="F175" s="2" t="s">
        <v>13</v>
      </c>
      <c r="G175" t="str">
        <f t="shared" si="17"/>
        <v>Other</v>
      </c>
      <c r="H175" t="str">
        <f t="shared" si="18"/>
        <v>Other</v>
      </c>
      <c r="I175" t="str">
        <f t="shared" si="19"/>
        <v>Details</v>
      </c>
      <c r="J175" t="str">
        <f t="shared" si="21"/>
        <v>Not Details</v>
      </c>
      <c r="K175" t="str">
        <f t="shared" si="16"/>
        <v>Non Descript</v>
      </c>
      <c r="L175" t="str">
        <f t="shared" si="20"/>
        <v>N/A</v>
      </c>
      <c r="M175" t="str">
        <f t="shared" si="22"/>
        <v>N/A</v>
      </c>
    </row>
    <row r="176" spans="1:13" ht="15" thickBot="1" x14ac:dyDescent="0.4">
      <c r="A176" s="3">
        <v>43427.788194444445</v>
      </c>
      <c r="B176" s="30"/>
      <c r="C176" s="2"/>
      <c r="D176" s="2"/>
      <c r="E176" s="2"/>
      <c r="F176" s="2"/>
      <c r="G176" t="str">
        <f t="shared" si="17"/>
        <v>Other</v>
      </c>
      <c r="H176" t="str">
        <f t="shared" si="18"/>
        <v>Other</v>
      </c>
      <c r="I176" t="str">
        <f t="shared" si="19"/>
        <v>Details</v>
      </c>
      <c r="J176" t="str">
        <f t="shared" si="21"/>
        <v>Not Details</v>
      </c>
      <c r="K176" t="str">
        <f t="shared" si="16"/>
        <v>Non Descript</v>
      </c>
      <c r="L176" t="str">
        <f t="shared" si="20"/>
        <v>N/A</v>
      </c>
      <c r="M176" t="str">
        <f t="shared" si="22"/>
        <v>N/A</v>
      </c>
    </row>
    <row r="177" spans="1:13" x14ac:dyDescent="0.35">
      <c r="A177" s="10" t="s">
        <v>7</v>
      </c>
      <c r="B177" s="21">
        <v>43427.944444444445</v>
      </c>
      <c r="C177" s="10" t="s">
        <v>9</v>
      </c>
      <c r="D177" s="13"/>
      <c r="E177" s="13"/>
      <c r="F177" s="10" t="s">
        <v>18</v>
      </c>
      <c r="G177" t="str">
        <f t="shared" si="17"/>
        <v>Other</v>
      </c>
      <c r="H177" t="str">
        <f t="shared" si="18"/>
        <v>Sraight Bet</v>
      </c>
      <c r="I177" t="str">
        <f t="shared" si="19"/>
        <v>Not Details</v>
      </c>
      <c r="J177" t="str">
        <f t="shared" si="21"/>
        <v>Not Details</v>
      </c>
      <c r="K177" t="str">
        <f t="shared" si="16"/>
        <v>Non Descript</v>
      </c>
      <c r="L177" t="str">
        <f t="shared" si="20"/>
        <v>N/A</v>
      </c>
      <c r="M177" t="str">
        <f t="shared" si="22"/>
        <v>N/A</v>
      </c>
    </row>
    <row r="178" spans="1:13" ht="20" x14ac:dyDescent="0.35">
      <c r="A178" s="8" t="s">
        <v>188</v>
      </c>
      <c r="B178" s="22"/>
      <c r="C178" s="8" t="s">
        <v>189</v>
      </c>
      <c r="D178" s="8" t="s">
        <v>44</v>
      </c>
      <c r="E178" s="8">
        <v>100</v>
      </c>
      <c r="F178" s="8" t="s">
        <v>18</v>
      </c>
      <c r="G178" t="str">
        <f t="shared" si="17"/>
        <v>Total</v>
      </c>
      <c r="H178" t="str">
        <f t="shared" si="18"/>
        <v>Other</v>
      </c>
      <c r="I178" t="str">
        <f t="shared" si="19"/>
        <v>Not Details</v>
      </c>
      <c r="J178" t="str">
        <f t="shared" si="21"/>
        <v>Not Details</v>
      </c>
      <c r="K178" t="str">
        <f t="shared" si="16"/>
        <v>Non Descript</v>
      </c>
      <c r="L178" t="str">
        <f t="shared" si="20"/>
        <v>N/A</v>
      </c>
      <c r="M178" t="str">
        <f t="shared" si="22"/>
        <v>N/A</v>
      </c>
    </row>
    <row r="179" spans="1:13" ht="20.5" thickBot="1" x14ac:dyDescent="0.4">
      <c r="A179" s="9">
        <v>43427.759027777778</v>
      </c>
      <c r="B179" s="23"/>
      <c r="C179" s="8" t="s">
        <v>190</v>
      </c>
      <c r="D179" s="8"/>
      <c r="E179" s="8"/>
      <c r="F179" s="8"/>
      <c r="G179" t="str">
        <f t="shared" si="17"/>
        <v>Other</v>
      </c>
      <c r="H179" t="str">
        <f t="shared" si="18"/>
        <v>Other</v>
      </c>
      <c r="I179" t="str">
        <f t="shared" si="19"/>
        <v>Details</v>
      </c>
      <c r="J179" t="str">
        <f t="shared" si="21"/>
        <v>Total Details</v>
      </c>
      <c r="K179" t="str">
        <f t="shared" si="16"/>
        <v>[NBA] [527] TOTAL o218-110  | (PORTLAND TRAIL BLAZERS vrs GOLDEN STATE WARRIORS)</v>
      </c>
      <c r="L179" t="str">
        <f t="shared" si="20"/>
        <v>WIN</v>
      </c>
      <c r="M179">
        <f t="shared" si="22"/>
        <v>100</v>
      </c>
    </row>
    <row r="180" spans="1:13" x14ac:dyDescent="0.35">
      <c r="A180" s="4" t="s">
        <v>7</v>
      </c>
      <c r="B180" s="28">
        <v>43428.791666666664</v>
      </c>
      <c r="C180" s="4" t="s">
        <v>9</v>
      </c>
      <c r="D180" s="7"/>
      <c r="E180" s="7"/>
      <c r="F180" s="4" t="s">
        <v>18</v>
      </c>
      <c r="G180" t="str">
        <f t="shared" si="17"/>
        <v>Other</v>
      </c>
      <c r="H180" t="str">
        <f t="shared" si="18"/>
        <v>Sraight Bet</v>
      </c>
      <c r="I180" t="str">
        <f t="shared" si="19"/>
        <v>Not Details</v>
      </c>
      <c r="J180" t="str">
        <f t="shared" si="21"/>
        <v>Not Details</v>
      </c>
      <c r="K180" t="str">
        <f t="shared" si="16"/>
        <v>Non Descript</v>
      </c>
      <c r="L180" t="str">
        <f t="shared" si="20"/>
        <v>N/A</v>
      </c>
      <c r="M180" t="str">
        <f t="shared" si="22"/>
        <v>N/A</v>
      </c>
    </row>
    <row r="181" spans="1:13" ht="20" x14ac:dyDescent="0.35">
      <c r="A181" s="2" t="s">
        <v>191</v>
      </c>
      <c r="B181" s="29"/>
      <c r="C181" s="2" t="s">
        <v>192</v>
      </c>
      <c r="D181" s="2" t="s">
        <v>40</v>
      </c>
      <c r="E181" s="2">
        <v>100</v>
      </c>
      <c r="F181" s="2" t="s">
        <v>18</v>
      </c>
      <c r="G181" t="str">
        <f t="shared" si="17"/>
        <v>Total</v>
      </c>
      <c r="H181" t="str">
        <f t="shared" si="18"/>
        <v>Other</v>
      </c>
      <c r="I181" t="str">
        <f t="shared" si="19"/>
        <v>Not Details</v>
      </c>
      <c r="J181" t="str">
        <f t="shared" si="21"/>
        <v>Not Details</v>
      </c>
      <c r="K181" t="str">
        <f t="shared" si="16"/>
        <v>Non Descript</v>
      </c>
      <c r="L181" t="str">
        <f t="shared" si="20"/>
        <v>N/A</v>
      </c>
      <c r="M181" t="str">
        <f t="shared" si="22"/>
        <v>N/A</v>
      </c>
    </row>
    <row r="182" spans="1:13" ht="30.5" thickBot="1" x14ac:dyDescent="0.4">
      <c r="A182" s="3">
        <v>43428.770833333336</v>
      </c>
      <c r="B182" s="30"/>
      <c r="C182" s="2" t="s">
        <v>193</v>
      </c>
      <c r="D182" s="2"/>
      <c r="E182" s="2"/>
      <c r="F182" s="2"/>
      <c r="G182" t="str">
        <f t="shared" si="17"/>
        <v>Total</v>
      </c>
      <c r="H182" t="str">
        <f t="shared" si="18"/>
        <v>Other</v>
      </c>
      <c r="I182" t="str">
        <f t="shared" si="19"/>
        <v>Not Details</v>
      </c>
      <c r="J182" t="str">
        <f t="shared" si="21"/>
        <v>Not Details</v>
      </c>
      <c r="K182" t="str">
        <f t="shared" si="16"/>
        <v>Non Descript</v>
      </c>
      <c r="L182" t="str">
        <f t="shared" si="20"/>
        <v>N/A</v>
      </c>
      <c r="M182" t="str">
        <f t="shared" si="22"/>
        <v>N/A</v>
      </c>
    </row>
    <row r="183" spans="1:13" x14ac:dyDescent="0.35">
      <c r="A183" s="10" t="s">
        <v>7</v>
      </c>
      <c r="B183" s="21">
        <v>43428.795138888891</v>
      </c>
      <c r="C183" s="10" t="s">
        <v>9</v>
      </c>
      <c r="D183" s="13"/>
      <c r="E183" s="13"/>
      <c r="F183" s="10" t="s">
        <v>18</v>
      </c>
      <c r="G183" t="str">
        <f t="shared" si="17"/>
        <v>Other</v>
      </c>
      <c r="H183" t="str">
        <f t="shared" si="18"/>
        <v>Sraight Bet</v>
      </c>
      <c r="I183" t="str">
        <f t="shared" si="19"/>
        <v>Not Details</v>
      </c>
      <c r="J183" t="str">
        <f t="shared" si="21"/>
        <v>Not Details</v>
      </c>
      <c r="K183" t="str">
        <f t="shared" si="16"/>
        <v>Non Descript</v>
      </c>
      <c r="L183" t="str">
        <f t="shared" si="20"/>
        <v>N/A</v>
      </c>
      <c r="M183" t="str">
        <f t="shared" si="22"/>
        <v>N/A</v>
      </c>
    </row>
    <row r="184" spans="1:13" ht="20" x14ac:dyDescent="0.35">
      <c r="A184" s="8" t="s">
        <v>194</v>
      </c>
      <c r="B184" s="22"/>
      <c r="C184" s="8" t="s">
        <v>195</v>
      </c>
      <c r="D184" s="8" t="s">
        <v>196</v>
      </c>
      <c r="E184" s="8">
        <v>50</v>
      </c>
      <c r="F184" s="8" t="s">
        <v>18</v>
      </c>
      <c r="G184" t="str">
        <f t="shared" si="17"/>
        <v>Other</v>
      </c>
      <c r="H184" t="str">
        <f t="shared" si="18"/>
        <v>Other</v>
      </c>
      <c r="I184" t="str">
        <f t="shared" si="19"/>
        <v>Details</v>
      </c>
      <c r="J184" t="str">
        <f t="shared" si="21"/>
        <v>Not Details</v>
      </c>
      <c r="K184" t="str">
        <f t="shared" si="16"/>
        <v>Non Descript</v>
      </c>
      <c r="L184" t="str">
        <f t="shared" si="20"/>
        <v>N/A</v>
      </c>
      <c r="M184" t="str">
        <f t="shared" si="22"/>
        <v>N/A</v>
      </c>
    </row>
    <row r="185" spans="1:13" ht="15" thickBot="1" x14ac:dyDescent="0.4">
      <c r="A185" s="9">
        <v>43428.45416666667</v>
      </c>
      <c r="B185" s="23"/>
      <c r="C185" s="8"/>
      <c r="D185" s="8"/>
      <c r="E185" s="8"/>
      <c r="F185" s="8"/>
      <c r="G185" t="str">
        <f t="shared" si="17"/>
        <v>Other</v>
      </c>
      <c r="H185" t="str">
        <f t="shared" si="18"/>
        <v>Other</v>
      </c>
      <c r="I185" t="str">
        <f t="shared" si="19"/>
        <v>Details</v>
      </c>
      <c r="J185" t="str">
        <f t="shared" si="21"/>
        <v>Not Details</v>
      </c>
      <c r="K185" t="str">
        <f t="shared" si="16"/>
        <v>Non Descript</v>
      </c>
      <c r="L185" t="str">
        <f t="shared" si="20"/>
        <v>N/A</v>
      </c>
      <c r="M185" t="str">
        <f t="shared" si="22"/>
        <v>N/A</v>
      </c>
    </row>
    <row r="186" spans="1:13" x14ac:dyDescent="0.35">
      <c r="A186" s="4" t="s">
        <v>7</v>
      </c>
      <c r="B186" s="28">
        <v>43428.819444444445</v>
      </c>
      <c r="C186" s="4" t="s">
        <v>9</v>
      </c>
      <c r="D186" s="7"/>
      <c r="E186" s="7"/>
      <c r="F186" s="4" t="s">
        <v>18</v>
      </c>
      <c r="G186" t="str">
        <f t="shared" si="17"/>
        <v>Other</v>
      </c>
      <c r="H186" t="str">
        <f t="shared" si="18"/>
        <v>Sraight Bet</v>
      </c>
      <c r="I186" t="str">
        <f t="shared" si="19"/>
        <v>Not Details</v>
      </c>
      <c r="J186" t="str">
        <f t="shared" si="21"/>
        <v>Not Details</v>
      </c>
      <c r="K186" t="str">
        <f t="shared" si="16"/>
        <v>Non Descript</v>
      </c>
      <c r="L186" t="str">
        <f t="shared" si="20"/>
        <v>N/A</v>
      </c>
      <c r="M186" t="str">
        <f t="shared" si="22"/>
        <v>N/A</v>
      </c>
    </row>
    <row r="187" spans="1:13" ht="20" x14ac:dyDescent="0.35">
      <c r="A187" s="2" t="s">
        <v>197</v>
      </c>
      <c r="B187" s="29"/>
      <c r="C187" s="2" t="s">
        <v>198</v>
      </c>
      <c r="D187" s="2" t="s">
        <v>44</v>
      </c>
      <c r="E187" s="2">
        <v>100</v>
      </c>
      <c r="F187" s="2" t="s">
        <v>18</v>
      </c>
      <c r="G187" t="str">
        <f t="shared" si="17"/>
        <v>Total</v>
      </c>
      <c r="H187" t="str">
        <f t="shared" si="18"/>
        <v>Other</v>
      </c>
      <c r="I187" t="str">
        <f t="shared" si="19"/>
        <v>Not Details</v>
      </c>
      <c r="J187" t="str">
        <f t="shared" si="21"/>
        <v>Not Details</v>
      </c>
      <c r="K187" t="str">
        <f t="shared" si="16"/>
        <v>Non Descript</v>
      </c>
      <c r="L187" t="str">
        <f t="shared" si="20"/>
        <v>N/A</v>
      </c>
      <c r="M187" t="str">
        <f t="shared" si="22"/>
        <v>N/A</v>
      </c>
    </row>
    <row r="188" spans="1:13" ht="20.5" thickBot="1" x14ac:dyDescent="0.4">
      <c r="A188" s="3">
        <v>43428.736805555556</v>
      </c>
      <c r="B188" s="30"/>
      <c r="C188" s="2" t="s">
        <v>199</v>
      </c>
      <c r="D188" s="2"/>
      <c r="E188" s="2"/>
      <c r="F188" s="2"/>
      <c r="G188" t="str">
        <f t="shared" si="17"/>
        <v>Other</v>
      </c>
      <c r="H188" t="str">
        <f t="shared" si="18"/>
        <v>Other</v>
      </c>
      <c r="I188" t="str">
        <f t="shared" si="19"/>
        <v>Details</v>
      </c>
      <c r="J188" t="str">
        <f t="shared" si="21"/>
        <v>Total Details</v>
      </c>
      <c r="K188" t="str">
        <f t="shared" si="16"/>
        <v>[NBA] [701] TOTAL o209-110  | (HOUSTON ROCKETS vrs CLEVELAND CAVALIERS)</v>
      </c>
      <c r="L188" t="str">
        <f t="shared" si="20"/>
        <v>WIN</v>
      </c>
      <c r="M188">
        <f t="shared" si="22"/>
        <v>100</v>
      </c>
    </row>
    <row r="189" spans="1:13" x14ac:dyDescent="0.35">
      <c r="A189" s="10" t="s">
        <v>7</v>
      </c>
      <c r="B189" s="21">
        <v>43428.861111111109</v>
      </c>
      <c r="C189" s="10" t="s">
        <v>9</v>
      </c>
      <c r="D189" s="13"/>
      <c r="E189" s="13"/>
      <c r="F189" s="10" t="s">
        <v>18</v>
      </c>
      <c r="G189" t="str">
        <f t="shared" si="17"/>
        <v>Other</v>
      </c>
      <c r="H189" t="str">
        <f t="shared" si="18"/>
        <v>Sraight Bet</v>
      </c>
      <c r="I189" t="str">
        <f t="shared" si="19"/>
        <v>Not Details</v>
      </c>
      <c r="J189" t="str">
        <f t="shared" si="21"/>
        <v>Not Details</v>
      </c>
      <c r="K189" t="str">
        <f t="shared" si="16"/>
        <v>Non Descript</v>
      </c>
      <c r="L189" t="str">
        <f t="shared" si="20"/>
        <v>N/A</v>
      </c>
      <c r="M189" t="str">
        <f t="shared" si="22"/>
        <v>N/A</v>
      </c>
    </row>
    <row r="190" spans="1:13" ht="20" x14ac:dyDescent="0.35">
      <c r="A190" s="8" t="s">
        <v>200</v>
      </c>
      <c r="B190" s="22"/>
      <c r="C190" s="8" t="s">
        <v>201</v>
      </c>
      <c r="D190" s="8" t="s">
        <v>44</v>
      </c>
      <c r="E190" s="8">
        <v>100</v>
      </c>
      <c r="F190" s="8" t="s">
        <v>18</v>
      </c>
      <c r="G190" t="str">
        <f t="shared" si="17"/>
        <v>Total</v>
      </c>
      <c r="H190" t="str">
        <f t="shared" si="18"/>
        <v>Other</v>
      </c>
      <c r="I190" t="str">
        <f t="shared" si="19"/>
        <v>Not Details</v>
      </c>
      <c r="J190" t="str">
        <f t="shared" si="21"/>
        <v>Not Details</v>
      </c>
      <c r="K190" t="str">
        <f t="shared" si="16"/>
        <v>Non Descript</v>
      </c>
      <c r="L190" t="str">
        <f t="shared" si="20"/>
        <v>N/A</v>
      </c>
      <c r="M190" t="str">
        <f t="shared" si="22"/>
        <v>N/A</v>
      </c>
    </row>
    <row r="191" spans="1:13" ht="20.5" thickBot="1" x14ac:dyDescent="0.4">
      <c r="A191" s="9">
        <v>43428.736805555556</v>
      </c>
      <c r="B191" s="23"/>
      <c r="C191" s="8" t="s">
        <v>202</v>
      </c>
      <c r="D191" s="8"/>
      <c r="E191" s="8"/>
      <c r="F191" s="8"/>
      <c r="G191" t="str">
        <f t="shared" si="17"/>
        <v>Other</v>
      </c>
      <c r="H191" t="str">
        <f t="shared" si="18"/>
        <v>Other</v>
      </c>
      <c r="I191" t="str">
        <f t="shared" si="19"/>
        <v>Details</v>
      </c>
      <c r="J191" t="str">
        <f t="shared" si="21"/>
        <v>Total Details</v>
      </c>
      <c r="K191" t="str">
        <f t="shared" si="16"/>
        <v>[NBA] [711] TOTAL o226-110  | (SACRAMENTO KINGS vrs GOLDEN STATE WARRIORS)</v>
      </c>
      <c r="L191" t="str">
        <f t="shared" si="20"/>
        <v>WIN</v>
      </c>
      <c r="M191">
        <f t="shared" si="22"/>
        <v>100</v>
      </c>
    </row>
    <row r="192" spans="1:13" x14ac:dyDescent="0.35">
      <c r="A192" s="4" t="s">
        <v>7</v>
      </c>
      <c r="B192" s="28">
        <v>43428.878472222219</v>
      </c>
      <c r="C192" s="4" t="s">
        <v>9</v>
      </c>
      <c r="D192" s="7"/>
      <c r="E192" s="7"/>
      <c r="F192" s="4" t="s">
        <v>18</v>
      </c>
      <c r="G192" t="str">
        <f t="shared" si="17"/>
        <v>Other</v>
      </c>
      <c r="H192" t="str">
        <f t="shared" si="18"/>
        <v>Sraight Bet</v>
      </c>
      <c r="I192" t="str">
        <f t="shared" si="19"/>
        <v>Not Details</v>
      </c>
      <c r="J192" t="str">
        <f t="shared" si="21"/>
        <v>Not Details</v>
      </c>
      <c r="K192" t="str">
        <f t="shared" si="16"/>
        <v>Non Descript</v>
      </c>
      <c r="L192" t="str">
        <f t="shared" si="20"/>
        <v>N/A</v>
      </c>
      <c r="M192" t="str">
        <f t="shared" si="22"/>
        <v>N/A</v>
      </c>
    </row>
    <row r="193" spans="1:13" ht="20" x14ac:dyDescent="0.35">
      <c r="A193" s="2" t="s">
        <v>203</v>
      </c>
      <c r="B193" s="29"/>
      <c r="C193" s="2" t="s">
        <v>204</v>
      </c>
      <c r="D193" s="2" t="s">
        <v>205</v>
      </c>
      <c r="E193" s="2">
        <v>50</v>
      </c>
      <c r="F193" s="2" t="s">
        <v>18</v>
      </c>
      <c r="G193" t="str">
        <f t="shared" si="17"/>
        <v>Other</v>
      </c>
      <c r="H193" t="str">
        <f t="shared" si="18"/>
        <v>Other</v>
      </c>
      <c r="I193" t="str">
        <f t="shared" si="19"/>
        <v>Details</v>
      </c>
      <c r="J193" t="str">
        <f t="shared" si="21"/>
        <v>Not Details</v>
      </c>
      <c r="K193" t="str">
        <f t="shared" si="16"/>
        <v>Non Descript</v>
      </c>
      <c r="L193" t="str">
        <f t="shared" si="20"/>
        <v>N/A</v>
      </c>
      <c r="M193" t="str">
        <f t="shared" si="22"/>
        <v>N/A</v>
      </c>
    </row>
    <row r="194" spans="1:13" ht="15" thickBot="1" x14ac:dyDescent="0.4">
      <c r="A194" s="3">
        <v>43428.45416666667</v>
      </c>
      <c r="B194" s="30"/>
      <c r="C194" s="2"/>
      <c r="D194" s="2"/>
      <c r="E194" s="2"/>
      <c r="F194" s="2"/>
      <c r="G194" t="str">
        <f t="shared" si="17"/>
        <v>Other</v>
      </c>
      <c r="H194" t="str">
        <f t="shared" si="18"/>
        <v>Other</v>
      </c>
      <c r="I194" t="str">
        <f t="shared" si="19"/>
        <v>Details</v>
      </c>
      <c r="J194" t="str">
        <f t="shared" si="21"/>
        <v>Not Details</v>
      </c>
      <c r="K194" t="str">
        <f t="shared" ref="K194:K257" si="23">IF(J194="Total Details", CONCATENATE(C193," | ",C194),"Non Descript")</f>
        <v>Non Descript</v>
      </c>
      <c r="L194" t="str">
        <f t="shared" si="20"/>
        <v>N/A</v>
      </c>
      <c r="M194" t="str">
        <f t="shared" si="22"/>
        <v>N/A</v>
      </c>
    </row>
    <row r="195" spans="1:13" x14ac:dyDescent="0.35">
      <c r="A195" s="10" t="s">
        <v>7</v>
      </c>
      <c r="B195" s="12">
        <v>43429.543055555558</v>
      </c>
      <c r="C195" s="10" t="s">
        <v>125</v>
      </c>
      <c r="D195" s="13"/>
      <c r="E195" s="13"/>
      <c r="F195" s="10" t="s">
        <v>18</v>
      </c>
      <c r="G195" t="str">
        <f t="shared" ref="G195:G258" si="24">IF(IFERROR(FIND("TOTAL",C195), "Other") = "Other", "Other", "Total")</f>
        <v>Other</v>
      </c>
      <c r="H195" t="str">
        <f t="shared" ref="H195:H258" si="25">IF(IFERROR(FIND("STRAIGHT BET",C195), "Other") = "Other", "Other", "Sraight Bet")</f>
        <v>Other</v>
      </c>
      <c r="I195" t="str">
        <f t="shared" ref="I195:I258" si="26">IF(CONCATENATE(G195,H195)="OtherOther","Details","Not Details")</f>
        <v>Details</v>
      </c>
      <c r="J195" t="str">
        <f t="shared" si="21"/>
        <v>Not Details</v>
      </c>
      <c r="K195" t="str">
        <f t="shared" si="23"/>
        <v>Non Descript</v>
      </c>
      <c r="L195" t="str">
        <f t="shared" ref="L195:L258" si="27">IF(J195="Total Details",F194,"N/A")</f>
        <v>N/A</v>
      </c>
      <c r="M195" t="str">
        <f t="shared" si="22"/>
        <v>N/A</v>
      </c>
    </row>
    <row r="196" spans="1:13" ht="20" x14ac:dyDescent="0.35">
      <c r="A196" s="8" t="s">
        <v>206</v>
      </c>
      <c r="B196" s="11">
        <v>43429.543749999997</v>
      </c>
      <c r="C196" s="8" t="s">
        <v>207</v>
      </c>
      <c r="D196" s="8" t="s">
        <v>123</v>
      </c>
      <c r="E196" s="8">
        <v>50</v>
      </c>
      <c r="F196" s="8" t="s">
        <v>18</v>
      </c>
      <c r="G196" t="str">
        <f t="shared" si="24"/>
        <v>Other</v>
      </c>
      <c r="H196" t="str">
        <f t="shared" si="25"/>
        <v>Other</v>
      </c>
      <c r="I196" t="str">
        <f t="shared" si="26"/>
        <v>Details</v>
      </c>
      <c r="J196" t="str">
        <f t="shared" si="21"/>
        <v>Not Details</v>
      </c>
      <c r="K196" t="str">
        <f t="shared" si="23"/>
        <v>Non Descript</v>
      </c>
      <c r="L196" t="str">
        <f t="shared" si="27"/>
        <v>N/A</v>
      </c>
      <c r="M196" t="str">
        <f t="shared" si="22"/>
        <v>N/A</v>
      </c>
    </row>
    <row r="197" spans="1:13" ht="20.5" thickBot="1" x14ac:dyDescent="0.4">
      <c r="A197" s="9">
        <v>43429.470833333333</v>
      </c>
      <c r="B197" s="14"/>
      <c r="C197" s="8" t="s">
        <v>208</v>
      </c>
      <c r="D197" s="8"/>
      <c r="E197" s="8"/>
      <c r="F197" s="8" t="s">
        <v>18</v>
      </c>
      <c r="G197" t="str">
        <f t="shared" si="24"/>
        <v>Other</v>
      </c>
      <c r="H197" t="str">
        <f t="shared" si="25"/>
        <v>Other</v>
      </c>
      <c r="I197" t="str">
        <f t="shared" si="26"/>
        <v>Details</v>
      </c>
      <c r="J197" t="str">
        <f t="shared" si="21"/>
        <v>Not Details</v>
      </c>
      <c r="K197" t="str">
        <f t="shared" si="23"/>
        <v>Non Descript</v>
      </c>
      <c r="L197" t="str">
        <f t="shared" si="27"/>
        <v>N/A</v>
      </c>
      <c r="M197" t="str">
        <f t="shared" si="22"/>
        <v>N/A</v>
      </c>
    </row>
    <row r="198" spans="1:13" x14ac:dyDescent="0.35">
      <c r="A198" s="4" t="s">
        <v>7</v>
      </c>
      <c r="B198" s="28">
        <v>43429.543749999997</v>
      </c>
      <c r="C198" s="4" t="s">
        <v>9</v>
      </c>
      <c r="D198" s="7"/>
      <c r="E198" s="7"/>
      <c r="F198" s="4" t="s">
        <v>13</v>
      </c>
      <c r="G198" t="str">
        <f t="shared" si="24"/>
        <v>Other</v>
      </c>
      <c r="H198" t="str">
        <f t="shared" si="25"/>
        <v>Sraight Bet</v>
      </c>
      <c r="I198" t="str">
        <f t="shared" si="26"/>
        <v>Not Details</v>
      </c>
      <c r="J198" t="str">
        <f t="shared" si="21"/>
        <v>Not Details</v>
      </c>
      <c r="K198" t="str">
        <f t="shared" si="23"/>
        <v>Non Descript</v>
      </c>
      <c r="L198" t="str">
        <f t="shared" si="27"/>
        <v>N/A</v>
      </c>
      <c r="M198" t="str">
        <f t="shared" si="22"/>
        <v>N/A</v>
      </c>
    </row>
    <row r="199" spans="1:13" ht="20" x14ac:dyDescent="0.35">
      <c r="A199" s="2" t="s">
        <v>209</v>
      </c>
      <c r="B199" s="29"/>
      <c r="C199" s="2" t="s">
        <v>210</v>
      </c>
      <c r="D199" s="2" t="s">
        <v>40</v>
      </c>
      <c r="E199" s="2">
        <v>-115</v>
      </c>
      <c r="F199" s="2" t="s">
        <v>13</v>
      </c>
      <c r="G199" t="str">
        <f t="shared" si="24"/>
        <v>Other</v>
      </c>
      <c r="H199" t="str">
        <f t="shared" si="25"/>
        <v>Other</v>
      </c>
      <c r="I199" t="str">
        <f t="shared" si="26"/>
        <v>Details</v>
      </c>
      <c r="J199" t="str">
        <f t="shared" si="21"/>
        <v>Not Details</v>
      </c>
      <c r="K199" t="str">
        <f t="shared" si="23"/>
        <v>Non Descript</v>
      </c>
      <c r="L199" t="str">
        <f t="shared" si="27"/>
        <v>N/A</v>
      </c>
      <c r="M199" t="str">
        <f t="shared" si="22"/>
        <v>N/A</v>
      </c>
    </row>
    <row r="200" spans="1:13" ht="15" thickBot="1" x14ac:dyDescent="0.4">
      <c r="A200" s="3">
        <v>43429.535416666666</v>
      </c>
      <c r="B200" s="30"/>
      <c r="C200" s="2"/>
      <c r="D200" s="2"/>
      <c r="E200" s="2"/>
      <c r="F200" s="2"/>
      <c r="G200" t="str">
        <f t="shared" si="24"/>
        <v>Other</v>
      </c>
      <c r="H200" t="str">
        <f t="shared" si="25"/>
        <v>Other</v>
      </c>
      <c r="I200" t="str">
        <f t="shared" si="26"/>
        <v>Details</v>
      </c>
      <c r="J200" t="str">
        <f t="shared" si="21"/>
        <v>Not Details</v>
      </c>
      <c r="K200" t="str">
        <f t="shared" si="23"/>
        <v>Non Descript</v>
      </c>
      <c r="L200" t="str">
        <f t="shared" si="27"/>
        <v>N/A</v>
      </c>
      <c r="M200" t="str">
        <f t="shared" si="22"/>
        <v>N/A</v>
      </c>
    </row>
    <row r="201" spans="1:13" x14ac:dyDescent="0.35">
      <c r="A201" s="10" t="s">
        <v>7</v>
      </c>
      <c r="B201" s="12">
        <v>43429.543749999997</v>
      </c>
      <c r="C201" s="10" t="s">
        <v>143</v>
      </c>
      <c r="D201" s="13"/>
      <c r="E201" s="13"/>
      <c r="F201" s="10" t="s">
        <v>18</v>
      </c>
      <c r="G201" t="str">
        <f t="shared" si="24"/>
        <v>Other</v>
      </c>
      <c r="H201" t="str">
        <f t="shared" si="25"/>
        <v>Other</v>
      </c>
      <c r="I201" t="str">
        <f t="shared" si="26"/>
        <v>Details</v>
      </c>
      <c r="J201" t="str">
        <f t="shared" si="21"/>
        <v>Not Details</v>
      </c>
      <c r="K201" t="str">
        <f t="shared" si="23"/>
        <v>Non Descript</v>
      </c>
      <c r="L201" t="str">
        <f t="shared" si="27"/>
        <v>N/A</v>
      </c>
      <c r="M201" t="str">
        <f t="shared" si="22"/>
        <v>N/A</v>
      </c>
    </row>
    <row r="202" spans="1:13" ht="20" x14ac:dyDescent="0.35">
      <c r="A202" s="8" t="s">
        <v>211</v>
      </c>
      <c r="B202" s="11">
        <v>43429.543055555558</v>
      </c>
      <c r="C202" s="8" t="s">
        <v>212</v>
      </c>
      <c r="D202" s="8" t="s">
        <v>147</v>
      </c>
      <c r="E202" s="8">
        <v>100</v>
      </c>
      <c r="F202" s="8" t="s">
        <v>18</v>
      </c>
      <c r="G202" t="str">
        <f t="shared" si="24"/>
        <v>Other</v>
      </c>
      <c r="H202" t="str">
        <f t="shared" si="25"/>
        <v>Other</v>
      </c>
      <c r="I202" t="str">
        <f t="shared" si="26"/>
        <v>Details</v>
      </c>
      <c r="J202" t="str">
        <f t="shared" si="21"/>
        <v>Not Details</v>
      </c>
      <c r="K202" t="str">
        <f t="shared" si="23"/>
        <v>Non Descript</v>
      </c>
      <c r="L202" t="str">
        <f t="shared" si="27"/>
        <v>N/A</v>
      </c>
      <c r="M202" t="str">
        <f t="shared" si="22"/>
        <v>N/A</v>
      </c>
    </row>
    <row r="203" spans="1:13" ht="20" x14ac:dyDescent="0.35">
      <c r="A203" s="9">
        <v>43429.530555555553</v>
      </c>
      <c r="B203" s="11">
        <v>43429.670138888891</v>
      </c>
      <c r="C203" s="8" t="s">
        <v>213</v>
      </c>
      <c r="D203" s="8"/>
      <c r="E203" s="8"/>
      <c r="F203" s="8" t="s">
        <v>18</v>
      </c>
      <c r="G203" t="str">
        <f t="shared" si="24"/>
        <v>Other</v>
      </c>
      <c r="H203" t="str">
        <f t="shared" si="25"/>
        <v>Other</v>
      </c>
      <c r="I203" t="str">
        <f t="shared" si="26"/>
        <v>Details</v>
      </c>
      <c r="J203" t="str">
        <f t="shared" ref="J203:J262" si="28">IF(AND(G202 = "TOTAL",I203="Details"),"Total Details","Not Details")</f>
        <v>Not Details</v>
      </c>
      <c r="K203" t="str">
        <f t="shared" si="23"/>
        <v>Non Descript</v>
      </c>
      <c r="L203" t="str">
        <f t="shared" si="27"/>
        <v>N/A</v>
      </c>
      <c r="M203" t="str">
        <f t="shared" ref="M203:M262" si="29">IF(J203="Total Details",E202,"N/A")</f>
        <v>N/A</v>
      </c>
    </row>
    <row r="204" spans="1:13" ht="20.5" thickBot="1" x14ac:dyDescent="0.4">
      <c r="A204" s="8"/>
      <c r="B204" s="14"/>
      <c r="C204" s="8" t="s">
        <v>214</v>
      </c>
      <c r="D204" s="8"/>
      <c r="E204" s="8"/>
      <c r="F204" s="8" t="s">
        <v>18</v>
      </c>
      <c r="G204" t="str">
        <f t="shared" si="24"/>
        <v>Other</v>
      </c>
      <c r="H204" t="str">
        <f t="shared" si="25"/>
        <v>Other</v>
      </c>
      <c r="I204" t="str">
        <f t="shared" si="26"/>
        <v>Details</v>
      </c>
      <c r="J204" t="str">
        <f t="shared" si="28"/>
        <v>Not Details</v>
      </c>
      <c r="K204" t="str">
        <f t="shared" si="23"/>
        <v>Non Descript</v>
      </c>
      <c r="L204" t="str">
        <f t="shared" si="27"/>
        <v>N/A</v>
      </c>
      <c r="M204" t="str">
        <f t="shared" si="29"/>
        <v>N/A</v>
      </c>
    </row>
    <row r="205" spans="1:13" x14ac:dyDescent="0.35">
      <c r="A205" s="4" t="s">
        <v>7</v>
      </c>
      <c r="B205" s="28">
        <v>43429.673611111109</v>
      </c>
      <c r="C205" s="4" t="s">
        <v>9</v>
      </c>
      <c r="D205" s="7"/>
      <c r="E205" s="7"/>
      <c r="F205" s="4" t="s">
        <v>18</v>
      </c>
      <c r="G205" t="str">
        <f t="shared" si="24"/>
        <v>Other</v>
      </c>
      <c r="H205" t="str">
        <f t="shared" si="25"/>
        <v>Sraight Bet</v>
      </c>
      <c r="I205" t="str">
        <f t="shared" si="26"/>
        <v>Not Details</v>
      </c>
      <c r="J205" t="str">
        <f t="shared" si="28"/>
        <v>Not Details</v>
      </c>
      <c r="K205" t="str">
        <f t="shared" si="23"/>
        <v>Non Descript</v>
      </c>
      <c r="L205" t="str">
        <f t="shared" si="27"/>
        <v>N/A</v>
      </c>
      <c r="M205" t="str">
        <f t="shared" si="29"/>
        <v>N/A</v>
      </c>
    </row>
    <row r="206" spans="1:13" ht="20" x14ac:dyDescent="0.35">
      <c r="A206" s="2" t="s">
        <v>215</v>
      </c>
      <c r="B206" s="29"/>
      <c r="C206" s="2" t="s">
        <v>216</v>
      </c>
      <c r="D206" s="2" t="s">
        <v>44</v>
      </c>
      <c r="E206" s="2">
        <v>100</v>
      </c>
      <c r="F206" s="2" t="s">
        <v>18</v>
      </c>
      <c r="G206" t="str">
        <f t="shared" si="24"/>
        <v>Total</v>
      </c>
      <c r="H206" t="str">
        <f t="shared" si="25"/>
        <v>Other</v>
      </c>
      <c r="I206" t="str">
        <f t="shared" si="26"/>
        <v>Not Details</v>
      </c>
      <c r="J206" t="str">
        <f t="shared" si="28"/>
        <v>Not Details</v>
      </c>
      <c r="K206" t="str">
        <f t="shared" si="23"/>
        <v>Non Descript</v>
      </c>
      <c r="L206" t="str">
        <f t="shared" si="27"/>
        <v>N/A</v>
      </c>
      <c r="M206" t="str">
        <f t="shared" si="29"/>
        <v>N/A</v>
      </c>
    </row>
    <row r="207" spans="1:13" ht="15" thickBot="1" x14ac:dyDescent="0.4">
      <c r="A207" s="3">
        <v>43429.46875</v>
      </c>
      <c r="B207" s="30"/>
      <c r="C207" s="2" t="s">
        <v>217</v>
      </c>
      <c r="D207" s="2"/>
      <c r="E207" s="2"/>
      <c r="F207" s="2"/>
      <c r="G207" t="str">
        <f t="shared" si="24"/>
        <v>Other</v>
      </c>
      <c r="H207" t="str">
        <f t="shared" si="25"/>
        <v>Other</v>
      </c>
      <c r="I207" t="str">
        <f t="shared" si="26"/>
        <v>Details</v>
      </c>
      <c r="J207" t="str">
        <f t="shared" si="28"/>
        <v>Total Details</v>
      </c>
      <c r="K207" t="str">
        <f t="shared" si="23"/>
        <v>[NBA] [503] TOTAL o221-110  | (PHOENIX SUNS vrs DETROIT PISTONS)</v>
      </c>
      <c r="L207" t="str">
        <f t="shared" si="27"/>
        <v>WIN</v>
      </c>
      <c r="M207">
        <f t="shared" si="29"/>
        <v>100</v>
      </c>
    </row>
    <row r="208" spans="1:13" x14ac:dyDescent="0.35">
      <c r="A208" s="10" t="s">
        <v>7</v>
      </c>
      <c r="B208" s="12">
        <v>43429.543055555558</v>
      </c>
      <c r="C208" s="10" t="s">
        <v>219</v>
      </c>
      <c r="D208" s="13"/>
      <c r="E208" s="13"/>
      <c r="F208" s="10" t="s">
        <v>13</v>
      </c>
      <c r="G208" t="str">
        <f t="shared" si="24"/>
        <v>Other</v>
      </c>
      <c r="H208" t="str">
        <f t="shared" si="25"/>
        <v>Other</v>
      </c>
      <c r="I208" t="str">
        <f t="shared" si="26"/>
        <v>Details</v>
      </c>
      <c r="J208" t="str">
        <f t="shared" si="28"/>
        <v>Not Details</v>
      </c>
      <c r="K208" t="str">
        <f t="shared" si="23"/>
        <v>Non Descript</v>
      </c>
      <c r="L208" t="str">
        <f t="shared" si="27"/>
        <v>N/A</v>
      </c>
      <c r="M208" t="str">
        <f t="shared" si="29"/>
        <v>N/A</v>
      </c>
    </row>
    <row r="209" spans="1:13" ht="20" x14ac:dyDescent="0.35">
      <c r="A209" s="8" t="s">
        <v>218</v>
      </c>
      <c r="B209" s="11">
        <v>43429.543749999997</v>
      </c>
      <c r="C209" s="8" t="s">
        <v>207</v>
      </c>
      <c r="D209" s="8" t="s">
        <v>221</v>
      </c>
      <c r="E209" s="8">
        <v>-50</v>
      </c>
      <c r="F209" s="8" t="s">
        <v>18</v>
      </c>
      <c r="G209" t="str">
        <f t="shared" si="24"/>
        <v>Other</v>
      </c>
      <c r="H209" t="str">
        <f t="shared" si="25"/>
        <v>Other</v>
      </c>
      <c r="I209" t="str">
        <f t="shared" si="26"/>
        <v>Details</v>
      </c>
      <c r="J209" t="str">
        <f t="shared" si="28"/>
        <v>Not Details</v>
      </c>
      <c r="K209" t="str">
        <f t="shared" si="23"/>
        <v>Non Descript</v>
      </c>
      <c r="L209" t="str">
        <f t="shared" si="27"/>
        <v>N/A</v>
      </c>
      <c r="M209" t="str">
        <f t="shared" si="29"/>
        <v>N/A</v>
      </c>
    </row>
    <row r="210" spans="1:13" ht="20" x14ac:dyDescent="0.35">
      <c r="A210" s="9">
        <v>43429.472222222219</v>
      </c>
      <c r="B210" s="11">
        <v>43429.684027777781</v>
      </c>
      <c r="C210" s="8" t="s">
        <v>208</v>
      </c>
      <c r="D210" s="8"/>
      <c r="E210" s="8"/>
      <c r="F210" s="8" t="s">
        <v>18</v>
      </c>
      <c r="G210" t="str">
        <f t="shared" si="24"/>
        <v>Other</v>
      </c>
      <c r="H210" t="str">
        <f t="shared" si="25"/>
        <v>Other</v>
      </c>
      <c r="I210" t="str">
        <f t="shared" si="26"/>
        <v>Details</v>
      </c>
      <c r="J210" t="str">
        <f t="shared" si="28"/>
        <v>Not Details</v>
      </c>
      <c r="K210" t="str">
        <f t="shared" si="23"/>
        <v>Non Descript</v>
      </c>
      <c r="L210" t="str">
        <f t="shared" si="27"/>
        <v>N/A</v>
      </c>
      <c r="M210" t="str">
        <f t="shared" si="29"/>
        <v>N/A</v>
      </c>
    </row>
    <row r="211" spans="1:13" ht="20.5" thickBot="1" x14ac:dyDescent="0.4">
      <c r="A211" s="8"/>
      <c r="B211" s="14"/>
      <c r="C211" s="8" t="s">
        <v>220</v>
      </c>
      <c r="D211" s="8"/>
      <c r="E211" s="8"/>
      <c r="F211" s="8" t="s">
        <v>36</v>
      </c>
      <c r="G211" t="str">
        <f t="shared" si="24"/>
        <v>Other</v>
      </c>
      <c r="H211" t="str">
        <f t="shared" si="25"/>
        <v>Other</v>
      </c>
      <c r="I211" t="str">
        <f t="shared" si="26"/>
        <v>Details</v>
      </c>
      <c r="J211" t="str">
        <f t="shared" si="28"/>
        <v>Not Details</v>
      </c>
      <c r="K211" t="str">
        <f t="shared" si="23"/>
        <v>Non Descript</v>
      </c>
      <c r="L211" t="str">
        <f t="shared" si="27"/>
        <v>N/A</v>
      </c>
      <c r="M211" t="str">
        <f t="shared" si="29"/>
        <v>N/A</v>
      </c>
    </row>
    <row r="212" spans="1:13" x14ac:dyDescent="0.35">
      <c r="A212" s="4" t="s">
        <v>7</v>
      </c>
      <c r="B212" s="28">
        <v>43429.684027777781</v>
      </c>
      <c r="C212" s="4" t="s">
        <v>9</v>
      </c>
      <c r="D212" s="7"/>
      <c r="E212" s="7"/>
      <c r="F212" s="4" t="s">
        <v>18</v>
      </c>
      <c r="G212" t="str">
        <f t="shared" si="24"/>
        <v>Other</v>
      </c>
      <c r="H212" t="str">
        <f t="shared" si="25"/>
        <v>Sraight Bet</v>
      </c>
      <c r="I212" t="str">
        <f t="shared" si="26"/>
        <v>Not Details</v>
      </c>
      <c r="J212" t="str">
        <f t="shared" si="28"/>
        <v>Not Details</v>
      </c>
      <c r="K212" t="str">
        <f t="shared" si="23"/>
        <v>Non Descript</v>
      </c>
      <c r="L212" t="str">
        <f t="shared" si="27"/>
        <v>N/A</v>
      </c>
      <c r="M212" t="str">
        <f t="shared" si="29"/>
        <v>N/A</v>
      </c>
    </row>
    <row r="213" spans="1:13" ht="20" x14ac:dyDescent="0.35">
      <c r="A213" s="2" t="s">
        <v>222</v>
      </c>
      <c r="B213" s="29"/>
      <c r="C213" s="2" t="s">
        <v>223</v>
      </c>
      <c r="D213" s="2" t="s">
        <v>12</v>
      </c>
      <c r="E213" s="2">
        <v>100</v>
      </c>
      <c r="F213" s="2" t="s">
        <v>18</v>
      </c>
      <c r="G213" t="str">
        <f t="shared" si="24"/>
        <v>Total</v>
      </c>
      <c r="H213" t="str">
        <f t="shared" si="25"/>
        <v>Other</v>
      </c>
      <c r="I213" t="str">
        <f t="shared" si="26"/>
        <v>Not Details</v>
      </c>
      <c r="J213" t="str">
        <f t="shared" si="28"/>
        <v>Not Details</v>
      </c>
      <c r="K213" t="str">
        <f t="shared" si="23"/>
        <v>Non Descript</v>
      </c>
      <c r="L213" t="str">
        <f t="shared" si="27"/>
        <v>N/A</v>
      </c>
      <c r="M213" t="str">
        <f t="shared" si="29"/>
        <v>N/A</v>
      </c>
    </row>
    <row r="214" spans="1:13" ht="30.5" thickBot="1" x14ac:dyDescent="0.4">
      <c r="A214" s="3">
        <v>43429.678472222222</v>
      </c>
      <c r="B214" s="30"/>
      <c r="C214" s="2" t="s">
        <v>224</v>
      </c>
      <c r="D214" s="2"/>
      <c r="E214" s="2"/>
      <c r="F214" s="2"/>
      <c r="G214" t="str">
        <f t="shared" si="24"/>
        <v>Other</v>
      </c>
      <c r="H214" t="str">
        <f t="shared" si="25"/>
        <v>Other</v>
      </c>
      <c r="I214" t="str">
        <f t="shared" si="26"/>
        <v>Details</v>
      </c>
      <c r="J214" t="str">
        <f t="shared" si="28"/>
        <v>Total Details</v>
      </c>
      <c r="K214" t="str">
        <f t="shared" si="23"/>
        <v>[MU] [99411] TOTAL o23½-125  | (A LUCK (IND) COMPLETIONS vrs A LUCK (IND) COMPLETIONS) (Andrew Luck (IND) Total Completions)</v>
      </c>
      <c r="L214" t="str">
        <f t="shared" si="27"/>
        <v>WIN</v>
      </c>
      <c r="M214">
        <f t="shared" si="29"/>
        <v>100</v>
      </c>
    </row>
    <row r="215" spans="1:13" x14ac:dyDescent="0.35">
      <c r="A215" s="10" t="s">
        <v>7</v>
      </c>
      <c r="B215" s="21">
        <v>43429.684027777781</v>
      </c>
      <c r="C215" s="10" t="s">
        <v>9</v>
      </c>
      <c r="D215" s="13"/>
      <c r="E215" s="13"/>
      <c r="F215" s="10" t="s">
        <v>18</v>
      </c>
      <c r="G215" t="str">
        <f t="shared" si="24"/>
        <v>Other</v>
      </c>
      <c r="H215" t="str">
        <f t="shared" si="25"/>
        <v>Sraight Bet</v>
      </c>
      <c r="I215" t="str">
        <f t="shared" si="26"/>
        <v>Not Details</v>
      </c>
      <c r="J215" t="str">
        <f t="shared" si="28"/>
        <v>Not Details</v>
      </c>
      <c r="K215" t="str">
        <f t="shared" si="23"/>
        <v>Non Descript</v>
      </c>
      <c r="L215" t="str">
        <f t="shared" si="27"/>
        <v>N/A</v>
      </c>
      <c r="M215" t="str">
        <f t="shared" si="29"/>
        <v>N/A</v>
      </c>
    </row>
    <row r="216" spans="1:13" ht="20" x14ac:dyDescent="0.35">
      <c r="A216" s="8" t="s">
        <v>225</v>
      </c>
      <c r="B216" s="22"/>
      <c r="C216" s="8" t="s">
        <v>226</v>
      </c>
      <c r="D216" s="8" t="s">
        <v>40</v>
      </c>
      <c r="E216" s="8">
        <v>100</v>
      </c>
      <c r="F216" s="8" t="s">
        <v>18</v>
      </c>
      <c r="G216" t="str">
        <f t="shared" si="24"/>
        <v>Total</v>
      </c>
      <c r="H216" t="str">
        <f t="shared" si="25"/>
        <v>Other</v>
      </c>
      <c r="I216" t="str">
        <f t="shared" si="26"/>
        <v>Not Details</v>
      </c>
      <c r="J216" t="str">
        <f t="shared" si="28"/>
        <v>Not Details</v>
      </c>
      <c r="K216" t="str">
        <f t="shared" si="23"/>
        <v>Non Descript</v>
      </c>
      <c r="L216" t="str">
        <f t="shared" si="27"/>
        <v>N/A</v>
      </c>
      <c r="M216" t="str">
        <f t="shared" si="29"/>
        <v>N/A</v>
      </c>
    </row>
    <row r="217" spans="1:13" ht="30.5" thickBot="1" x14ac:dyDescent="0.4">
      <c r="A217" s="9">
        <v>43429.678472222222</v>
      </c>
      <c r="B217" s="23"/>
      <c r="C217" s="8" t="s">
        <v>227</v>
      </c>
      <c r="D217" s="8"/>
      <c r="E217" s="8"/>
      <c r="F217" s="8"/>
      <c r="G217" t="str">
        <f t="shared" si="24"/>
        <v>Other</v>
      </c>
      <c r="H217" t="str">
        <f t="shared" si="25"/>
        <v>Other</v>
      </c>
      <c r="I217" t="str">
        <f t="shared" si="26"/>
        <v>Details</v>
      </c>
      <c r="J217" t="str">
        <f t="shared" si="28"/>
        <v>Total Details</v>
      </c>
      <c r="K217" t="str">
        <f t="shared" si="23"/>
        <v>[MU] [99419] TOTAL o5-115  | (TY HILTON (IND) RECPT vrs TY HILTON (IND) RECPT) (T.Y. Hilton (IND) Total Receptions)</v>
      </c>
      <c r="L217" t="str">
        <f t="shared" si="27"/>
        <v>WIN</v>
      </c>
      <c r="M217">
        <f t="shared" si="29"/>
        <v>100</v>
      </c>
    </row>
    <row r="218" spans="1:13" x14ac:dyDescent="0.35">
      <c r="A218" s="4" t="s">
        <v>7</v>
      </c>
      <c r="B218" s="28">
        <v>43429.684027777781</v>
      </c>
      <c r="C218" s="4" t="s">
        <v>9</v>
      </c>
      <c r="D218" s="7"/>
      <c r="E218" s="7"/>
      <c r="F218" s="4" t="s">
        <v>18</v>
      </c>
      <c r="G218" t="str">
        <f t="shared" si="24"/>
        <v>Other</v>
      </c>
      <c r="H218" t="str">
        <f t="shared" si="25"/>
        <v>Sraight Bet</v>
      </c>
      <c r="I218" t="str">
        <f t="shared" si="26"/>
        <v>Not Details</v>
      </c>
      <c r="J218" t="str">
        <f t="shared" si="28"/>
        <v>Not Details</v>
      </c>
      <c r="K218" t="str">
        <f t="shared" si="23"/>
        <v>Non Descript</v>
      </c>
      <c r="L218" t="str">
        <f t="shared" si="27"/>
        <v>N/A</v>
      </c>
      <c r="M218" t="str">
        <f t="shared" si="29"/>
        <v>N/A</v>
      </c>
    </row>
    <row r="219" spans="1:13" ht="20" x14ac:dyDescent="0.35">
      <c r="A219" s="2" t="s">
        <v>228</v>
      </c>
      <c r="B219" s="29"/>
      <c r="C219" s="2" t="s">
        <v>229</v>
      </c>
      <c r="D219" s="2" t="s">
        <v>12</v>
      </c>
      <c r="E219" s="2">
        <v>100</v>
      </c>
      <c r="F219" s="2" t="s">
        <v>18</v>
      </c>
      <c r="G219" t="str">
        <f t="shared" si="24"/>
        <v>Total</v>
      </c>
      <c r="H219" t="str">
        <f t="shared" si="25"/>
        <v>Other</v>
      </c>
      <c r="I219" t="str">
        <f t="shared" si="26"/>
        <v>Not Details</v>
      </c>
      <c r="J219" t="str">
        <f t="shared" si="28"/>
        <v>Not Details</v>
      </c>
      <c r="K219" t="str">
        <f t="shared" si="23"/>
        <v>Non Descript</v>
      </c>
      <c r="L219" t="str">
        <f t="shared" si="27"/>
        <v>N/A</v>
      </c>
      <c r="M219" t="str">
        <f t="shared" si="29"/>
        <v>N/A</v>
      </c>
    </row>
    <row r="220" spans="1:13" ht="30.5" thickBot="1" x14ac:dyDescent="0.4">
      <c r="A220" s="3">
        <v>43429.678472222222</v>
      </c>
      <c r="B220" s="30"/>
      <c r="C220" s="2" t="s">
        <v>230</v>
      </c>
      <c r="D220" s="2"/>
      <c r="E220" s="2"/>
      <c r="F220" s="2"/>
      <c r="G220" t="str">
        <f t="shared" si="24"/>
        <v>Other</v>
      </c>
      <c r="H220" t="str">
        <f t="shared" si="25"/>
        <v>Other</v>
      </c>
      <c r="I220" t="str">
        <f t="shared" si="26"/>
        <v>Details</v>
      </c>
      <c r="J220" t="str">
        <f t="shared" si="28"/>
        <v>Total Details</v>
      </c>
      <c r="K220" t="str">
        <f t="shared" si="23"/>
        <v>[MU] [99458] TOTAL u74½-125  | (J CONNER (PIT) RSH YDS vrs J CONNER (PIT) RSH YDS) (James Conner (PIT) Total Rushing Yards)</v>
      </c>
      <c r="L220" t="str">
        <f t="shared" si="27"/>
        <v>WIN</v>
      </c>
      <c r="M220">
        <f t="shared" si="29"/>
        <v>100</v>
      </c>
    </row>
    <row r="221" spans="1:13" x14ac:dyDescent="0.35">
      <c r="A221" s="10" t="s">
        <v>7</v>
      </c>
      <c r="B221" s="21">
        <v>43429.684027777781</v>
      </c>
      <c r="C221" s="10" t="s">
        <v>9</v>
      </c>
      <c r="D221" s="13"/>
      <c r="E221" s="13"/>
      <c r="F221" s="10" t="s">
        <v>13</v>
      </c>
      <c r="G221" t="str">
        <f t="shared" si="24"/>
        <v>Other</v>
      </c>
      <c r="H221" t="str">
        <f t="shared" si="25"/>
        <v>Sraight Bet</v>
      </c>
      <c r="I221" t="str">
        <f t="shared" si="26"/>
        <v>Not Details</v>
      </c>
      <c r="J221" t="str">
        <f t="shared" si="28"/>
        <v>Not Details</v>
      </c>
      <c r="K221" t="str">
        <f t="shared" si="23"/>
        <v>Non Descript</v>
      </c>
      <c r="L221" t="str">
        <f t="shared" si="27"/>
        <v>N/A</v>
      </c>
      <c r="M221" t="str">
        <f t="shared" si="29"/>
        <v>N/A</v>
      </c>
    </row>
    <row r="222" spans="1:13" ht="20" x14ac:dyDescent="0.35">
      <c r="A222" s="8" t="s">
        <v>231</v>
      </c>
      <c r="B222" s="22"/>
      <c r="C222" s="8" t="s">
        <v>232</v>
      </c>
      <c r="D222" s="8" t="s">
        <v>40</v>
      </c>
      <c r="E222" s="8">
        <v>-115</v>
      </c>
      <c r="F222" s="8" t="s">
        <v>13</v>
      </c>
      <c r="G222" t="str">
        <f t="shared" si="24"/>
        <v>Total</v>
      </c>
      <c r="H222" t="str">
        <f t="shared" si="25"/>
        <v>Other</v>
      </c>
      <c r="I222" t="str">
        <f t="shared" si="26"/>
        <v>Not Details</v>
      </c>
      <c r="J222" t="str">
        <f t="shared" si="28"/>
        <v>Not Details</v>
      </c>
      <c r="K222" t="str">
        <f t="shared" si="23"/>
        <v>Non Descript</v>
      </c>
      <c r="L222" t="str">
        <f t="shared" si="27"/>
        <v>N/A</v>
      </c>
      <c r="M222" t="str">
        <f t="shared" si="29"/>
        <v>N/A</v>
      </c>
    </row>
    <row r="223" spans="1:13" ht="30.5" thickBot="1" x14ac:dyDescent="0.4">
      <c r="A223" s="9">
        <v>43429.678472222222</v>
      </c>
      <c r="B223" s="23"/>
      <c r="C223" s="8" t="s">
        <v>233</v>
      </c>
      <c r="D223" s="8"/>
      <c r="E223" s="8"/>
      <c r="F223" s="8"/>
      <c r="G223" t="str">
        <f t="shared" si="24"/>
        <v>Other</v>
      </c>
      <c r="H223" t="str">
        <f t="shared" si="25"/>
        <v>Other</v>
      </c>
      <c r="I223" t="str">
        <f t="shared" si="26"/>
        <v>Details</v>
      </c>
      <c r="J223" t="str">
        <f t="shared" si="28"/>
        <v>Total Details</v>
      </c>
      <c r="K223" t="str">
        <f t="shared" si="23"/>
        <v>[MU] [99452] TOTAL u25½-115  | (B ROETHLISB (PIT) COMPLETIONS vrs B ROETHLISB (PIT) COMPLETIONS) (Ben Roethlisberger (PIT) Total Completions)</v>
      </c>
      <c r="L223" t="str">
        <f t="shared" si="27"/>
        <v>LOSE</v>
      </c>
      <c r="M223">
        <f t="shared" si="29"/>
        <v>-115</v>
      </c>
    </row>
    <row r="224" spans="1:13" x14ac:dyDescent="0.35">
      <c r="A224" s="4" t="s">
        <v>7</v>
      </c>
      <c r="B224" s="28">
        <v>43429.756249999999</v>
      </c>
      <c r="C224" s="4" t="s">
        <v>9</v>
      </c>
      <c r="D224" s="7"/>
      <c r="E224" s="7"/>
      <c r="F224" s="4" t="s">
        <v>13</v>
      </c>
      <c r="G224" t="str">
        <f t="shared" si="24"/>
        <v>Other</v>
      </c>
      <c r="H224" t="str">
        <f t="shared" si="25"/>
        <v>Sraight Bet</v>
      </c>
      <c r="I224" t="str">
        <f t="shared" si="26"/>
        <v>Not Details</v>
      </c>
      <c r="J224" t="str">
        <f t="shared" si="28"/>
        <v>Not Details</v>
      </c>
      <c r="K224" t="str">
        <f t="shared" si="23"/>
        <v>Non Descript</v>
      </c>
      <c r="L224" t="str">
        <f t="shared" si="27"/>
        <v>N/A</v>
      </c>
      <c r="M224" t="str">
        <f t="shared" si="29"/>
        <v>N/A</v>
      </c>
    </row>
    <row r="225" spans="1:13" ht="20" x14ac:dyDescent="0.35">
      <c r="A225" s="2" t="s">
        <v>234</v>
      </c>
      <c r="B225" s="29"/>
      <c r="C225" s="2" t="s">
        <v>235</v>
      </c>
      <c r="D225" s="2" t="s">
        <v>157</v>
      </c>
      <c r="E225" s="2">
        <v>-105</v>
      </c>
      <c r="F225" s="2" t="s">
        <v>13</v>
      </c>
      <c r="G225" t="str">
        <f t="shared" si="24"/>
        <v>Other</v>
      </c>
      <c r="H225" t="str">
        <f t="shared" si="25"/>
        <v>Other</v>
      </c>
      <c r="I225" t="str">
        <f t="shared" si="26"/>
        <v>Details</v>
      </c>
      <c r="J225" t="str">
        <f t="shared" si="28"/>
        <v>Not Details</v>
      </c>
      <c r="K225" t="str">
        <f t="shared" si="23"/>
        <v>Non Descript</v>
      </c>
      <c r="L225" t="str">
        <f t="shared" si="27"/>
        <v>N/A</v>
      </c>
      <c r="M225" t="str">
        <f t="shared" si="29"/>
        <v>N/A</v>
      </c>
    </row>
    <row r="226" spans="1:13" ht="15" thickBot="1" x14ac:dyDescent="0.4">
      <c r="A226" s="3">
        <v>43429.46875</v>
      </c>
      <c r="B226" s="30"/>
      <c r="C226" s="2"/>
      <c r="D226" s="2"/>
      <c r="E226" s="2"/>
      <c r="F226" s="2"/>
      <c r="G226" t="str">
        <f t="shared" si="24"/>
        <v>Other</v>
      </c>
      <c r="H226" t="str">
        <f t="shared" si="25"/>
        <v>Other</v>
      </c>
      <c r="I226" t="str">
        <f t="shared" si="26"/>
        <v>Details</v>
      </c>
      <c r="J226" t="str">
        <f t="shared" si="28"/>
        <v>Not Details</v>
      </c>
      <c r="K226" t="str">
        <f t="shared" si="23"/>
        <v>Non Descript</v>
      </c>
      <c r="L226" t="str">
        <f t="shared" si="27"/>
        <v>N/A</v>
      </c>
      <c r="M226" t="str">
        <f t="shared" si="29"/>
        <v>N/A</v>
      </c>
    </row>
    <row r="227" spans="1:13" x14ac:dyDescent="0.35">
      <c r="A227" s="10" t="s">
        <v>7</v>
      </c>
      <c r="B227" s="21">
        <v>43429.757638888892</v>
      </c>
      <c r="C227" s="10" t="s">
        <v>9</v>
      </c>
      <c r="D227" s="13"/>
      <c r="E227" s="13"/>
      <c r="F227" s="10" t="s">
        <v>18</v>
      </c>
      <c r="G227" t="str">
        <f t="shared" si="24"/>
        <v>Other</v>
      </c>
      <c r="H227" t="str">
        <f t="shared" si="25"/>
        <v>Sraight Bet</v>
      </c>
      <c r="I227" t="str">
        <f t="shared" si="26"/>
        <v>Not Details</v>
      </c>
      <c r="J227" t="str">
        <f t="shared" si="28"/>
        <v>Not Details</v>
      </c>
      <c r="K227" t="str">
        <f t="shared" si="23"/>
        <v>Non Descript</v>
      </c>
      <c r="L227" t="str">
        <f t="shared" si="27"/>
        <v>N/A</v>
      </c>
      <c r="M227" t="str">
        <f t="shared" si="29"/>
        <v>N/A</v>
      </c>
    </row>
    <row r="228" spans="1:13" ht="20" x14ac:dyDescent="0.35">
      <c r="A228" s="8" t="s">
        <v>236</v>
      </c>
      <c r="B228" s="22"/>
      <c r="C228" s="8" t="s">
        <v>237</v>
      </c>
      <c r="D228" s="8" t="s">
        <v>44</v>
      </c>
      <c r="E228" s="8">
        <v>100</v>
      </c>
      <c r="F228" s="8" t="s">
        <v>18</v>
      </c>
      <c r="G228" t="str">
        <f t="shared" si="24"/>
        <v>Total</v>
      </c>
      <c r="H228" t="str">
        <f t="shared" si="25"/>
        <v>Other</v>
      </c>
      <c r="I228" t="str">
        <f t="shared" si="26"/>
        <v>Not Details</v>
      </c>
      <c r="J228" t="str">
        <f t="shared" si="28"/>
        <v>Not Details</v>
      </c>
      <c r="K228" t="str">
        <f t="shared" si="23"/>
        <v>Non Descript</v>
      </c>
      <c r="L228" t="str">
        <f t="shared" si="27"/>
        <v>N/A</v>
      </c>
      <c r="M228" t="str">
        <f t="shared" si="29"/>
        <v>N/A</v>
      </c>
    </row>
    <row r="229" spans="1:13" ht="15" thickBot="1" x14ac:dyDescent="0.4">
      <c r="A229" s="9">
        <v>43429.46875</v>
      </c>
      <c r="B229" s="23"/>
      <c r="C229" s="8" t="s">
        <v>238</v>
      </c>
      <c r="D229" s="8"/>
      <c r="E229" s="8"/>
      <c r="F229" s="8"/>
      <c r="G229" t="str">
        <f t="shared" si="24"/>
        <v>Other</v>
      </c>
      <c r="H229" t="str">
        <f t="shared" si="25"/>
        <v>Other</v>
      </c>
      <c r="I229" t="str">
        <f t="shared" si="26"/>
        <v>Details</v>
      </c>
      <c r="J229" t="str">
        <f t="shared" si="28"/>
        <v>Total Details</v>
      </c>
      <c r="K229" t="str">
        <f t="shared" si="23"/>
        <v>[NBA] [505] TOTAL o218½-110  | (MIAMI HEAT vrs TORONTO RAPTORS)</v>
      </c>
      <c r="L229" t="str">
        <f t="shared" si="27"/>
        <v>WIN</v>
      </c>
      <c r="M229">
        <f t="shared" si="29"/>
        <v>100</v>
      </c>
    </row>
    <row r="230" spans="1:13" x14ac:dyDescent="0.35">
      <c r="A230" s="4" t="s">
        <v>7</v>
      </c>
      <c r="B230" s="28">
        <v>43429.840277777781</v>
      </c>
      <c r="C230" s="4" t="s">
        <v>9</v>
      </c>
      <c r="D230" s="7"/>
      <c r="E230" s="7"/>
      <c r="F230" s="4" t="s">
        <v>13</v>
      </c>
      <c r="G230" t="str">
        <f t="shared" si="24"/>
        <v>Other</v>
      </c>
      <c r="H230" t="str">
        <f t="shared" si="25"/>
        <v>Sraight Bet</v>
      </c>
      <c r="I230" t="str">
        <f t="shared" si="26"/>
        <v>Not Details</v>
      </c>
      <c r="J230" t="str">
        <f t="shared" si="28"/>
        <v>Not Details</v>
      </c>
      <c r="K230" t="str">
        <f t="shared" si="23"/>
        <v>Non Descript</v>
      </c>
      <c r="L230" t="str">
        <f t="shared" si="27"/>
        <v>N/A</v>
      </c>
      <c r="M230" t="str">
        <f t="shared" si="29"/>
        <v>N/A</v>
      </c>
    </row>
    <row r="231" spans="1:13" ht="20" x14ac:dyDescent="0.35">
      <c r="A231" s="2" t="s">
        <v>239</v>
      </c>
      <c r="B231" s="29"/>
      <c r="C231" s="2" t="s">
        <v>240</v>
      </c>
      <c r="D231" s="2" t="s">
        <v>44</v>
      </c>
      <c r="E231" s="2">
        <v>-110</v>
      </c>
      <c r="F231" s="2" t="s">
        <v>13</v>
      </c>
      <c r="G231" t="str">
        <f t="shared" si="24"/>
        <v>Other</v>
      </c>
      <c r="H231" t="str">
        <f t="shared" si="25"/>
        <v>Other</v>
      </c>
      <c r="I231" t="str">
        <f t="shared" si="26"/>
        <v>Details</v>
      </c>
      <c r="J231" t="str">
        <f t="shared" si="28"/>
        <v>Not Details</v>
      </c>
      <c r="K231" t="str">
        <f t="shared" si="23"/>
        <v>Non Descript</v>
      </c>
      <c r="L231" t="str">
        <f t="shared" si="27"/>
        <v>N/A</v>
      </c>
      <c r="M231" t="str">
        <f t="shared" si="29"/>
        <v>N/A</v>
      </c>
    </row>
    <row r="232" spans="1:13" ht="15" thickBot="1" x14ac:dyDescent="0.4">
      <c r="A232" s="3">
        <v>43429.46875</v>
      </c>
      <c r="B232" s="30"/>
      <c r="C232" s="2"/>
      <c r="D232" s="2"/>
      <c r="E232" s="2"/>
      <c r="F232" s="2"/>
      <c r="G232" t="str">
        <f t="shared" si="24"/>
        <v>Other</v>
      </c>
      <c r="H232" t="str">
        <f t="shared" si="25"/>
        <v>Other</v>
      </c>
      <c r="I232" t="str">
        <f t="shared" si="26"/>
        <v>Details</v>
      </c>
      <c r="J232" t="str">
        <f t="shared" si="28"/>
        <v>Not Details</v>
      </c>
      <c r="K232" t="str">
        <f t="shared" si="23"/>
        <v>Non Descript</v>
      </c>
      <c r="L232" t="str">
        <f t="shared" si="27"/>
        <v>N/A</v>
      </c>
      <c r="M232" t="str">
        <f t="shared" si="29"/>
        <v>N/A</v>
      </c>
    </row>
    <row r="233" spans="1:13" x14ac:dyDescent="0.35">
      <c r="A233" s="10" t="s">
        <v>7</v>
      </c>
      <c r="B233" s="21">
        <v>43429.840277777781</v>
      </c>
      <c r="C233" s="10" t="s">
        <v>9</v>
      </c>
      <c r="D233" s="13"/>
      <c r="E233" s="13"/>
      <c r="F233" s="10" t="s">
        <v>13</v>
      </c>
      <c r="G233" t="str">
        <f t="shared" si="24"/>
        <v>Other</v>
      </c>
      <c r="H233" t="str">
        <f t="shared" si="25"/>
        <v>Sraight Bet</v>
      </c>
      <c r="I233" t="str">
        <f t="shared" si="26"/>
        <v>Not Details</v>
      </c>
      <c r="J233" t="str">
        <f t="shared" si="28"/>
        <v>Not Details</v>
      </c>
      <c r="K233" t="str">
        <f t="shared" si="23"/>
        <v>Non Descript</v>
      </c>
      <c r="L233" t="str">
        <f t="shared" si="27"/>
        <v>N/A</v>
      </c>
      <c r="M233" t="str">
        <f t="shared" si="29"/>
        <v>N/A</v>
      </c>
    </row>
    <row r="234" spans="1:13" ht="20" x14ac:dyDescent="0.35">
      <c r="A234" s="8" t="s">
        <v>241</v>
      </c>
      <c r="B234" s="22"/>
      <c r="C234" s="8" t="s">
        <v>242</v>
      </c>
      <c r="D234" s="8" t="s">
        <v>243</v>
      </c>
      <c r="E234" s="8">
        <v>-50</v>
      </c>
      <c r="F234" s="8" t="s">
        <v>13</v>
      </c>
      <c r="G234" t="str">
        <f t="shared" si="24"/>
        <v>Other</v>
      </c>
      <c r="H234" t="str">
        <f t="shared" si="25"/>
        <v>Other</v>
      </c>
      <c r="I234" t="str">
        <f t="shared" si="26"/>
        <v>Details</v>
      </c>
      <c r="J234" t="str">
        <f t="shared" si="28"/>
        <v>Not Details</v>
      </c>
      <c r="K234" t="str">
        <f t="shared" si="23"/>
        <v>Non Descript</v>
      </c>
      <c r="L234" t="str">
        <f t="shared" si="27"/>
        <v>N/A</v>
      </c>
      <c r="M234" t="str">
        <f t="shared" si="29"/>
        <v>N/A</v>
      </c>
    </row>
    <row r="235" spans="1:13" ht="15" thickBot="1" x14ac:dyDescent="0.4">
      <c r="A235" s="9">
        <v>43429.80972222222</v>
      </c>
      <c r="B235" s="23"/>
      <c r="C235" s="8"/>
      <c r="D235" s="8"/>
      <c r="E235" s="8"/>
      <c r="F235" s="8"/>
      <c r="G235" t="str">
        <f t="shared" si="24"/>
        <v>Other</v>
      </c>
      <c r="H235" t="str">
        <f t="shared" si="25"/>
        <v>Other</v>
      </c>
      <c r="I235" t="str">
        <f t="shared" si="26"/>
        <v>Details</v>
      </c>
      <c r="J235" t="str">
        <f t="shared" si="28"/>
        <v>Not Details</v>
      </c>
      <c r="K235" t="str">
        <f t="shared" si="23"/>
        <v>Non Descript</v>
      </c>
      <c r="L235" t="str">
        <f t="shared" si="27"/>
        <v>N/A</v>
      </c>
      <c r="M235" t="str">
        <f t="shared" si="29"/>
        <v>N/A</v>
      </c>
    </row>
    <row r="236" spans="1:13" x14ac:dyDescent="0.35">
      <c r="A236" s="4" t="s">
        <v>7</v>
      </c>
      <c r="B236" s="28">
        <v>43429.847222222219</v>
      </c>
      <c r="C236" s="4" t="s">
        <v>245</v>
      </c>
      <c r="D236" s="7"/>
      <c r="E236" s="7"/>
      <c r="F236" s="4" t="s">
        <v>18</v>
      </c>
      <c r="G236" t="str">
        <f t="shared" si="24"/>
        <v>Other</v>
      </c>
      <c r="H236" t="str">
        <f t="shared" si="25"/>
        <v>Other</v>
      </c>
      <c r="I236" t="str">
        <f t="shared" si="26"/>
        <v>Details</v>
      </c>
      <c r="J236" t="str">
        <f t="shared" si="28"/>
        <v>Not Details</v>
      </c>
      <c r="K236" t="str">
        <f t="shared" si="23"/>
        <v>Non Descript</v>
      </c>
      <c r="L236" t="str">
        <f t="shared" si="27"/>
        <v>N/A</v>
      </c>
      <c r="M236" t="str">
        <f t="shared" si="29"/>
        <v>N/A</v>
      </c>
    </row>
    <row r="237" spans="1:13" ht="20" x14ac:dyDescent="0.35">
      <c r="A237" s="2" t="s">
        <v>244</v>
      </c>
      <c r="B237" s="29"/>
      <c r="C237" s="2" t="s">
        <v>246</v>
      </c>
      <c r="D237" s="2" t="s">
        <v>247</v>
      </c>
      <c r="E237" s="2">
        <v>50</v>
      </c>
      <c r="F237" s="2" t="s">
        <v>18</v>
      </c>
      <c r="G237" t="str">
        <f t="shared" si="24"/>
        <v>Other</v>
      </c>
      <c r="H237" t="str">
        <f t="shared" si="25"/>
        <v>Other</v>
      </c>
      <c r="I237" t="str">
        <f t="shared" si="26"/>
        <v>Details</v>
      </c>
      <c r="J237" t="str">
        <f t="shared" si="28"/>
        <v>Not Details</v>
      </c>
      <c r="K237" t="str">
        <f t="shared" si="23"/>
        <v>Non Descript</v>
      </c>
      <c r="L237" t="str">
        <f t="shared" si="27"/>
        <v>N/A</v>
      </c>
      <c r="M237" t="str">
        <f t="shared" si="29"/>
        <v>N/A</v>
      </c>
    </row>
    <row r="238" spans="1:13" ht="15" thickBot="1" x14ac:dyDescent="0.4">
      <c r="A238" s="3">
        <v>43429.797222222223</v>
      </c>
      <c r="B238" s="30"/>
      <c r="C238" s="2"/>
      <c r="D238" s="2"/>
      <c r="E238" s="2"/>
      <c r="F238" s="2"/>
      <c r="G238" t="str">
        <f t="shared" si="24"/>
        <v>Other</v>
      </c>
      <c r="H238" t="str">
        <f t="shared" si="25"/>
        <v>Other</v>
      </c>
      <c r="I238" t="str">
        <f t="shared" si="26"/>
        <v>Details</v>
      </c>
      <c r="J238" t="str">
        <f t="shared" si="28"/>
        <v>Not Details</v>
      </c>
      <c r="K238" t="str">
        <f t="shared" si="23"/>
        <v>Non Descript</v>
      </c>
      <c r="L238" t="str">
        <f t="shared" si="27"/>
        <v>N/A</v>
      </c>
      <c r="M238" t="str">
        <f t="shared" si="29"/>
        <v>N/A</v>
      </c>
    </row>
    <row r="239" spans="1:13" x14ac:dyDescent="0.35">
      <c r="A239" s="10" t="s">
        <v>7</v>
      </c>
      <c r="B239" s="21">
        <v>43429.847222222219</v>
      </c>
      <c r="C239" s="10" t="s">
        <v>9</v>
      </c>
      <c r="D239" s="13"/>
      <c r="E239" s="13"/>
      <c r="F239" s="10" t="s">
        <v>18</v>
      </c>
      <c r="G239" t="str">
        <f t="shared" si="24"/>
        <v>Other</v>
      </c>
      <c r="H239" t="str">
        <f t="shared" si="25"/>
        <v>Sraight Bet</v>
      </c>
      <c r="I239" t="str">
        <f t="shared" si="26"/>
        <v>Not Details</v>
      </c>
      <c r="J239" t="str">
        <f t="shared" si="28"/>
        <v>Not Details</v>
      </c>
      <c r="K239" t="str">
        <f t="shared" si="23"/>
        <v>Non Descript</v>
      </c>
      <c r="L239" t="str">
        <f t="shared" si="27"/>
        <v>N/A</v>
      </c>
      <c r="M239" t="str">
        <f t="shared" si="29"/>
        <v>N/A</v>
      </c>
    </row>
    <row r="240" spans="1:13" ht="20" x14ac:dyDescent="0.35">
      <c r="A240" s="8" t="s">
        <v>248</v>
      </c>
      <c r="B240" s="22"/>
      <c r="C240" s="8" t="s">
        <v>249</v>
      </c>
      <c r="D240" s="8" t="s">
        <v>196</v>
      </c>
      <c r="E240" s="8">
        <v>50</v>
      </c>
      <c r="F240" s="8" t="s">
        <v>18</v>
      </c>
      <c r="G240" t="str">
        <f t="shared" si="24"/>
        <v>Total</v>
      </c>
      <c r="H240" t="str">
        <f t="shared" si="25"/>
        <v>Other</v>
      </c>
      <c r="I240" t="str">
        <f t="shared" si="26"/>
        <v>Not Details</v>
      </c>
      <c r="J240" t="str">
        <f t="shared" si="28"/>
        <v>Not Details</v>
      </c>
      <c r="K240" t="str">
        <f t="shared" si="23"/>
        <v>Non Descript</v>
      </c>
      <c r="L240" t="str">
        <f t="shared" si="27"/>
        <v>N/A</v>
      </c>
      <c r="M240" t="str">
        <f t="shared" si="29"/>
        <v>N/A</v>
      </c>
    </row>
    <row r="241" spans="1:13" ht="30.5" thickBot="1" x14ac:dyDescent="0.4">
      <c r="A241" s="9">
        <v>43429.816666666666</v>
      </c>
      <c r="B241" s="23"/>
      <c r="C241" s="8" t="s">
        <v>250</v>
      </c>
      <c r="D241" s="8"/>
      <c r="E241" s="8"/>
      <c r="F241" s="8"/>
      <c r="G241" t="str">
        <f t="shared" si="24"/>
        <v>Other</v>
      </c>
      <c r="H241" t="str">
        <f t="shared" si="25"/>
        <v>Other</v>
      </c>
      <c r="I241" t="str">
        <f t="shared" si="26"/>
        <v>Details</v>
      </c>
      <c r="J241" t="str">
        <f t="shared" si="28"/>
        <v>Total Details</v>
      </c>
      <c r="K241" t="str">
        <f t="shared" si="23"/>
        <v>[MU] [99502] TOTAL u25½-115  | (A RODGERS (GB) COMPLETIONS vrs A RODGERS (GB) COMPLETIONS) (Aaron Rodgers (GB) Total Completions)</v>
      </c>
      <c r="L241" t="str">
        <f t="shared" si="27"/>
        <v>WIN</v>
      </c>
      <c r="M241">
        <f t="shared" si="29"/>
        <v>50</v>
      </c>
    </row>
    <row r="242" spans="1:13" x14ac:dyDescent="0.35">
      <c r="A242" s="4" t="s">
        <v>7</v>
      </c>
      <c r="B242" s="28">
        <v>43429.847222222219</v>
      </c>
      <c r="C242" s="4" t="s">
        <v>9</v>
      </c>
      <c r="D242" s="7"/>
      <c r="E242" s="7"/>
      <c r="F242" s="4" t="s">
        <v>13</v>
      </c>
      <c r="G242" t="str">
        <f t="shared" si="24"/>
        <v>Other</v>
      </c>
      <c r="H242" t="str">
        <f t="shared" si="25"/>
        <v>Sraight Bet</v>
      </c>
      <c r="I242" t="str">
        <f t="shared" si="26"/>
        <v>Not Details</v>
      </c>
      <c r="J242" t="str">
        <f t="shared" si="28"/>
        <v>Not Details</v>
      </c>
      <c r="K242" t="str">
        <f t="shared" si="23"/>
        <v>Non Descript</v>
      </c>
      <c r="L242" t="str">
        <f t="shared" si="27"/>
        <v>N/A</v>
      </c>
      <c r="M242" t="str">
        <f t="shared" si="29"/>
        <v>N/A</v>
      </c>
    </row>
    <row r="243" spans="1:13" ht="20" x14ac:dyDescent="0.35">
      <c r="A243" s="2" t="s">
        <v>251</v>
      </c>
      <c r="B243" s="29"/>
      <c r="C243" s="2" t="s">
        <v>252</v>
      </c>
      <c r="D243" s="2" t="s">
        <v>254</v>
      </c>
      <c r="E243" s="2">
        <v>-94</v>
      </c>
      <c r="F243" s="2" t="s">
        <v>13</v>
      </c>
      <c r="G243" t="str">
        <f t="shared" si="24"/>
        <v>Total</v>
      </c>
      <c r="H243" t="str">
        <f t="shared" si="25"/>
        <v>Other</v>
      </c>
      <c r="I243" t="str">
        <f t="shared" si="26"/>
        <v>Not Details</v>
      </c>
      <c r="J243" t="str">
        <f t="shared" si="28"/>
        <v>Not Details</v>
      </c>
      <c r="K243" t="str">
        <f t="shared" si="23"/>
        <v>Non Descript</v>
      </c>
      <c r="L243" t="str">
        <f t="shared" si="27"/>
        <v>N/A</v>
      </c>
      <c r="M243" t="str">
        <f t="shared" si="29"/>
        <v>N/A</v>
      </c>
    </row>
    <row r="244" spans="1:13" ht="30.5" thickBot="1" x14ac:dyDescent="0.4">
      <c r="A244" s="3">
        <v>43429.801388888889</v>
      </c>
      <c r="B244" s="30"/>
      <c r="C244" s="2" t="s">
        <v>253</v>
      </c>
      <c r="D244" s="2"/>
      <c r="E244" s="2"/>
      <c r="F244" s="2"/>
      <c r="G244" t="str">
        <f t="shared" si="24"/>
        <v>Other</v>
      </c>
      <c r="H244" t="str">
        <f t="shared" si="25"/>
        <v>Other</v>
      </c>
      <c r="I244" t="str">
        <f t="shared" si="26"/>
        <v>Details</v>
      </c>
      <c r="J244" t="str">
        <f t="shared" si="28"/>
        <v>Total Details</v>
      </c>
      <c r="K244" t="str">
        <f t="shared" si="23"/>
        <v>[MU] [99512] TOTAL u70½-125  | (A JONES (GB) RSH YDS vrs A JONES (GB) RSH YDS) (Aaron Jones (GB) Total Rushing Yards)</v>
      </c>
      <c r="L244" t="str">
        <f t="shared" si="27"/>
        <v>LOSE</v>
      </c>
      <c r="M244">
        <f t="shared" si="29"/>
        <v>-94</v>
      </c>
    </row>
    <row r="245" spans="1:13" x14ac:dyDescent="0.35">
      <c r="A245" s="10" t="s">
        <v>7</v>
      </c>
      <c r="B245" s="21">
        <v>43429.847222222219</v>
      </c>
      <c r="C245" s="10" t="s">
        <v>9</v>
      </c>
      <c r="D245" s="13"/>
      <c r="E245" s="13"/>
      <c r="F245" s="10" t="s">
        <v>18</v>
      </c>
      <c r="G245" t="str">
        <f t="shared" si="24"/>
        <v>Other</v>
      </c>
      <c r="H245" t="str">
        <f t="shared" si="25"/>
        <v>Sraight Bet</v>
      </c>
      <c r="I245" t="str">
        <f t="shared" si="26"/>
        <v>Not Details</v>
      </c>
      <c r="J245" t="str">
        <f t="shared" si="28"/>
        <v>Not Details</v>
      </c>
      <c r="K245" t="str">
        <f t="shared" si="23"/>
        <v>Non Descript</v>
      </c>
      <c r="L245" t="str">
        <f t="shared" si="27"/>
        <v>N/A</v>
      </c>
      <c r="M245" t="str">
        <f t="shared" si="29"/>
        <v>N/A</v>
      </c>
    </row>
    <row r="246" spans="1:13" ht="20" x14ac:dyDescent="0.35">
      <c r="A246" s="8" t="s">
        <v>255</v>
      </c>
      <c r="B246" s="22"/>
      <c r="C246" s="8" t="s">
        <v>256</v>
      </c>
      <c r="D246" s="8" t="s">
        <v>135</v>
      </c>
      <c r="E246" s="8">
        <v>75</v>
      </c>
      <c r="F246" s="8" t="s">
        <v>18</v>
      </c>
      <c r="G246" t="str">
        <f t="shared" si="24"/>
        <v>Total</v>
      </c>
      <c r="H246" t="str">
        <f t="shared" si="25"/>
        <v>Other</v>
      </c>
      <c r="I246" t="str">
        <f t="shared" si="26"/>
        <v>Not Details</v>
      </c>
      <c r="J246" t="str">
        <f t="shared" si="28"/>
        <v>Not Details</v>
      </c>
      <c r="K246" t="str">
        <f t="shared" si="23"/>
        <v>Non Descript</v>
      </c>
      <c r="L246" t="str">
        <f t="shared" si="27"/>
        <v>N/A</v>
      </c>
      <c r="M246" t="str">
        <f t="shared" si="29"/>
        <v>N/A</v>
      </c>
    </row>
    <row r="247" spans="1:13" ht="30.5" thickBot="1" x14ac:dyDescent="0.4">
      <c r="A247" s="9">
        <v>43429.801388888889</v>
      </c>
      <c r="B247" s="23"/>
      <c r="C247" s="8" t="s">
        <v>257</v>
      </c>
      <c r="D247" s="8"/>
      <c r="E247" s="8"/>
      <c r="F247" s="8"/>
      <c r="G247" t="str">
        <f t="shared" si="24"/>
        <v>Other</v>
      </c>
      <c r="H247" t="str">
        <f t="shared" si="25"/>
        <v>Other</v>
      </c>
      <c r="I247" t="str">
        <f t="shared" si="26"/>
        <v>Details</v>
      </c>
      <c r="J247" t="str">
        <f t="shared" si="28"/>
        <v>Total Details</v>
      </c>
      <c r="K247" t="str">
        <f t="shared" si="23"/>
        <v>[MU] [99579] TOTAL o32½-105  | (K RUDOLPH (MIN) RCV YDS vrs K RUDOLPH (MIN) RCV YDS) (Kyle Rudolph (MIN) Total Receiving Yards)</v>
      </c>
      <c r="L247" t="str">
        <f t="shared" si="27"/>
        <v>WIN</v>
      </c>
      <c r="M247">
        <f t="shared" si="29"/>
        <v>75</v>
      </c>
    </row>
    <row r="248" spans="1:13" x14ac:dyDescent="0.35">
      <c r="A248" s="4" t="s">
        <v>7</v>
      </c>
      <c r="B248" s="28">
        <v>43429.847222222219</v>
      </c>
      <c r="C248" s="4" t="s">
        <v>9</v>
      </c>
      <c r="D248" s="7"/>
      <c r="E248" s="7"/>
      <c r="F248" s="4" t="s">
        <v>18</v>
      </c>
      <c r="G248" t="str">
        <f t="shared" si="24"/>
        <v>Other</v>
      </c>
      <c r="H248" t="str">
        <f t="shared" si="25"/>
        <v>Sraight Bet</v>
      </c>
      <c r="I248" t="str">
        <f t="shared" si="26"/>
        <v>Not Details</v>
      </c>
      <c r="J248" t="str">
        <f t="shared" si="28"/>
        <v>Not Details</v>
      </c>
      <c r="K248" t="str">
        <f t="shared" si="23"/>
        <v>Non Descript</v>
      </c>
      <c r="L248" t="str">
        <f t="shared" si="27"/>
        <v>N/A</v>
      </c>
      <c r="M248" t="str">
        <f t="shared" si="29"/>
        <v>N/A</v>
      </c>
    </row>
    <row r="249" spans="1:13" ht="20" x14ac:dyDescent="0.35">
      <c r="A249" s="2" t="s">
        <v>258</v>
      </c>
      <c r="B249" s="29"/>
      <c r="C249" s="2" t="s">
        <v>259</v>
      </c>
      <c r="D249" s="2" t="s">
        <v>135</v>
      </c>
      <c r="E249" s="2">
        <v>75</v>
      </c>
      <c r="F249" s="2" t="s">
        <v>18</v>
      </c>
      <c r="G249" t="str">
        <f t="shared" si="24"/>
        <v>Total</v>
      </c>
      <c r="H249" t="str">
        <f t="shared" si="25"/>
        <v>Other</v>
      </c>
      <c r="I249" t="str">
        <f t="shared" si="26"/>
        <v>Not Details</v>
      </c>
      <c r="J249" t="str">
        <f t="shared" si="28"/>
        <v>Not Details</v>
      </c>
      <c r="K249" t="str">
        <f t="shared" si="23"/>
        <v>Non Descript</v>
      </c>
      <c r="L249" t="str">
        <f t="shared" si="27"/>
        <v>N/A</v>
      </c>
      <c r="M249" t="str">
        <f t="shared" si="29"/>
        <v>N/A</v>
      </c>
    </row>
    <row r="250" spans="1:13" ht="30.5" thickBot="1" x14ac:dyDescent="0.4">
      <c r="A250" s="3">
        <v>43429.801388888889</v>
      </c>
      <c r="B250" s="30"/>
      <c r="C250" s="2" t="s">
        <v>260</v>
      </c>
      <c r="D250" s="2"/>
      <c r="E250" s="2"/>
      <c r="F250" s="2"/>
      <c r="G250" t="str">
        <f t="shared" si="24"/>
        <v>Other</v>
      </c>
      <c r="H250" t="str">
        <f t="shared" si="25"/>
        <v>Other</v>
      </c>
      <c r="I250" t="str">
        <f t="shared" si="26"/>
        <v>Details</v>
      </c>
      <c r="J250" t="str">
        <f t="shared" si="28"/>
        <v>Total Details</v>
      </c>
      <c r="K250" t="str">
        <f t="shared" si="23"/>
        <v>[MU] [99562] TOTAL u68½-105  | (D COOK (MIN) RSH YDS vrs D COOK (MIN) RSH YDS) (Dalvin Cook (MIN) Total Rushing Yards)</v>
      </c>
      <c r="L250" t="str">
        <f t="shared" si="27"/>
        <v>WIN</v>
      </c>
      <c r="M250">
        <f t="shared" si="29"/>
        <v>75</v>
      </c>
    </row>
    <row r="251" spans="1:13" x14ac:dyDescent="0.35">
      <c r="A251" s="10" t="s">
        <v>7</v>
      </c>
      <c r="B251" s="21">
        <v>43429.847222222219</v>
      </c>
      <c r="C251" s="10" t="s">
        <v>9</v>
      </c>
      <c r="D251" s="13"/>
      <c r="E251" s="13"/>
      <c r="F251" s="10" t="s">
        <v>13</v>
      </c>
      <c r="G251" t="str">
        <f t="shared" si="24"/>
        <v>Other</v>
      </c>
      <c r="H251" t="str">
        <f t="shared" si="25"/>
        <v>Sraight Bet</v>
      </c>
      <c r="I251" t="str">
        <f t="shared" si="26"/>
        <v>Not Details</v>
      </c>
      <c r="J251" t="str">
        <f t="shared" si="28"/>
        <v>Not Details</v>
      </c>
      <c r="K251" t="str">
        <f t="shared" si="23"/>
        <v>Non Descript</v>
      </c>
      <c r="L251" t="str">
        <f t="shared" si="27"/>
        <v>N/A</v>
      </c>
      <c r="M251" t="str">
        <f t="shared" si="29"/>
        <v>N/A</v>
      </c>
    </row>
    <row r="252" spans="1:13" ht="20" x14ac:dyDescent="0.35">
      <c r="A252" s="8" t="s">
        <v>261</v>
      </c>
      <c r="B252" s="22"/>
      <c r="C252" s="8" t="s">
        <v>262</v>
      </c>
      <c r="D252" s="8" t="s">
        <v>264</v>
      </c>
      <c r="E252" s="8">
        <v>-86</v>
      </c>
      <c r="F252" s="8" t="s">
        <v>13</v>
      </c>
      <c r="G252" t="str">
        <f t="shared" si="24"/>
        <v>Total</v>
      </c>
      <c r="H252" t="str">
        <f t="shared" si="25"/>
        <v>Other</v>
      </c>
      <c r="I252" t="str">
        <f t="shared" si="26"/>
        <v>Not Details</v>
      </c>
      <c r="J252" t="str">
        <f t="shared" si="28"/>
        <v>Not Details</v>
      </c>
      <c r="K252" t="str">
        <f t="shared" si="23"/>
        <v>Non Descript</v>
      </c>
      <c r="L252" t="str">
        <f t="shared" si="27"/>
        <v>N/A</v>
      </c>
      <c r="M252" t="str">
        <f t="shared" si="29"/>
        <v>N/A</v>
      </c>
    </row>
    <row r="253" spans="1:13" ht="30.5" thickBot="1" x14ac:dyDescent="0.4">
      <c r="A253" s="9">
        <v>43429.801388888889</v>
      </c>
      <c r="B253" s="23"/>
      <c r="C253" s="8" t="s">
        <v>263</v>
      </c>
      <c r="D253" s="8"/>
      <c r="E253" s="8"/>
      <c r="F253" s="8"/>
      <c r="G253" t="str">
        <f t="shared" si="24"/>
        <v>Other</v>
      </c>
      <c r="H253" t="str">
        <f t="shared" si="25"/>
        <v>Other</v>
      </c>
      <c r="I253" t="str">
        <f t="shared" si="26"/>
        <v>Details</v>
      </c>
      <c r="J253" t="str">
        <f t="shared" si="28"/>
        <v>Total Details</v>
      </c>
      <c r="K253" t="str">
        <f t="shared" si="23"/>
        <v>[MU] [99568] TOTAL u7-115  | (S DIGGS (MIN) RECPT vrs S DIGGS (MIN) RECPT) (Stefon Diggs (MIN) Total Receptions)</v>
      </c>
      <c r="L253" t="str">
        <f t="shared" si="27"/>
        <v>LOSE</v>
      </c>
      <c r="M253">
        <f t="shared" si="29"/>
        <v>-86</v>
      </c>
    </row>
    <row r="254" spans="1:13" x14ac:dyDescent="0.35">
      <c r="A254" s="4" t="s">
        <v>7</v>
      </c>
      <c r="B254" s="28">
        <v>43429.848611111112</v>
      </c>
      <c r="C254" s="4" t="s">
        <v>9</v>
      </c>
      <c r="D254" s="7"/>
      <c r="E254" s="7"/>
      <c r="F254" s="4" t="s">
        <v>18</v>
      </c>
      <c r="G254" t="str">
        <f t="shared" si="24"/>
        <v>Other</v>
      </c>
      <c r="H254" t="str">
        <f t="shared" si="25"/>
        <v>Sraight Bet</v>
      </c>
      <c r="I254" t="str">
        <f t="shared" si="26"/>
        <v>Not Details</v>
      </c>
      <c r="J254" t="str">
        <f t="shared" si="28"/>
        <v>Not Details</v>
      </c>
      <c r="K254" t="str">
        <f t="shared" si="23"/>
        <v>Non Descript</v>
      </c>
      <c r="L254" t="str">
        <f t="shared" si="27"/>
        <v>N/A</v>
      </c>
      <c r="M254" t="str">
        <f t="shared" si="29"/>
        <v>N/A</v>
      </c>
    </row>
    <row r="255" spans="1:13" ht="20" x14ac:dyDescent="0.35">
      <c r="A255" s="2" t="s">
        <v>265</v>
      </c>
      <c r="B255" s="29"/>
      <c r="C255" s="2" t="s">
        <v>266</v>
      </c>
      <c r="D255" s="2" t="s">
        <v>67</v>
      </c>
      <c r="E255" s="2">
        <v>150</v>
      </c>
      <c r="F255" s="2" t="s">
        <v>18</v>
      </c>
      <c r="G255" t="str">
        <f t="shared" si="24"/>
        <v>Other</v>
      </c>
      <c r="H255" t="str">
        <f t="shared" si="25"/>
        <v>Other</v>
      </c>
      <c r="I255" t="str">
        <f t="shared" si="26"/>
        <v>Details</v>
      </c>
      <c r="J255" t="str">
        <f t="shared" si="28"/>
        <v>Not Details</v>
      </c>
      <c r="K255" t="str">
        <f t="shared" si="23"/>
        <v>Non Descript</v>
      </c>
      <c r="L255" t="str">
        <f t="shared" si="27"/>
        <v>N/A</v>
      </c>
      <c r="M255" t="str">
        <f t="shared" si="29"/>
        <v>N/A</v>
      </c>
    </row>
    <row r="256" spans="1:13" ht="15" thickBot="1" x14ac:dyDescent="0.4">
      <c r="A256" s="3">
        <v>43429.797222222223</v>
      </c>
      <c r="B256" s="30"/>
      <c r="C256" s="2"/>
      <c r="D256" s="2"/>
      <c r="E256" s="2"/>
      <c r="F256" s="2"/>
      <c r="G256" t="str">
        <f t="shared" si="24"/>
        <v>Other</v>
      </c>
      <c r="H256" t="str">
        <f t="shared" si="25"/>
        <v>Other</v>
      </c>
      <c r="I256" t="str">
        <f t="shared" si="26"/>
        <v>Details</v>
      </c>
      <c r="J256" t="str">
        <f t="shared" si="28"/>
        <v>Not Details</v>
      </c>
      <c r="K256" t="str">
        <f t="shared" si="23"/>
        <v>Non Descript</v>
      </c>
      <c r="L256" t="str">
        <f t="shared" si="27"/>
        <v>N/A</v>
      </c>
      <c r="M256" t="str">
        <f t="shared" si="29"/>
        <v>N/A</v>
      </c>
    </row>
    <row r="257" spans="1:13" x14ac:dyDescent="0.35">
      <c r="A257" s="10" t="s">
        <v>7</v>
      </c>
      <c r="B257" s="21">
        <v>43429.927777777775</v>
      </c>
      <c r="C257" s="10" t="s">
        <v>9</v>
      </c>
      <c r="D257" s="13"/>
      <c r="E257" s="13"/>
      <c r="F257" s="10" t="s">
        <v>13</v>
      </c>
      <c r="G257" t="str">
        <f t="shared" si="24"/>
        <v>Other</v>
      </c>
      <c r="H257" t="str">
        <f t="shared" si="25"/>
        <v>Sraight Bet</v>
      </c>
      <c r="I257" t="str">
        <f t="shared" si="26"/>
        <v>Not Details</v>
      </c>
      <c r="J257" t="str">
        <f t="shared" si="28"/>
        <v>Not Details</v>
      </c>
      <c r="K257" t="str">
        <f t="shared" si="23"/>
        <v>Non Descript</v>
      </c>
      <c r="L257" t="str">
        <f t="shared" si="27"/>
        <v>N/A</v>
      </c>
      <c r="M257" t="str">
        <f t="shared" si="29"/>
        <v>N/A</v>
      </c>
    </row>
    <row r="258" spans="1:13" ht="20" x14ac:dyDescent="0.35">
      <c r="A258" s="8" t="s">
        <v>267</v>
      </c>
      <c r="B258" s="22"/>
      <c r="C258" s="8" t="s">
        <v>268</v>
      </c>
      <c r="D258" s="8" t="s">
        <v>44</v>
      </c>
      <c r="E258" s="8">
        <v>-110</v>
      </c>
      <c r="F258" s="8" t="s">
        <v>13</v>
      </c>
      <c r="G258" t="str">
        <f t="shared" si="24"/>
        <v>Total</v>
      </c>
      <c r="H258" t="str">
        <f t="shared" si="25"/>
        <v>Other</v>
      </c>
      <c r="I258" t="str">
        <f t="shared" si="26"/>
        <v>Not Details</v>
      </c>
      <c r="J258" t="str">
        <f t="shared" si="28"/>
        <v>Not Details</v>
      </c>
      <c r="K258" t="str">
        <f t="shared" ref="K258" si="30">IF(J258="Total Details", CONCATENATE(C257," | ",C258),"Non Descript")</f>
        <v>Non Descript</v>
      </c>
      <c r="L258" t="str">
        <f t="shared" si="27"/>
        <v>N/A</v>
      </c>
      <c r="M258" t="str">
        <f t="shared" si="29"/>
        <v>N/A</v>
      </c>
    </row>
    <row r="259" spans="1:13" ht="20.5" thickBot="1" x14ac:dyDescent="0.4">
      <c r="A259" s="9">
        <v>43429.919444444444</v>
      </c>
      <c r="B259" s="23"/>
      <c r="C259" s="8" t="s">
        <v>269</v>
      </c>
      <c r="D259" s="8"/>
      <c r="E259" s="8"/>
      <c r="F259" s="8"/>
      <c r="G259" t="str">
        <f t="shared" ref="G259:G262" si="31">IF(IFERROR(FIND("TOTAL",C259), "Other") = "Other", "Other", "Total")</f>
        <v>Other</v>
      </c>
      <c r="H259" t="str">
        <f t="shared" ref="H259:H262" si="32">IF(IFERROR(FIND("STRAIGHT BET",C259), "Other") = "Other", "Other", "Sraight Bet")</f>
        <v>Other</v>
      </c>
      <c r="I259" t="str">
        <f t="shared" ref="I259:I262" si="33">IF(CONCATENATE(G259,H259)="OtherOther","Details","Not Details")</f>
        <v>Details</v>
      </c>
      <c r="J259" t="str">
        <f t="shared" si="28"/>
        <v>Total Details</v>
      </c>
      <c r="K259" t="str">
        <f>IF(J259="Total Details", CONCATENATE(C258," | ",C259),"Non Descript")</f>
        <v>[NBA] [2515] TOTAL o110½-110  | (2H LOS ANGELES CLIPPERS vrs 2H PORTLAND TRAIL BLAZERS)</v>
      </c>
      <c r="L259" t="str">
        <f t="shared" ref="L259:L262" si="34">IF(J259="Total Details",F258,"N/A")</f>
        <v>LOSE</v>
      </c>
      <c r="M259">
        <f t="shared" si="29"/>
        <v>-110</v>
      </c>
    </row>
    <row r="260" spans="1:13" ht="15.5" customHeight="1" x14ac:dyDescent="0.35">
      <c r="A260" s="4" t="s">
        <v>270</v>
      </c>
      <c r="B260" s="24"/>
      <c r="C260" s="26" t="s">
        <v>271</v>
      </c>
      <c r="D260" s="26"/>
      <c r="E260" s="26">
        <v>-220</v>
      </c>
      <c r="F260" s="26"/>
      <c r="G260" t="str">
        <f t="shared" si="31"/>
        <v>Other</v>
      </c>
      <c r="H260" t="str">
        <f t="shared" si="32"/>
        <v>Other</v>
      </c>
      <c r="I260" t="str">
        <f t="shared" si="33"/>
        <v>Details</v>
      </c>
      <c r="J260" t="str">
        <f t="shared" si="28"/>
        <v>Not Details</v>
      </c>
      <c r="K260" t="str">
        <f t="shared" ref="K260:K262" si="35">IF(J260="Total Details", CONCATENATE(C259," | ",C260),"Non Descript")</f>
        <v>Non Descript</v>
      </c>
      <c r="L260" t="str">
        <f t="shared" si="34"/>
        <v>N/A</v>
      </c>
      <c r="M260" t="str">
        <f t="shared" si="29"/>
        <v>N/A</v>
      </c>
    </row>
    <row r="261" spans="1:13" x14ac:dyDescent="0.35">
      <c r="A261" s="3">
        <v>43429.999305555553</v>
      </c>
      <c r="B261" s="25"/>
      <c r="C261" s="27"/>
      <c r="D261" s="27"/>
      <c r="E261" s="27"/>
      <c r="F261" s="27"/>
      <c r="G261" t="str">
        <f t="shared" si="31"/>
        <v>Other</v>
      </c>
      <c r="H261" t="str">
        <f t="shared" si="32"/>
        <v>Other</v>
      </c>
      <c r="I261" t="str">
        <f t="shared" si="33"/>
        <v>Details</v>
      </c>
      <c r="J261" t="str">
        <f t="shared" si="28"/>
        <v>Not Details</v>
      </c>
      <c r="K261" t="str">
        <f t="shared" si="35"/>
        <v>Non Descript</v>
      </c>
      <c r="L261" t="str">
        <f t="shared" si="34"/>
        <v>N/A</v>
      </c>
      <c r="M261" t="str">
        <f t="shared" si="29"/>
        <v>N/A</v>
      </c>
    </row>
    <row r="262" spans="1:13" ht="175.5" x14ac:dyDescent="0.35">
      <c r="A262" s="19" t="s">
        <v>272</v>
      </c>
      <c r="G262" t="str">
        <f t="shared" si="31"/>
        <v>Other</v>
      </c>
      <c r="H262" t="str">
        <f t="shared" si="32"/>
        <v>Other</v>
      </c>
      <c r="I262" t="str">
        <f t="shared" si="33"/>
        <v>Details</v>
      </c>
      <c r="J262" t="str">
        <f t="shared" si="28"/>
        <v>Not Details</v>
      </c>
      <c r="K262" t="str">
        <f t="shared" si="35"/>
        <v>Non Descript</v>
      </c>
      <c r="L262" t="str">
        <f t="shared" si="34"/>
        <v>N/A</v>
      </c>
      <c r="M262" t="str">
        <f t="shared" si="29"/>
        <v>N/A</v>
      </c>
    </row>
  </sheetData>
  <mergeCells count="79">
    <mergeCell ref="B20:B22"/>
    <mergeCell ref="B2:B4"/>
    <mergeCell ref="B5:B7"/>
    <mergeCell ref="B8:B10"/>
    <mergeCell ref="B11:B13"/>
    <mergeCell ref="B14:B16"/>
    <mergeCell ref="B17:B19"/>
    <mergeCell ref="B64:B66"/>
    <mergeCell ref="B23:B25"/>
    <mergeCell ref="B26:B28"/>
    <mergeCell ref="B29:B31"/>
    <mergeCell ref="B32:B34"/>
    <mergeCell ref="B43:B45"/>
    <mergeCell ref="B46:B48"/>
    <mergeCell ref="B49:B51"/>
    <mergeCell ref="B52:B54"/>
    <mergeCell ref="B55:B57"/>
    <mergeCell ref="B58:B60"/>
    <mergeCell ref="B61:B63"/>
    <mergeCell ref="B106:B108"/>
    <mergeCell ref="B67:B69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53:B155"/>
    <mergeCell ref="B109:B111"/>
    <mergeCell ref="B115:B117"/>
    <mergeCell ref="B118:B120"/>
    <mergeCell ref="B121:B123"/>
    <mergeCell ref="B132:B134"/>
    <mergeCell ref="B135:B137"/>
    <mergeCell ref="B138:B140"/>
    <mergeCell ref="B141:B143"/>
    <mergeCell ref="B144:B146"/>
    <mergeCell ref="B147:B149"/>
    <mergeCell ref="B150:B152"/>
    <mergeCell ref="B189:B191"/>
    <mergeCell ref="B156:B158"/>
    <mergeCell ref="B159:B161"/>
    <mergeCell ref="B162:B164"/>
    <mergeCell ref="B165:B167"/>
    <mergeCell ref="B168:B170"/>
    <mergeCell ref="B171:B173"/>
    <mergeCell ref="B174:B176"/>
    <mergeCell ref="B177:B179"/>
    <mergeCell ref="B180:B182"/>
    <mergeCell ref="B183:B185"/>
    <mergeCell ref="B186:B188"/>
    <mergeCell ref="B236:B238"/>
    <mergeCell ref="B192:B194"/>
    <mergeCell ref="B198:B200"/>
    <mergeCell ref="B205:B207"/>
    <mergeCell ref="B212:B214"/>
    <mergeCell ref="B215:B217"/>
    <mergeCell ref="B218:B220"/>
    <mergeCell ref="B221:B223"/>
    <mergeCell ref="B224:B226"/>
    <mergeCell ref="B227:B229"/>
    <mergeCell ref="B230:B232"/>
    <mergeCell ref="B233:B235"/>
    <mergeCell ref="F260:F261"/>
    <mergeCell ref="B239:B241"/>
    <mergeCell ref="B242:B244"/>
    <mergeCell ref="B245:B247"/>
    <mergeCell ref="B248:B250"/>
    <mergeCell ref="B251:B253"/>
    <mergeCell ref="B254:B256"/>
    <mergeCell ref="B257:B259"/>
    <mergeCell ref="B260:B261"/>
    <mergeCell ref="C260:C261"/>
    <mergeCell ref="D260:D261"/>
    <mergeCell ref="E260:E2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668A-881E-448B-9877-4BEE1E239A54}">
  <dimension ref="A1:M150"/>
  <sheetViews>
    <sheetView topLeftCell="A144" workbookViewId="0">
      <selection activeCell="G1" sqref="G1:M150"/>
    </sheetView>
  </sheetViews>
  <sheetFormatPr defaultRowHeight="14.5" x14ac:dyDescent="0.35"/>
  <cols>
    <col min="11" max="11" width="35.1796875" customWidth="1"/>
  </cols>
  <sheetData>
    <row r="1" spans="1:13" ht="15" thickBot="1" x14ac:dyDescent="0.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20" t="s">
        <v>1</v>
      </c>
      <c r="H1" s="20" t="s">
        <v>273</v>
      </c>
      <c r="I1" s="20" t="s">
        <v>274</v>
      </c>
      <c r="J1" s="20" t="s">
        <v>275</v>
      </c>
      <c r="K1" s="20" t="s">
        <v>4</v>
      </c>
      <c r="L1" s="20" t="s">
        <v>276</v>
      </c>
      <c r="M1" s="20" t="s">
        <v>277</v>
      </c>
    </row>
    <row r="2" spans="1:13" ht="20" x14ac:dyDescent="0.35">
      <c r="A2" s="18" t="s">
        <v>7</v>
      </c>
      <c r="B2" s="28">
        <v>43417.940972222219</v>
      </c>
      <c r="C2" s="18" t="s">
        <v>9</v>
      </c>
      <c r="D2" s="7"/>
      <c r="E2" s="7"/>
      <c r="F2" s="18" t="s">
        <v>18</v>
      </c>
      <c r="G2" t="str">
        <f>IF(IFERROR(FIND("TOTAL",C2), "Other") = "Other", "Other", "Total")</f>
        <v>Other</v>
      </c>
      <c r="H2" t="str">
        <f>IF(IFERROR(FIND("STRAIGHT BET",C2), "Other") = "Other", "Other", "Sraight Bet")</f>
        <v>Sraight Bet</v>
      </c>
      <c r="I2" t="str">
        <f>IF(CONCATENATE(G2,H2)="OtherOther","Details","Not Details")</f>
        <v>Not Details</v>
      </c>
      <c r="J2" t="str">
        <f t="shared" ref="J2" si="0">IF(AND(G1 = "TOTAL",I2="Details"),"Total Details","Not Details")</f>
        <v>Not Details</v>
      </c>
      <c r="K2" t="str">
        <f t="shared" ref="K2" si="1">IF(J2="Total Details", CONCATENATE(C1," | ",C2),"Non Descript")</f>
        <v>Non Descript</v>
      </c>
      <c r="L2" t="str">
        <f>IF(J2="Total Details",F1,"N/A")</f>
        <v>N/A</v>
      </c>
      <c r="M2" t="str">
        <f t="shared" ref="M2" si="2">IF(J2="Total Details",E1,"N/A")</f>
        <v>N/A</v>
      </c>
    </row>
    <row r="3" spans="1:13" ht="50" x14ac:dyDescent="0.35">
      <c r="A3" s="2" t="s">
        <v>299</v>
      </c>
      <c r="B3" s="29"/>
      <c r="C3" s="2" t="s">
        <v>300</v>
      </c>
      <c r="D3" s="2" t="s">
        <v>302</v>
      </c>
      <c r="E3" s="2">
        <v>100</v>
      </c>
      <c r="F3" s="2" t="s">
        <v>18</v>
      </c>
      <c r="G3" t="str">
        <f t="shared" ref="G3:G66" si="3">IF(IFERROR(FIND("TOTAL",C3), "Other") = "Other", "Other", "Total")</f>
        <v>Other</v>
      </c>
      <c r="H3" t="str">
        <f t="shared" ref="H3:H66" si="4">IF(IFERROR(FIND("STRAIGHT BET",C3), "Other") = "Other", "Other", "Sraight Bet")</f>
        <v>Other</v>
      </c>
      <c r="I3" t="str">
        <f t="shared" ref="I3:I66" si="5">IF(CONCATENATE(G3,H3)="OtherOther","Details","Not Details")</f>
        <v>Details</v>
      </c>
      <c r="J3" t="str">
        <f t="shared" ref="J3:J66" si="6">IF(AND(G2 = "TOTAL",I3="Details"),"Total Details","Not Details")</f>
        <v>Not Details</v>
      </c>
      <c r="K3" t="str">
        <f t="shared" ref="K3:K66" si="7">IF(J3="Total Details", CONCATENATE(C2," | ",C3),"Non Descript")</f>
        <v>Non Descript</v>
      </c>
      <c r="L3" t="str">
        <f t="shared" ref="L3:L66" si="8">IF(J3="Total Details",F2,"N/A")</f>
        <v>N/A</v>
      </c>
      <c r="M3" t="str">
        <f t="shared" ref="M3:M66" si="9">IF(J3="Total Details",E2,"N/A")</f>
        <v>N/A</v>
      </c>
    </row>
    <row r="4" spans="1:13" ht="70.5" thickBot="1" x14ac:dyDescent="0.4">
      <c r="A4" s="3">
        <v>43417.791666666664</v>
      </c>
      <c r="B4" s="30"/>
      <c r="C4" s="2" t="s">
        <v>301</v>
      </c>
      <c r="D4" s="2"/>
      <c r="E4" s="2"/>
      <c r="F4" s="2"/>
      <c r="G4" t="str">
        <f t="shared" si="3"/>
        <v>Other</v>
      </c>
      <c r="H4" t="str">
        <f t="shared" si="4"/>
        <v>Other</v>
      </c>
      <c r="I4" t="str">
        <f t="shared" si="5"/>
        <v>Details</v>
      </c>
      <c r="J4" t="str">
        <f t="shared" si="6"/>
        <v>Not Details</v>
      </c>
      <c r="K4" t="str">
        <f t="shared" si="7"/>
        <v>Non Descript</v>
      </c>
      <c r="L4" t="str">
        <f t="shared" si="8"/>
        <v>N/A</v>
      </c>
      <c r="M4" t="str">
        <f t="shared" si="9"/>
        <v>N/A</v>
      </c>
    </row>
    <row r="5" spans="1:13" ht="20" x14ac:dyDescent="0.35">
      <c r="A5" s="10" t="s">
        <v>7</v>
      </c>
      <c r="B5" s="21">
        <v>43417.940972222219</v>
      </c>
      <c r="C5" s="10" t="s">
        <v>9</v>
      </c>
      <c r="D5" s="13"/>
      <c r="E5" s="13"/>
      <c r="F5" s="10" t="s">
        <v>306</v>
      </c>
      <c r="G5" t="str">
        <f t="shared" si="3"/>
        <v>Other</v>
      </c>
      <c r="H5" t="str">
        <f t="shared" si="4"/>
        <v>Sraight Bet</v>
      </c>
      <c r="I5" t="str">
        <f t="shared" si="5"/>
        <v>Not Details</v>
      </c>
      <c r="J5" t="str">
        <f t="shared" si="6"/>
        <v>Not Details</v>
      </c>
      <c r="K5" t="str">
        <f t="shared" si="7"/>
        <v>Non Descript</v>
      </c>
      <c r="L5" t="str">
        <f t="shared" si="8"/>
        <v>N/A</v>
      </c>
      <c r="M5" t="str">
        <f t="shared" si="9"/>
        <v>N/A</v>
      </c>
    </row>
    <row r="6" spans="1:13" ht="40" x14ac:dyDescent="0.35">
      <c r="A6" s="8" t="s">
        <v>303</v>
      </c>
      <c r="B6" s="22"/>
      <c r="C6" s="8" t="s">
        <v>304</v>
      </c>
      <c r="D6" s="8" t="s">
        <v>12</v>
      </c>
      <c r="E6" s="8">
        <v>0</v>
      </c>
      <c r="F6" s="8" t="s">
        <v>307</v>
      </c>
      <c r="G6" t="str">
        <f t="shared" si="3"/>
        <v>Total</v>
      </c>
      <c r="H6" t="str">
        <f t="shared" si="4"/>
        <v>Other</v>
      </c>
      <c r="I6" t="str">
        <f t="shared" si="5"/>
        <v>Not Details</v>
      </c>
      <c r="J6" t="str">
        <f t="shared" si="6"/>
        <v>Not Details</v>
      </c>
      <c r="K6" t="str">
        <f t="shared" si="7"/>
        <v>Non Descript</v>
      </c>
      <c r="L6" t="str">
        <f t="shared" si="8"/>
        <v>N/A</v>
      </c>
      <c r="M6" t="str">
        <f t="shared" si="9"/>
        <v>N/A</v>
      </c>
    </row>
    <row r="7" spans="1:13" ht="140.5" thickBot="1" x14ac:dyDescent="0.4">
      <c r="A7" s="9">
        <v>43417.791666666664</v>
      </c>
      <c r="B7" s="23"/>
      <c r="C7" s="8" t="s">
        <v>305</v>
      </c>
      <c r="D7" s="8"/>
      <c r="E7" s="8"/>
      <c r="F7" s="8"/>
      <c r="G7" t="str">
        <f t="shared" si="3"/>
        <v>Other</v>
      </c>
      <c r="H7" t="str">
        <f t="shared" si="4"/>
        <v>Other</v>
      </c>
      <c r="I7" t="str">
        <f t="shared" si="5"/>
        <v>Details</v>
      </c>
      <c r="J7" t="str">
        <f t="shared" si="6"/>
        <v>Total Details</v>
      </c>
      <c r="K7" t="str">
        <f t="shared" si="7"/>
        <v>[MU] [79092] TOTAL u25-125  | (D GREEN (GS) PTS+RBS+AST vrs D GREEN (GS) PTS+RBS+AST) (Draymond Green (GSW) Total Points+Rebounds+Assists)</v>
      </c>
      <c r="L7" t="str">
        <f t="shared" si="8"/>
        <v>N/A CANCEL</v>
      </c>
      <c r="M7">
        <f t="shared" si="9"/>
        <v>0</v>
      </c>
    </row>
    <row r="8" spans="1:13" ht="20" x14ac:dyDescent="0.35">
      <c r="A8" s="18" t="s">
        <v>7</v>
      </c>
      <c r="B8" s="28">
        <v>43417.940972222219</v>
      </c>
      <c r="C8" s="18" t="s">
        <v>9</v>
      </c>
      <c r="D8" s="7"/>
      <c r="E8" s="7"/>
      <c r="F8" s="18" t="s">
        <v>13</v>
      </c>
      <c r="G8" t="str">
        <f t="shared" si="3"/>
        <v>Other</v>
      </c>
      <c r="H8" t="str">
        <f t="shared" si="4"/>
        <v>Sraight Bet</v>
      </c>
      <c r="I8" t="str">
        <f t="shared" si="5"/>
        <v>Not Details</v>
      </c>
      <c r="J8" t="str">
        <f t="shared" si="6"/>
        <v>Not Details</v>
      </c>
      <c r="K8" t="str">
        <f t="shared" si="7"/>
        <v>Non Descript</v>
      </c>
      <c r="L8" t="str">
        <f t="shared" si="8"/>
        <v>N/A</v>
      </c>
      <c r="M8" t="str">
        <f t="shared" si="9"/>
        <v>N/A</v>
      </c>
    </row>
    <row r="9" spans="1:13" ht="40" x14ac:dyDescent="0.35">
      <c r="A9" s="2" t="s">
        <v>308</v>
      </c>
      <c r="B9" s="29"/>
      <c r="C9" s="2" t="s">
        <v>309</v>
      </c>
      <c r="D9" s="2" t="s">
        <v>302</v>
      </c>
      <c r="E9" s="2">
        <v>-140</v>
      </c>
      <c r="F9" s="2" t="s">
        <v>13</v>
      </c>
      <c r="G9" t="str">
        <f t="shared" si="3"/>
        <v>Total</v>
      </c>
      <c r="H9" t="str">
        <f t="shared" si="4"/>
        <v>Other</v>
      </c>
      <c r="I9" t="str">
        <f t="shared" si="5"/>
        <v>Not Details</v>
      </c>
      <c r="J9" t="str">
        <f t="shared" si="6"/>
        <v>Not Details</v>
      </c>
      <c r="K9" t="str">
        <f t="shared" si="7"/>
        <v>Non Descript</v>
      </c>
      <c r="L9" t="str">
        <f t="shared" si="8"/>
        <v>N/A</v>
      </c>
      <c r="M9" t="str">
        <f t="shared" si="9"/>
        <v>N/A</v>
      </c>
    </row>
    <row r="10" spans="1:13" ht="120.5" thickBot="1" x14ac:dyDescent="0.4">
      <c r="A10" s="3">
        <v>43417.791666666664</v>
      </c>
      <c r="B10" s="30"/>
      <c r="C10" s="2" t="s">
        <v>310</v>
      </c>
      <c r="D10" s="2"/>
      <c r="E10" s="2"/>
      <c r="F10" s="2"/>
      <c r="G10" t="str">
        <f t="shared" si="3"/>
        <v>Other</v>
      </c>
      <c r="H10" t="str">
        <f t="shared" si="4"/>
        <v>Other</v>
      </c>
      <c r="I10" t="str">
        <f t="shared" si="5"/>
        <v>Details</v>
      </c>
      <c r="J10" t="str">
        <f t="shared" si="6"/>
        <v>Total Details</v>
      </c>
      <c r="K10" t="str">
        <f t="shared" si="7"/>
        <v>[MU] [79087] TOTAL o16½-140  | (K DURANT (GS) RBS+AST vrs K DURANT (GS) RBS+AST) (Kevin Durant (GSW) Total Rebounds+Assists)</v>
      </c>
      <c r="L10" t="str">
        <f t="shared" si="8"/>
        <v>LOSE</v>
      </c>
      <c r="M10">
        <f t="shared" si="9"/>
        <v>-140</v>
      </c>
    </row>
    <row r="11" spans="1:13" ht="20" x14ac:dyDescent="0.35">
      <c r="A11" s="10" t="s">
        <v>7</v>
      </c>
      <c r="B11" s="21">
        <v>43417.940972222219</v>
      </c>
      <c r="C11" s="10" t="s">
        <v>9</v>
      </c>
      <c r="D11" s="13"/>
      <c r="E11" s="13"/>
      <c r="F11" s="10" t="s">
        <v>13</v>
      </c>
      <c r="G11" t="str">
        <f t="shared" si="3"/>
        <v>Other</v>
      </c>
      <c r="H11" t="str">
        <f t="shared" si="4"/>
        <v>Sraight Bet</v>
      </c>
      <c r="I11" t="str">
        <f t="shared" si="5"/>
        <v>Not Details</v>
      </c>
      <c r="J11" t="str">
        <f t="shared" si="6"/>
        <v>Not Details</v>
      </c>
      <c r="K11" t="str">
        <f t="shared" si="7"/>
        <v>Non Descript</v>
      </c>
      <c r="L11" t="str">
        <f t="shared" si="8"/>
        <v>N/A</v>
      </c>
      <c r="M11" t="str">
        <f t="shared" si="9"/>
        <v>N/A</v>
      </c>
    </row>
    <row r="12" spans="1:13" ht="40" x14ac:dyDescent="0.35">
      <c r="A12" s="8" t="s">
        <v>311</v>
      </c>
      <c r="B12" s="22"/>
      <c r="C12" s="8" t="s">
        <v>312</v>
      </c>
      <c r="D12" s="8" t="s">
        <v>22</v>
      </c>
      <c r="E12" s="8">
        <v>-100</v>
      </c>
      <c r="F12" s="8" t="s">
        <v>13</v>
      </c>
      <c r="G12" t="str">
        <f t="shared" si="3"/>
        <v>Total</v>
      </c>
      <c r="H12" t="str">
        <f t="shared" si="4"/>
        <v>Other</v>
      </c>
      <c r="I12" t="str">
        <f t="shared" si="5"/>
        <v>Not Details</v>
      </c>
      <c r="J12" t="str">
        <f t="shared" si="6"/>
        <v>Not Details</v>
      </c>
      <c r="K12" t="str">
        <f t="shared" si="7"/>
        <v>Non Descript</v>
      </c>
      <c r="L12" t="str">
        <f t="shared" si="8"/>
        <v>N/A</v>
      </c>
      <c r="M12" t="str">
        <f t="shared" si="9"/>
        <v>N/A</v>
      </c>
    </row>
    <row r="13" spans="1:13" ht="100.5" thickBot="1" x14ac:dyDescent="0.4">
      <c r="A13" s="9">
        <v>43417.791666666664</v>
      </c>
      <c r="B13" s="23"/>
      <c r="C13" s="8" t="s">
        <v>313</v>
      </c>
      <c r="D13" s="8"/>
      <c r="E13" s="8"/>
      <c r="F13" s="8"/>
      <c r="G13" t="str">
        <f t="shared" si="3"/>
        <v>Other</v>
      </c>
      <c r="H13" t="str">
        <f t="shared" si="4"/>
        <v>Other</v>
      </c>
      <c r="I13" t="str">
        <f t="shared" si="5"/>
        <v>Details</v>
      </c>
      <c r="J13" t="str">
        <f t="shared" si="6"/>
        <v>Total Details</v>
      </c>
      <c r="K13" t="str">
        <f t="shared" si="7"/>
        <v>[MU] [79089] TOTAL o25½EV  | (K THOMPSON (GS) PTS vrs K THOMPSON (GS) PTS) (Klay Thompson (GSW) Total Points)</v>
      </c>
      <c r="L13" t="str">
        <f t="shared" si="8"/>
        <v>LOSE</v>
      </c>
      <c r="M13">
        <f t="shared" si="9"/>
        <v>-100</v>
      </c>
    </row>
    <row r="14" spans="1:13" ht="20" x14ac:dyDescent="0.35">
      <c r="A14" s="18" t="s">
        <v>7</v>
      </c>
      <c r="B14" s="28">
        <v>43418.795138888891</v>
      </c>
      <c r="C14" s="18" t="s">
        <v>9</v>
      </c>
      <c r="D14" s="7"/>
      <c r="E14" s="7"/>
      <c r="F14" s="18" t="s">
        <v>18</v>
      </c>
      <c r="G14" t="str">
        <f t="shared" si="3"/>
        <v>Other</v>
      </c>
      <c r="H14" t="str">
        <f t="shared" si="4"/>
        <v>Sraight Bet</v>
      </c>
      <c r="I14" t="str">
        <f t="shared" si="5"/>
        <v>Not Details</v>
      </c>
      <c r="J14" t="str">
        <f t="shared" si="6"/>
        <v>Not Details</v>
      </c>
      <c r="K14" t="str">
        <f t="shared" si="7"/>
        <v>Non Descript</v>
      </c>
      <c r="L14" t="str">
        <f t="shared" si="8"/>
        <v>N/A</v>
      </c>
      <c r="M14" t="str">
        <f t="shared" si="9"/>
        <v>N/A</v>
      </c>
    </row>
    <row r="15" spans="1:13" ht="40" x14ac:dyDescent="0.35">
      <c r="A15" s="2" t="s">
        <v>314</v>
      </c>
      <c r="B15" s="29"/>
      <c r="C15" s="2" t="s">
        <v>315</v>
      </c>
      <c r="D15" s="2" t="s">
        <v>317</v>
      </c>
      <c r="E15" s="2">
        <v>150</v>
      </c>
      <c r="F15" s="2" t="s">
        <v>18</v>
      </c>
      <c r="G15" t="str">
        <f t="shared" si="3"/>
        <v>Total</v>
      </c>
      <c r="H15" t="str">
        <f t="shared" si="4"/>
        <v>Other</v>
      </c>
      <c r="I15" t="str">
        <f t="shared" si="5"/>
        <v>Not Details</v>
      </c>
      <c r="J15" t="str">
        <f t="shared" si="6"/>
        <v>Not Details</v>
      </c>
      <c r="K15" t="str">
        <f t="shared" si="7"/>
        <v>Non Descript</v>
      </c>
      <c r="L15" t="str">
        <f t="shared" si="8"/>
        <v>N/A</v>
      </c>
      <c r="M15" t="str">
        <f t="shared" si="9"/>
        <v>N/A</v>
      </c>
    </row>
    <row r="16" spans="1:13" ht="80.5" thickBot="1" x14ac:dyDescent="0.4">
      <c r="A16" s="3">
        <v>43418.761111111111</v>
      </c>
      <c r="B16" s="30"/>
      <c r="C16" s="2" t="s">
        <v>316</v>
      </c>
      <c r="D16" s="2"/>
      <c r="E16" s="2"/>
      <c r="F16" s="2"/>
      <c r="G16" t="str">
        <f t="shared" si="3"/>
        <v>Other</v>
      </c>
      <c r="H16" t="str">
        <f t="shared" si="4"/>
        <v>Other</v>
      </c>
      <c r="I16" t="str">
        <f t="shared" si="5"/>
        <v>Details</v>
      </c>
      <c r="J16" t="str">
        <f t="shared" si="6"/>
        <v>Total Details</v>
      </c>
      <c r="K16" t="str">
        <f t="shared" si="7"/>
        <v>[MU] [79026] TOTAL u22½-120  | (T THOMPSON (CLE) PTS+RBS vrs T THOMPSON (CLE) PTS+RBS)</v>
      </c>
      <c r="L16" t="str">
        <f t="shared" si="8"/>
        <v>WIN</v>
      </c>
      <c r="M16">
        <f t="shared" si="9"/>
        <v>150</v>
      </c>
    </row>
    <row r="17" spans="1:13" ht="20" x14ac:dyDescent="0.35">
      <c r="A17" s="10" t="s">
        <v>7</v>
      </c>
      <c r="B17" s="21">
        <v>43418.819444444445</v>
      </c>
      <c r="C17" s="10" t="s">
        <v>9</v>
      </c>
      <c r="D17" s="13"/>
      <c r="E17" s="13"/>
      <c r="F17" s="10" t="s">
        <v>13</v>
      </c>
      <c r="G17" t="str">
        <f t="shared" si="3"/>
        <v>Other</v>
      </c>
      <c r="H17" t="str">
        <f t="shared" si="4"/>
        <v>Sraight Bet</v>
      </c>
      <c r="I17" t="str">
        <f t="shared" si="5"/>
        <v>Not Details</v>
      </c>
      <c r="J17" t="str">
        <f t="shared" si="6"/>
        <v>Not Details</v>
      </c>
      <c r="K17" t="str">
        <f t="shared" si="7"/>
        <v>Non Descript</v>
      </c>
      <c r="L17" t="str">
        <f t="shared" si="8"/>
        <v>N/A</v>
      </c>
      <c r="M17" t="str">
        <f t="shared" si="9"/>
        <v>N/A</v>
      </c>
    </row>
    <row r="18" spans="1:13" ht="40" x14ac:dyDescent="0.35">
      <c r="A18" s="8" t="s">
        <v>318</v>
      </c>
      <c r="B18" s="22"/>
      <c r="C18" s="8" t="s">
        <v>319</v>
      </c>
      <c r="D18" s="8" t="s">
        <v>40</v>
      </c>
      <c r="E18" s="8">
        <v>-115</v>
      </c>
      <c r="F18" s="8" t="s">
        <v>13</v>
      </c>
      <c r="G18" t="str">
        <f t="shared" si="3"/>
        <v>Other</v>
      </c>
      <c r="H18" t="str">
        <f t="shared" si="4"/>
        <v>Other</v>
      </c>
      <c r="I18" t="str">
        <f t="shared" si="5"/>
        <v>Details</v>
      </c>
      <c r="J18" t="str">
        <f t="shared" si="6"/>
        <v>Not Details</v>
      </c>
      <c r="K18" t="str">
        <f t="shared" si="7"/>
        <v>Non Descript</v>
      </c>
      <c r="L18" t="str">
        <f t="shared" si="8"/>
        <v>N/A</v>
      </c>
      <c r="M18" t="str">
        <f t="shared" si="9"/>
        <v>N/A</v>
      </c>
    </row>
    <row r="19" spans="1:13" ht="15" thickBot="1" x14ac:dyDescent="0.4">
      <c r="A19" s="9">
        <v>43418.463194444441</v>
      </c>
      <c r="B19" s="23"/>
      <c r="C19" s="8"/>
      <c r="D19" s="8"/>
      <c r="E19" s="8"/>
      <c r="F19" s="8"/>
      <c r="G19" t="str">
        <f t="shared" si="3"/>
        <v>Other</v>
      </c>
      <c r="H19" t="str">
        <f t="shared" si="4"/>
        <v>Other</v>
      </c>
      <c r="I19" t="str">
        <f t="shared" si="5"/>
        <v>Details</v>
      </c>
      <c r="J19" t="str">
        <f t="shared" si="6"/>
        <v>Not Details</v>
      </c>
      <c r="K19" t="str">
        <f t="shared" si="7"/>
        <v>Non Descript</v>
      </c>
      <c r="L19" t="str">
        <f t="shared" si="8"/>
        <v>N/A</v>
      </c>
      <c r="M19" t="str">
        <f t="shared" si="9"/>
        <v>N/A</v>
      </c>
    </row>
    <row r="20" spans="1:13" ht="30" x14ac:dyDescent="0.35">
      <c r="A20" s="18" t="s">
        <v>7</v>
      </c>
      <c r="B20" s="16">
        <v>43418.819444444445</v>
      </c>
      <c r="C20" s="18" t="s">
        <v>219</v>
      </c>
      <c r="D20" s="7"/>
      <c r="E20" s="7"/>
      <c r="F20" s="18" t="s">
        <v>13</v>
      </c>
      <c r="G20" t="str">
        <f t="shared" si="3"/>
        <v>Other</v>
      </c>
      <c r="H20" t="str">
        <f t="shared" si="4"/>
        <v>Other</v>
      </c>
      <c r="I20" t="str">
        <f t="shared" si="5"/>
        <v>Details</v>
      </c>
      <c r="J20" t="str">
        <f t="shared" si="6"/>
        <v>Not Details</v>
      </c>
      <c r="K20" t="str">
        <f t="shared" si="7"/>
        <v>Non Descript</v>
      </c>
      <c r="L20" t="str">
        <f t="shared" si="8"/>
        <v>N/A</v>
      </c>
      <c r="M20" t="str">
        <f t="shared" si="9"/>
        <v>N/A</v>
      </c>
    </row>
    <row r="21" spans="1:13" ht="50" x14ac:dyDescent="0.35">
      <c r="A21" s="2" t="s">
        <v>320</v>
      </c>
      <c r="B21" s="5">
        <v>43418.861111111109</v>
      </c>
      <c r="C21" s="2" t="s">
        <v>321</v>
      </c>
      <c r="D21" s="2" t="s">
        <v>324</v>
      </c>
      <c r="E21" s="2">
        <v>-100</v>
      </c>
      <c r="F21" s="2" t="s">
        <v>13</v>
      </c>
      <c r="G21" t="str">
        <f t="shared" si="3"/>
        <v>Other</v>
      </c>
      <c r="H21" t="str">
        <f t="shared" si="4"/>
        <v>Other</v>
      </c>
      <c r="I21" t="str">
        <f t="shared" si="5"/>
        <v>Details</v>
      </c>
      <c r="J21" t="str">
        <f t="shared" si="6"/>
        <v>Not Details</v>
      </c>
      <c r="K21" t="str">
        <f t="shared" si="7"/>
        <v>Non Descript</v>
      </c>
      <c r="L21" t="str">
        <f t="shared" si="8"/>
        <v>N/A</v>
      </c>
      <c r="M21" t="str">
        <f t="shared" si="9"/>
        <v>N/A</v>
      </c>
    </row>
    <row r="22" spans="1:13" ht="40" x14ac:dyDescent="0.35">
      <c r="A22" s="3">
        <v>43418.464583333334</v>
      </c>
      <c r="B22" s="5">
        <v>43418.944444444445</v>
      </c>
      <c r="C22" s="2" t="s">
        <v>322</v>
      </c>
      <c r="D22" s="2"/>
      <c r="E22" s="2"/>
      <c r="F22" s="2" t="s">
        <v>90</v>
      </c>
      <c r="G22" t="str">
        <f t="shared" si="3"/>
        <v>Other</v>
      </c>
      <c r="H22" t="str">
        <f t="shared" si="4"/>
        <v>Other</v>
      </c>
      <c r="I22" t="str">
        <f t="shared" si="5"/>
        <v>Details</v>
      </c>
      <c r="J22" t="str">
        <f t="shared" si="6"/>
        <v>Not Details</v>
      </c>
      <c r="K22" t="str">
        <f t="shared" si="7"/>
        <v>Non Descript</v>
      </c>
      <c r="L22" t="str">
        <f t="shared" si="8"/>
        <v>N/A</v>
      </c>
      <c r="M22" t="str">
        <f t="shared" si="9"/>
        <v>N/A</v>
      </c>
    </row>
    <row r="23" spans="1:13" ht="60.5" thickBot="1" x14ac:dyDescent="0.4">
      <c r="A23" s="2"/>
      <c r="B23" s="15"/>
      <c r="C23" s="2" t="s">
        <v>323</v>
      </c>
      <c r="D23" s="2"/>
      <c r="E23" s="2"/>
      <c r="F23" s="2" t="s">
        <v>90</v>
      </c>
      <c r="G23" t="str">
        <f t="shared" si="3"/>
        <v>Other</v>
      </c>
      <c r="H23" t="str">
        <f t="shared" si="4"/>
        <v>Other</v>
      </c>
      <c r="I23" t="str">
        <f t="shared" si="5"/>
        <v>Details</v>
      </c>
      <c r="J23" t="str">
        <f t="shared" si="6"/>
        <v>Not Details</v>
      </c>
      <c r="K23" t="str">
        <f t="shared" si="7"/>
        <v>Non Descript</v>
      </c>
      <c r="L23" t="str">
        <f t="shared" si="8"/>
        <v>N/A</v>
      </c>
      <c r="M23" t="str">
        <f t="shared" si="9"/>
        <v>N/A</v>
      </c>
    </row>
    <row r="24" spans="1:13" ht="20" x14ac:dyDescent="0.35">
      <c r="A24" s="10" t="s">
        <v>7</v>
      </c>
      <c r="B24" s="21">
        <v>43418.820833333331</v>
      </c>
      <c r="C24" s="10" t="s">
        <v>9</v>
      </c>
      <c r="D24" s="13"/>
      <c r="E24" s="13"/>
      <c r="F24" s="10" t="s">
        <v>13</v>
      </c>
      <c r="G24" t="str">
        <f t="shared" si="3"/>
        <v>Other</v>
      </c>
      <c r="H24" t="str">
        <f t="shared" si="4"/>
        <v>Sraight Bet</v>
      </c>
      <c r="I24" t="str">
        <f t="shared" si="5"/>
        <v>Not Details</v>
      </c>
      <c r="J24" t="str">
        <f t="shared" si="6"/>
        <v>Not Details</v>
      </c>
      <c r="K24" t="str">
        <f t="shared" si="7"/>
        <v>Non Descript</v>
      </c>
      <c r="L24" t="str">
        <f t="shared" si="8"/>
        <v>N/A</v>
      </c>
      <c r="M24" t="str">
        <f t="shared" si="9"/>
        <v>N/A</v>
      </c>
    </row>
    <row r="25" spans="1:13" ht="30" x14ac:dyDescent="0.35">
      <c r="A25" s="8" t="s">
        <v>325</v>
      </c>
      <c r="B25" s="22"/>
      <c r="C25" s="8" t="s">
        <v>326</v>
      </c>
      <c r="D25" s="8" t="s">
        <v>44</v>
      </c>
      <c r="E25" s="8">
        <v>-110</v>
      </c>
      <c r="F25" s="8" t="s">
        <v>13</v>
      </c>
      <c r="G25" t="str">
        <f t="shared" si="3"/>
        <v>Total</v>
      </c>
      <c r="H25" t="str">
        <f t="shared" si="4"/>
        <v>Other</v>
      </c>
      <c r="I25" t="str">
        <f t="shared" si="5"/>
        <v>Not Details</v>
      </c>
      <c r="J25" t="str">
        <f t="shared" si="6"/>
        <v>Not Details</v>
      </c>
      <c r="K25" t="str">
        <f t="shared" si="7"/>
        <v>Non Descript</v>
      </c>
      <c r="L25" t="str">
        <f t="shared" si="8"/>
        <v>N/A</v>
      </c>
      <c r="M25" t="str">
        <f t="shared" si="9"/>
        <v>N/A</v>
      </c>
    </row>
    <row r="26" spans="1:13" ht="40.5" thickBot="1" x14ac:dyDescent="0.4">
      <c r="A26" s="9">
        <v>43418.463194444441</v>
      </c>
      <c r="B26" s="23"/>
      <c r="C26" s="8" t="s">
        <v>327</v>
      </c>
      <c r="D26" s="8"/>
      <c r="E26" s="8"/>
      <c r="F26" s="8"/>
      <c r="G26" t="str">
        <f t="shared" si="3"/>
        <v>Other</v>
      </c>
      <c r="H26" t="str">
        <f t="shared" si="4"/>
        <v>Other</v>
      </c>
      <c r="I26" t="str">
        <f t="shared" si="5"/>
        <v>Details</v>
      </c>
      <c r="J26" t="str">
        <f t="shared" si="6"/>
        <v>Total Details</v>
      </c>
      <c r="K26" t="str">
        <f t="shared" si="7"/>
        <v>[NBA] [710] TOTAL u217½-110  | (MIAMI HEAT vrs BROOKLYN NETS)</v>
      </c>
      <c r="L26" t="str">
        <f t="shared" si="8"/>
        <v>LOSE</v>
      </c>
      <c r="M26">
        <f t="shared" si="9"/>
        <v>-110</v>
      </c>
    </row>
    <row r="27" spans="1:13" ht="20" x14ac:dyDescent="0.35">
      <c r="A27" s="18" t="s">
        <v>7</v>
      </c>
      <c r="B27" s="28">
        <v>43418.836805555555</v>
      </c>
      <c r="C27" s="18" t="s">
        <v>9</v>
      </c>
      <c r="D27" s="7"/>
      <c r="E27" s="7"/>
      <c r="F27" s="18" t="s">
        <v>18</v>
      </c>
      <c r="G27" t="str">
        <f t="shared" si="3"/>
        <v>Other</v>
      </c>
      <c r="H27" t="str">
        <f t="shared" si="4"/>
        <v>Sraight Bet</v>
      </c>
      <c r="I27" t="str">
        <f t="shared" si="5"/>
        <v>Not Details</v>
      </c>
      <c r="J27" t="str">
        <f t="shared" si="6"/>
        <v>Not Details</v>
      </c>
      <c r="K27" t="str">
        <f t="shared" si="7"/>
        <v>Non Descript</v>
      </c>
      <c r="L27" t="str">
        <f t="shared" si="8"/>
        <v>N/A</v>
      </c>
      <c r="M27" t="str">
        <f t="shared" si="9"/>
        <v>N/A</v>
      </c>
    </row>
    <row r="28" spans="1:13" ht="40" x14ac:dyDescent="0.35">
      <c r="A28" s="2" t="s">
        <v>328</v>
      </c>
      <c r="B28" s="29"/>
      <c r="C28" s="2" t="s">
        <v>329</v>
      </c>
      <c r="D28" s="2" t="s">
        <v>331</v>
      </c>
      <c r="E28" s="2">
        <v>140</v>
      </c>
      <c r="F28" s="2" t="s">
        <v>18</v>
      </c>
      <c r="G28" t="str">
        <f t="shared" si="3"/>
        <v>Total</v>
      </c>
      <c r="H28" t="str">
        <f t="shared" si="4"/>
        <v>Other</v>
      </c>
      <c r="I28" t="str">
        <f t="shared" si="5"/>
        <v>Not Details</v>
      </c>
      <c r="J28" t="str">
        <f t="shared" si="6"/>
        <v>Not Details</v>
      </c>
      <c r="K28" t="str">
        <f t="shared" si="7"/>
        <v>Non Descript</v>
      </c>
      <c r="L28" t="str">
        <f t="shared" si="8"/>
        <v>N/A</v>
      </c>
      <c r="M28" t="str">
        <f t="shared" si="9"/>
        <v>N/A</v>
      </c>
    </row>
    <row r="29" spans="1:13" ht="80.5" thickBot="1" x14ac:dyDescent="0.4">
      <c r="A29" s="3">
        <v>43418.771527777775</v>
      </c>
      <c r="B29" s="30"/>
      <c r="C29" s="2" t="s">
        <v>330</v>
      </c>
      <c r="D29" s="2"/>
      <c r="E29" s="2"/>
      <c r="F29" s="2"/>
      <c r="G29" t="str">
        <f t="shared" si="3"/>
        <v>Other</v>
      </c>
      <c r="H29" t="str">
        <f t="shared" si="4"/>
        <v>Other</v>
      </c>
      <c r="I29" t="str">
        <f t="shared" si="5"/>
        <v>Details</v>
      </c>
      <c r="J29" t="str">
        <f t="shared" si="6"/>
        <v>Total Details</v>
      </c>
      <c r="K29" t="str">
        <f t="shared" si="7"/>
        <v>[MU] [79108] TOTAL u12½-110  | (P GEORGE (OKC) RBS+AST vrs P GEORGE (OKC) RBS+AST)</v>
      </c>
      <c r="L29" t="str">
        <f t="shared" si="8"/>
        <v>WIN</v>
      </c>
      <c r="M29">
        <f t="shared" si="9"/>
        <v>140</v>
      </c>
    </row>
    <row r="30" spans="1:13" ht="20" x14ac:dyDescent="0.35">
      <c r="A30" s="10" t="s">
        <v>7</v>
      </c>
      <c r="B30" s="21">
        <v>43418.836805555555</v>
      </c>
      <c r="C30" s="10" t="s">
        <v>9</v>
      </c>
      <c r="D30" s="13"/>
      <c r="E30" s="13"/>
      <c r="F30" s="10" t="s">
        <v>18</v>
      </c>
      <c r="G30" t="str">
        <f t="shared" si="3"/>
        <v>Other</v>
      </c>
      <c r="H30" t="str">
        <f t="shared" si="4"/>
        <v>Sraight Bet</v>
      </c>
      <c r="I30" t="str">
        <f t="shared" si="5"/>
        <v>Not Details</v>
      </c>
      <c r="J30" t="str">
        <f t="shared" si="6"/>
        <v>Not Details</v>
      </c>
      <c r="K30" t="str">
        <f t="shared" si="7"/>
        <v>Non Descript</v>
      </c>
      <c r="L30" t="str">
        <f t="shared" si="8"/>
        <v>N/A</v>
      </c>
      <c r="M30" t="str">
        <f t="shared" si="9"/>
        <v>N/A</v>
      </c>
    </row>
    <row r="31" spans="1:13" ht="40" x14ac:dyDescent="0.35">
      <c r="A31" s="8" t="s">
        <v>332</v>
      </c>
      <c r="B31" s="22"/>
      <c r="C31" s="8" t="s">
        <v>333</v>
      </c>
      <c r="D31" s="8" t="s">
        <v>335</v>
      </c>
      <c r="E31" s="8">
        <v>150</v>
      </c>
      <c r="F31" s="8" t="s">
        <v>18</v>
      </c>
      <c r="G31" t="str">
        <f t="shared" si="3"/>
        <v>Total</v>
      </c>
      <c r="H31" t="str">
        <f t="shared" si="4"/>
        <v>Other</v>
      </c>
      <c r="I31" t="str">
        <f t="shared" si="5"/>
        <v>Not Details</v>
      </c>
      <c r="J31" t="str">
        <f t="shared" si="6"/>
        <v>Not Details</v>
      </c>
      <c r="K31" t="str">
        <f t="shared" si="7"/>
        <v>Non Descript</v>
      </c>
      <c r="L31" t="str">
        <f t="shared" si="8"/>
        <v>N/A</v>
      </c>
      <c r="M31" t="str">
        <f t="shared" si="9"/>
        <v>N/A</v>
      </c>
    </row>
    <row r="32" spans="1:13" ht="90.5" thickBot="1" x14ac:dyDescent="0.4">
      <c r="A32" s="9">
        <v>43418.769444444442</v>
      </c>
      <c r="B32" s="23"/>
      <c r="C32" s="8" t="s">
        <v>334</v>
      </c>
      <c r="D32" s="8"/>
      <c r="E32" s="8"/>
      <c r="F32" s="8"/>
      <c r="G32" t="str">
        <f t="shared" si="3"/>
        <v>Other</v>
      </c>
      <c r="H32" t="str">
        <f t="shared" si="4"/>
        <v>Other</v>
      </c>
      <c r="I32" t="str">
        <f t="shared" si="5"/>
        <v>Details</v>
      </c>
      <c r="J32" t="str">
        <f t="shared" si="6"/>
        <v>Total Details</v>
      </c>
      <c r="K32" t="str">
        <f t="shared" si="7"/>
        <v>[MU] [79140] TOTAL u45-125  | (G ANTETOKNPO (MIL) PTS+RBS+AST vrs G ANTETOKNPO (MIL) PTS+RBS+AST)</v>
      </c>
      <c r="L32" t="str">
        <f t="shared" si="8"/>
        <v>WIN</v>
      </c>
      <c r="M32">
        <f t="shared" si="9"/>
        <v>150</v>
      </c>
    </row>
    <row r="33" spans="1:13" ht="20" x14ac:dyDescent="0.35">
      <c r="A33" s="18" t="s">
        <v>7</v>
      </c>
      <c r="B33" s="28">
        <v>43418.836805555555</v>
      </c>
      <c r="C33" s="18" t="s">
        <v>9</v>
      </c>
      <c r="D33" s="7"/>
      <c r="E33" s="7"/>
      <c r="F33" s="18" t="s">
        <v>18</v>
      </c>
      <c r="G33" t="str">
        <f t="shared" si="3"/>
        <v>Other</v>
      </c>
      <c r="H33" t="str">
        <f t="shared" si="4"/>
        <v>Sraight Bet</v>
      </c>
      <c r="I33" t="str">
        <f t="shared" si="5"/>
        <v>Not Details</v>
      </c>
      <c r="J33" t="str">
        <f t="shared" si="6"/>
        <v>Not Details</v>
      </c>
      <c r="K33" t="str">
        <f t="shared" si="7"/>
        <v>Non Descript</v>
      </c>
      <c r="L33" t="str">
        <f t="shared" si="8"/>
        <v>N/A</v>
      </c>
      <c r="M33" t="str">
        <f t="shared" si="9"/>
        <v>N/A</v>
      </c>
    </row>
    <row r="34" spans="1:13" ht="40" x14ac:dyDescent="0.35">
      <c r="A34" s="2" t="s">
        <v>336</v>
      </c>
      <c r="B34" s="29"/>
      <c r="C34" s="2" t="s">
        <v>337</v>
      </c>
      <c r="D34" s="2" t="s">
        <v>339</v>
      </c>
      <c r="E34" s="2">
        <v>150</v>
      </c>
      <c r="F34" s="2" t="s">
        <v>18</v>
      </c>
      <c r="G34" t="str">
        <f t="shared" si="3"/>
        <v>Total</v>
      </c>
      <c r="H34" t="str">
        <f t="shared" si="4"/>
        <v>Other</v>
      </c>
      <c r="I34" t="str">
        <f t="shared" si="5"/>
        <v>Not Details</v>
      </c>
      <c r="J34" t="str">
        <f t="shared" si="6"/>
        <v>Not Details</v>
      </c>
      <c r="K34" t="str">
        <f t="shared" si="7"/>
        <v>Non Descript</v>
      </c>
      <c r="L34" t="str">
        <f t="shared" si="8"/>
        <v>N/A</v>
      </c>
      <c r="M34" t="str">
        <f t="shared" si="9"/>
        <v>N/A</v>
      </c>
    </row>
    <row r="35" spans="1:13" ht="40.5" thickBot="1" x14ac:dyDescent="0.4">
      <c r="A35" s="3">
        <v>43418.769444444442</v>
      </c>
      <c r="B35" s="30"/>
      <c r="C35" s="2" t="s">
        <v>338</v>
      </c>
      <c r="D35" s="2"/>
      <c r="E35" s="2"/>
      <c r="F35" s="2"/>
      <c r="G35" t="str">
        <f t="shared" si="3"/>
        <v>Other</v>
      </c>
      <c r="H35" t="str">
        <f t="shared" si="4"/>
        <v>Other</v>
      </c>
      <c r="I35" t="str">
        <f t="shared" si="5"/>
        <v>Details</v>
      </c>
      <c r="J35" t="str">
        <f t="shared" si="6"/>
        <v>Total Details</v>
      </c>
      <c r="K35" t="str">
        <f t="shared" si="7"/>
        <v>[MU] [79114] TOTAL u12½-105  | (A DAVIS (NO) RBS vrs A DAVIS (NO) RBS)</v>
      </c>
      <c r="L35" t="str">
        <f t="shared" si="8"/>
        <v>WIN</v>
      </c>
      <c r="M35">
        <f t="shared" si="9"/>
        <v>150</v>
      </c>
    </row>
    <row r="36" spans="1:13" ht="20" x14ac:dyDescent="0.35">
      <c r="A36" s="10" t="s">
        <v>7</v>
      </c>
      <c r="B36" s="21">
        <v>43418.842361111114</v>
      </c>
      <c r="C36" s="10" t="s">
        <v>9</v>
      </c>
      <c r="D36" s="13"/>
      <c r="E36" s="13"/>
      <c r="F36" s="10" t="s">
        <v>18</v>
      </c>
      <c r="G36" t="str">
        <f t="shared" si="3"/>
        <v>Other</v>
      </c>
      <c r="H36" t="str">
        <f t="shared" si="4"/>
        <v>Sraight Bet</v>
      </c>
      <c r="I36" t="str">
        <f t="shared" si="5"/>
        <v>Not Details</v>
      </c>
      <c r="J36" t="str">
        <f t="shared" si="6"/>
        <v>Not Details</v>
      </c>
      <c r="K36" t="str">
        <f t="shared" si="7"/>
        <v>Non Descript</v>
      </c>
      <c r="L36" t="str">
        <f t="shared" si="8"/>
        <v>N/A</v>
      </c>
      <c r="M36" t="str">
        <f t="shared" si="9"/>
        <v>N/A</v>
      </c>
    </row>
    <row r="37" spans="1:13" ht="30" x14ac:dyDescent="0.35">
      <c r="A37" s="8" t="s">
        <v>340</v>
      </c>
      <c r="B37" s="22"/>
      <c r="C37" s="8" t="s">
        <v>341</v>
      </c>
      <c r="D37" s="8" t="s">
        <v>44</v>
      </c>
      <c r="E37" s="8">
        <v>100</v>
      </c>
      <c r="F37" s="8" t="s">
        <v>18</v>
      </c>
      <c r="G37" t="str">
        <f t="shared" si="3"/>
        <v>Total</v>
      </c>
      <c r="H37" t="str">
        <f t="shared" si="4"/>
        <v>Other</v>
      </c>
      <c r="I37" t="str">
        <f t="shared" si="5"/>
        <v>Not Details</v>
      </c>
      <c r="J37" t="str">
        <f t="shared" si="6"/>
        <v>Not Details</v>
      </c>
      <c r="K37" t="str">
        <f t="shared" si="7"/>
        <v>Non Descript</v>
      </c>
      <c r="L37" t="str">
        <f t="shared" si="8"/>
        <v>N/A</v>
      </c>
      <c r="M37" t="str">
        <f t="shared" si="9"/>
        <v>N/A</v>
      </c>
    </row>
    <row r="38" spans="1:13" ht="80.5" thickBot="1" x14ac:dyDescent="0.4">
      <c r="A38" s="9">
        <v>43418.463194444441</v>
      </c>
      <c r="B38" s="23"/>
      <c r="C38" s="8" t="s">
        <v>342</v>
      </c>
      <c r="D38" s="8"/>
      <c r="E38" s="8"/>
      <c r="F38" s="8"/>
      <c r="G38" t="str">
        <f t="shared" si="3"/>
        <v>Other</v>
      </c>
      <c r="H38" t="str">
        <f t="shared" si="4"/>
        <v>Other</v>
      </c>
      <c r="I38" t="str">
        <f t="shared" si="5"/>
        <v>Details</v>
      </c>
      <c r="J38" t="str">
        <f t="shared" si="6"/>
        <v>Total Details</v>
      </c>
      <c r="K38" t="str">
        <f t="shared" si="7"/>
        <v>[NBA] [714] TOTAL u236½-110  | (NEW ORLEANS PELICANS vrs MINNESOTA TIMBERWOLVES)</v>
      </c>
      <c r="L38" t="str">
        <f t="shared" si="8"/>
        <v>WIN</v>
      </c>
      <c r="M38">
        <f t="shared" si="9"/>
        <v>100</v>
      </c>
    </row>
    <row r="39" spans="1:13" ht="20" x14ac:dyDescent="0.35">
      <c r="A39" s="18" t="s">
        <v>7</v>
      </c>
      <c r="B39" s="28">
        <v>43418.861111111109</v>
      </c>
      <c r="C39" s="18" t="s">
        <v>9</v>
      </c>
      <c r="D39" s="7"/>
      <c r="E39" s="7"/>
      <c r="F39" s="18" t="s">
        <v>18</v>
      </c>
      <c r="G39" t="str">
        <f t="shared" si="3"/>
        <v>Other</v>
      </c>
      <c r="H39" t="str">
        <f t="shared" si="4"/>
        <v>Sraight Bet</v>
      </c>
      <c r="I39" t="str">
        <f t="shared" si="5"/>
        <v>Not Details</v>
      </c>
      <c r="J39" t="str">
        <f t="shared" si="6"/>
        <v>Not Details</v>
      </c>
      <c r="K39" t="str">
        <f t="shared" si="7"/>
        <v>Non Descript</v>
      </c>
      <c r="L39" t="str">
        <f t="shared" si="8"/>
        <v>N/A</v>
      </c>
      <c r="M39" t="str">
        <f t="shared" si="9"/>
        <v>N/A</v>
      </c>
    </row>
    <row r="40" spans="1:13" ht="30" x14ac:dyDescent="0.35">
      <c r="A40" s="2" t="s">
        <v>343</v>
      </c>
      <c r="B40" s="29"/>
      <c r="C40" s="2" t="s">
        <v>344</v>
      </c>
      <c r="D40" s="2" t="s">
        <v>44</v>
      </c>
      <c r="E40" s="2">
        <v>100</v>
      </c>
      <c r="F40" s="2" t="s">
        <v>18</v>
      </c>
      <c r="G40" t="str">
        <f t="shared" si="3"/>
        <v>Total</v>
      </c>
      <c r="H40" t="str">
        <f t="shared" si="4"/>
        <v>Other</v>
      </c>
      <c r="I40" t="str">
        <f t="shared" si="5"/>
        <v>Not Details</v>
      </c>
      <c r="J40" t="str">
        <f t="shared" si="6"/>
        <v>Not Details</v>
      </c>
      <c r="K40" t="str">
        <f t="shared" si="7"/>
        <v>Non Descript</v>
      </c>
      <c r="L40" t="str">
        <f t="shared" si="8"/>
        <v>N/A</v>
      </c>
      <c r="M40" t="str">
        <f t="shared" si="9"/>
        <v>N/A</v>
      </c>
    </row>
    <row r="41" spans="1:13" ht="50.5" thickBot="1" x14ac:dyDescent="0.4">
      <c r="A41" s="3">
        <v>43418.463194444441</v>
      </c>
      <c r="B41" s="30"/>
      <c r="C41" s="2" t="s">
        <v>345</v>
      </c>
      <c r="D41" s="2"/>
      <c r="E41" s="2"/>
      <c r="F41" s="2"/>
      <c r="G41" t="str">
        <f t="shared" si="3"/>
        <v>Other</v>
      </c>
      <c r="H41" t="str">
        <f t="shared" si="4"/>
        <v>Other</v>
      </c>
      <c r="I41" t="str">
        <f t="shared" si="5"/>
        <v>Details</v>
      </c>
      <c r="J41" t="str">
        <f t="shared" si="6"/>
        <v>Total Details</v>
      </c>
      <c r="K41" t="str">
        <f t="shared" si="7"/>
        <v>[NBA] [718] TOTAL u213-110  | (UTAH JAZZ vrs DALLAS MAVERICKS)</v>
      </c>
      <c r="L41" t="str">
        <f t="shared" si="8"/>
        <v>WIN</v>
      </c>
      <c r="M41">
        <f t="shared" si="9"/>
        <v>100</v>
      </c>
    </row>
    <row r="42" spans="1:13" ht="20" x14ac:dyDescent="0.35">
      <c r="A42" s="10" t="s">
        <v>7</v>
      </c>
      <c r="B42" s="21">
        <v>43418.940972222219</v>
      </c>
      <c r="C42" s="10" t="s">
        <v>9</v>
      </c>
      <c r="D42" s="13"/>
      <c r="E42" s="13"/>
      <c r="F42" s="10" t="s">
        <v>18</v>
      </c>
      <c r="G42" t="str">
        <f t="shared" si="3"/>
        <v>Other</v>
      </c>
      <c r="H42" t="str">
        <f t="shared" si="4"/>
        <v>Sraight Bet</v>
      </c>
      <c r="I42" t="str">
        <f t="shared" si="5"/>
        <v>Not Details</v>
      </c>
      <c r="J42" t="str">
        <f t="shared" si="6"/>
        <v>Not Details</v>
      </c>
      <c r="K42" t="str">
        <f t="shared" si="7"/>
        <v>Non Descript</v>
      </c>
      <c r="L42" t="str">
        <f t="shared" si="8"/>
        <v>N/A</v>
      </c>
      <c r="M42" t="str">
        <f t="shared" si="9"/>
        <v>N/A</v>
      </c>
    </row>
    <row r="43" spans="1:13" ht="40" x14ac:dyDescent="0.35">
      <c r="A43" s="8" t="s">
        <v>346</v>
      </c>
      <c r="B43" s="22"/>
      <c r="C43" s="8" t="s">
        <v>347</v>
      </c>
      <c r="D43" s="8" t="s">
        <v>349</v>
      </c>
      <c r="E43" s="8">
        <v>50</v>
      </c>
      <c r="F43" s="8" t="s">
        <v>18</v>
      </c>
      <c r="G43" t="str">
        <f t="shared" si="3"/>
        <v>Total</v>
      </c>
      <c r="H43" t="str">
        <f t="shared" si="4"/>
        <v>Other</v>
      </c>
      <c r="I43" t="str">
        <f t="shared" si="5"/>
        <v>Not Details</v>
      </c>
      <c r="J43" t="str">
        <f t="shared" si="6"/>
        <v>Not Details</v>
      </c>
      <c r="K43" t="str">
        <f t="shared" si="7"/>
        <v>Non Descript</v>
      </c>
      <c r="L43" t="str">
        <f t="shared" si="8"/>
        <v>N/A</v>
      </c>
      <c r="M43" t="str">
        <f t="shared" si="9"/>
        <v>N/A</v>
      </c>
    </row>
    <row r="44" spans="1:13" ht="70.5" thickBot="1" x14ac:dyDescent="0.4">
      <c r="A44" s="9">
        <v>43418.933333333334</v>
      </c>
      <c r="B44" s="23"/>
      <c r="C44" s="8" t="s">
        <v>348</v>
      </c>
      <c r="D44" s="8"/>
      <c r="E44" s="8"/>
      <c r="F44" s="8"/>
      <c r="G44" t="str">
        <f t="shared" si="3"/>
        <v>Other</v>
      </c>
      <c r="H44" t="str">
        <f t="shared" si="4"/>
        <v>Other</v>
      </c>
      <c r="I44" t="str">
        <f t="shared" si="5"/>
        <v>Details</v>
      </c>
      <c r="J44" t="str">
        <f t="shared" si="6"/>
        <v>Total Details</v>
      </c>
      <c r="K44" t="str">
        <f t="shared" si="7"/>
        <v>[NBA] [3721] TOTAL o54½-125  | (1Q PORTLAND TRAIL BLAZERS vrs 1Q LOS ANGELES LAKERS)</v>
      </c>
      <c r="L44" t="str">
        <f t="shared" si="8"/>
        <v>WIN</v>
      </c>
      <c r="M44">
        <f t="shared" si="9"/>
        <v>50</v>
      </c>
    </row>
    <row r="45" spans="1:13" ht="20" x14ac:dyDescent="0.35">
      <c r="A45" s="18" t="s">
        <v>7</v>
      </c>
      <c r="B45" s="28">
        <v>43418.940972222219</v>
      </c>
      <c r="C45" s="18" t="s">
        <v>9</v>
      </c>
      <c r="D45" s="7"/>
      <c r="E45" s="7"/>
      <c r="F45" s="18" t="s">
        <v>18</v>
      </c>
      <c r="G45" t="str">
        <f t="shared" si="3"/>
        <v>Other</v>
      </c>
      <c r="H45" t="str">
        <f t="shared" si="4"/>
        <v>Sraight Bet</v>
      </c>
      <c r="I45" t="str">
        <f t="shared" si="5"/>
        <v>Not Details</v>
      </c>
      <c r="J45" t="str">
        <f t="shared" si="6"/>
        <v>Not Details</v>
      </c>
      <c r="K45" t="str">
        <f t="shared" si="7"/>
        <v>Non Descript</v>
      </c>
      <c r="L45" t="str">
        <f t="shared" si="8"/>
        <v>N/A</v>
      </c>
      <c r="M45" t="str">
        <f t="shared" si="9"/>
        <v>N/A</v>
      </c>
    </row>
    <row r="46" spans="1:13" ht="40" x14ac:dyDescent="0.35">
      <c r="A46" s="2" t="s">
        <v>350</v>
      </c>
      <c r="B46" s="29"/>
      <c r="C46" s="2" t="s">
        <v>351</v>
      </c>
      <c r="D46" s="2" t="s">
        <v>123</v>
      </c>
      <c r="E46" s="2">
        <v>50</v>
      </c>
      <c r="F46" s="2" t="s">
        <v>18</v>
      </c>
      <c r="G46" t="str">
        <f t="shared" si="3"/>
        <v>Total</v>
      </c>
      <c r="H46" t="str">
        <f t="shared" si="4"/>
        <v>Other</v>
      </c>
      <c r="I46" t="str">
        <f t="shared" si="5"/>
        <v>Not Details</v>
      </c>
      <c r="J46" t="str">
        <f t="shared" si="6"/>
        <v>Not Details</v>
      </c>
      <c r="K46" t="str">
        <f t="shared" si="7"/>
        <v>Non Descript</v>
      </c>
      <c r="L46" t="str">
        <f t="shared" si="8"/>
        <v>N/A</v>
      </c>
      <c r="M46" t="str">
        <f t="shared" si="9"/>
        <v>N/A</v>
      </c>
    </row>
    <row r="47" spans="1:13" ht="70.5" thickBot="1" x14ac:dyDescent="0.4">
      <c r="A47" s="3">
        <v>43418.933333333334</v>
      </c>
      <c r="B47" s="30"/>
      <c r="C47" s="2" t="s">
        <v>352</v>
      </c>
      <c r="D47" s="2"/>
      <c r="E47" s="2"/>
      <c r="F47" s="2"/>
      <c r="G47" t="str">
        <f t="shared" si="3"/>
        <v>Other</v>
      </c>
      <c r="H47" t="str">
        <f t="shared" si="4"/>
        <v>Other</v>
      </c>
      <c r="I47" t="str">
        <f t="shared" si="5"/>
        <v>Details</v>
      </c>
      <c r="J47" t="str">
        <f t="shared" si="6"/>
        <v>Total Details</v>
      </c>
      <c r="K47" t="str">
        <f t="shared" si="7"/>
        <v>[NBA] [1721] TOTAL o107½-110  | (1H PORTLAND TRAIL BLAZERS vrs 1H LOS ANGELES LAKERS)</v>
      </c>
      <c r="L47" t="str">
        <f t="shared" si="8"/>
        <v>WIN</v>
      </c>
      <c r="M47">
        <f t="shared" si="9"/>
        <v>50</v>
      </c>
    </row>
    <row r="48" spans="1:13" ht="20" x14ac:dyDescent="0.35">
      <c r="A48" s="10" t="s">
        <v>7</v>
      </c>
      <c r="B48" s="21">
        <v>43418.944444444445</v>
      </c>
      <c r="C48" s="10" t="s">
        <v>9</v>
      </c>
      <c r="D48" s="13"/>
      <c r="E48" s="13"/>
      <c r="F48" s="10" t="s">
        <v>18</v>
      </c>
      <c r="G48" t="str">
        <f t="shared" si="3"/>
        <v>Other</v>
      </c>
      <c r="H48" t="str">
        <f t="shared" si="4"/>
        <v>Sraight Bet</v>
      </c>
      <c r="I48" t="str">
        <f t="shared" si="5"/>
        <v>Not Details</v>
      </c>
      <c r="J48" t="str">
        <f t="shared" si="6"/>
        <v>Not Details</v>
      </c>
      <c r="K48" t="str">
        <f t="shared" si="7"/>
        <v>Non Descript</v>
      </c>
      <c r="L48" t="str">
        <f t="shared" si="8"/>
        <v>N/A</v>
      </c>
      <c r="M48" t="str">
        <f t="shared" si="9"/>
        <v>N/A</v>
      </c>
    </row>
    <row r="49" spans="1:13" ht="30" x14ac:dyDescent="0.35">
      <c r="A49" s="8" t="s">
        <v>353</v>
      </c>
      <c r="B49" s="22"/>
      <c r="C49" s="8" t="s">
        <v>354</v>
      </c>
      <c r="D49" s="8" t="s">
        <v>123</v>
      </c>
      <c r="E49" s="8">
        <v>50</v>
      </c>
      <c r="F49" s="8" t="s">
        <v>18</v>
      </c>
      <c r="G49" t="str">
        <f t="shared" si="3"/>
        <v>Total</v>
      </c>
      <c r="H49" t="str">
        <f t="shared" si="4"/>
        <v>Other</v>
      </c>
      <c r="I49" t="str">
        <f t="shared" si="5"/>
        <v>Not Details</v>
      </c>
      <c r="J49" t="str">
        <f t="shared" si="6"/>
        <v>Not Details</v>
      </c>
      <c r="K49" t="str">
        <f t="shared" si="7"/>
        <v>Non Descript</v>
      </c>
      <c r="L49" t="str">
        <f t="shared" si="8"/>
        <v>N/A</v>
      </c>
      <c r="M49" t="str">
        <f t="shared" si="9"/>
        <v>N/A</v>
      </c>
    </row>
    <row r="50" spans="1:13" ht="60.5" thickBot="1" x14ac:dyDescent="0.4">
      <c r="A50" s="9">
        <v>43418.933333333334</v>
      </c>
      <c r="B50" s="23"/>
      <c r="C50" s="8" t="s">
        <v>355</v>
      </c>
      <c r="D50" s="8"/>
      <c r="E50" s="8"/>
      <c r="F50" s="8"/>
      <c r="G50" t="str">
        <f t="shared" si="3"/>
        <v>Other</v>
      </c>
      <c r="H50" t="str">
        <f t="shared" si="4"/>
        <v>Other</v>
      </c>
      <c r="I50" t="str">
        <f t="shared" si="5"/>
        <v>Details</v>
      </c>
      <c r="J50" t="str">
        <f t="shared" si="6"/>
        <v>Total Details</v>
      </c>
      <c r="K50" t="str">
        <f t="shared" si="7"/>
        <v>[NBA] [721] TOTAL o223-110  | (PORTLAND TRAIL BLAZERS vrs LOS ANGELES LAKERS)</v>
      </c>
      <c r="L50" t="str">
        <f t="shared" si="8"/>
        <v>WIN</v>
      </c>
      <c r="M50">
        <f t="shared" si="9"/>
        <v>50</v>
      </c>
    </row>
    <row r="51" spans="1:13" ht="20" x14ac:dyDescent="0.35">
      <c r="A51" s="18" t="s">
        <v>7</v>
      </c>
      <c r="B51" s="28">
        <v>43418.993055555555</v>
      </c>
      <c r="C51" s="18" t="s">
        <v>9</v>
      </c>
      <c r="D51" s="7"/>
      <c r="E51" s="7"/>
      <c r="F51" s="18" t="s">
        <v>13</v>
      </c>
      <c r="G51" t="str">
        <f t="shared" si="3"/>
        <v>Other</v>
      </c>
      <c r="H51" t="str">
        <f t="shared" si="4"/>
        <v>Sraight Bet</v>
      </c>
      <c r="I51" t="str">
        <f t="shared" si="5"/>
        <v>Not Details</v>
      </c>
      <c r="J51" t="str">
        <f t="shared" si="6"/>
        <v>Not Details</v>
      </c>
      <c r="K51" t="str">
        <f t="shared" si="7"/>
        <v>Non Descript</v>
      </c>
      <c r="L51" t="str">
        <f t="shared" si="8"/>
        <v>N/A</v>
      </c>
      <c r="M51" t="str">
        <f t="shared" si="9"/>
        <v>N/A</v>
      </c>
    </row>
    <row r="52" spans="1:13" ht="60" x14ac:dyDescent="0.35">
      <c r="A52" s="2" t="s">
        <v>356</v>
      </c>
      <c r="B52" s="29"/>
      <c r="C52" s="2" t="s">
        <v>357</v>
      </c>
      <c r="D52" s="2" t="s">
        <v>157</v>
      </c>
      <c r="E52" s="2">
        <v>-105</v>
      </c>
      <c r="F52" s="2" t="s">
        <v>13</v>
      </c>
      <c r="G52" t="str">
        <f t="shared" si="3"/>
        <v>Other</v>
      </c>
      <c r="H52" t="str">
        <f t="shared" si="4"/>
        <v>Other</v>
      </c>
      <c r="I52" t="str">
        <f t="shared" si="5"/>
        <v>Details</v>
      </c>
      <c r="J52" t="str">
        <f t="shared" si="6"/>
        <v>Not Details</v>
      </c>
      <c r="K52" t="str">
        <f t="shared" si="7"/>
        <v>Non Descript</v>
      </c>
      <c r="L52" t="str">
        <f t="shared" si="8"/>
        <v>N/A</v>
      </c>
      <c r="M52" t="str">
        <f t="shared" si="9"/>
        <v>N/A</v>
      </c>
    </row>
    <row r="53" spans="1:13" ht="15" thickBot="1" x14ac:dyDescent="0.4">
      <c r="A53" s="3">
        <v>43418.984722222223</v>
      </c>
      <c r="B53" s="30"/>
      <c r="C53" s="2"/>
      <c r="D53" s="2"/>
      <c r="E53" s="2"/>
      <c r="F53" s="2"/>
      <c r="G53" t="str">
        <f t="shared" si="3"/>
        <v>Other</v>
      </c>
      <c r="H53" t="str">
        <f t="shared" si="4"/>
        <v>Other</v>
      </c>
      <c r="I53" t="str">
        <f t="shared" si="5"/>
        <v>Details</v>
      </c>
      <c r="J53" t="str">
        <f t="shared" si="6"/>
        <v>Not Details</v>
      </c>
      <c r="K53" t="str">
        <f t="shared" si="7"/>
        <v>Non Descript</v>
      </c>
      <c r="L53" t="str">
        <f t="shared" si="8"/>
        <v>N/A</v>
      </c>
      <c r="M53" t="str">
        <f t="shared" si="9"/>
        <v>N/A</v>
      </c>
    </row>
    <row r="54" spans="1:13" ht="20" x14ac:dyDescent="0.35">
      <c r="A54" s="10" t="s">
        <v>7</v>
      </c>
      <c r="B54" s="21">
        <v>43418.999305555553</v>
      </c>
      <c r="C54" s="10" t="s">
        <v>9</v>
      </c>
      <c r="D54" s="13"/>
      <c r="E54" s="13"/>
      <c r="F54" s="10" t="s">
        <v>13</v>
      </c>
      <c r="G54" t="str">
        <f t="shared" si="3"/>
        <v>Other</v>
      </c>
      <c r="H54" t="str">
        <f t="shared" si="4"/>
        <v>Sraight Bet</v>
      </c>
      <c r="I54" t="str">
        <f t="shared" si="5"/>
        <v>Not Details</v>
      </c>
      <c r="J54" t="str">
        <f t="shared" si="6"/>
        <v>Not Details</v>
      </c>
      <c r="K54" t="str">
        <f t="shared" si="7"/>
        <v>Non Descript</v>
      </c>
      <c r="L54" t="str">
        <f t="shared" si="8"/>
        <v>N/A</v>
      </c>
      <c r="M54" t="str">
        <f t="shared" si="9"/>
        <v>N/A</v>
      </c>
    </row>
    <row r="55" spans="1:13" ht="80" x14ac:dyDescent="0.35">
      <c r="A55" s="8" t="s">
        <v>358</v>
      </c>
      <c r="B55" s="22"/>
      <c r="C55" s="8" t="s">
        <v>359</v>
      </c>
      <c r="D55" s="8" t="s">
        <v>360</v>
      </c>
      <c r="E55" s="8">
        <v>-111</v>
      </c>
      <c r="F55" s="8" t="s">
        <v>13</v>
      </c>
      <c r="G55" t="str">
        <f t="shared" si="3"/>
        <v>Other</v>
      </c>
      <c r="H55" t="str">
        <f t="shared" si="4"/>
        <v>Other</v>
      </c>
      <c r="I55" t="str">
        <f t="shared" si="5"/>
        <v>Details</v>
      </c>
      <c r="J55" t="str">
        <f t="shared" si="6"/>
        <v>Not Details</v>
      </c>
      <c r="K55" t="str">
        <f t="shared" si="7"/>
        <v>Non Descript</v>
      </c>
      <c r="L55" t="str">
        <f t="shared" si="8"/>
        <v>N/A</v>
      </c>
      <c r="M55" t="str">
        <f t="shared" si="9"/>
        <v>N/A</v>
      </c>
    </row>
    <row r="56" spans="1:13" ht="15" thickBot="1" x14ac:dyDescent="0.4">
      <c r="A56" s="9">
        <v>43418.961111111108</v>
      </c>
      <c r="B56" s="23"/>
      <c r="C56" s="8"/>
      <c r="D56" s="8"/>
      <c r="E56" s="8"/>
      <c r="F56" s="8"/>
      <c r="G56" t="str">
        <f t="shared" si="3"/>
        <v>Other</v>
      </c>
      <c r="H56" t="str">
        <f t="shared" si="4"/>
        <v>Other</v>
      </c>
      <c r="I56" t="str">
        <f t="shared" si="5"/>
        <v>Details</v>
      </c>
      <c r="J56" t="str">
        <f t="shared" si="6"/>
        <v>Not Details</v>
      </c>
      <c r="K56" t="str">
        <f t="shared" si="7"/>
        <v>Non Descript</v>
      </c>
      <c r="L56" t="str">
        <f t="shared" si="8"/>
        <v>N/A</v>
      </c>
      <c r="M56" t="str">
        <f t="shared" si="9"/>
        <v>N/A</v>
      </c>
    </row>
    <row r="57" spans="1:13" ht="20" x14ac:dyDescent="0.35">
      <c r="A57" s="18" t="s">
        <v>7</v>
      </c>
      <c r="B57" s="28">
        <v>43419.583333333336</v>
      </c>
      <c r="C57" s="18" t="s">
        <v>9</v>
      </c>
      <c r="D57" s="7"/>
      <c r="E57" s="7"/>
      <c r="F57" s="18" t="s">
        <v>18</v>
      </c>
      <c r="G57" t="str">
        <f t="shared" si="3"/>
        <v>Other</v>
      </c>
      <c r="H57" t="str">
        <f t="shared" si="4"/>
        <v>Sraight Bet</v>
      </c>
      <c r="I57" t="str">
        <f t="shared" si="5"/>
        <v>Not Details</v>
      </c>
      <c r="J57" t="str">
        <f t="shared" si="6"/>
        <v>Not Details</v>
      </c>
      <c r="K57" t="str">
        <f t="shared" si="7"/>
        <v>Non Descript</v>
      </c>
      <c r="L57" t="str">
        <f t="shared" si="8"/>
        <v>N/A</v>
      </c>
      <c r="M57" t="str">
        <f t="shared" si="9"/>
        <v>N/A</v>
      </c>
    </row>
    <row r="58" spans="1:13" ht="100" x14ac:dyDescent="0.35">
      <c r="A58" s="2" t="s">
        <v>361</v>
      </c>
      <c r="B58" s="29"/>
      <c r="C58" s="2" t="s">
        <v>362</v>
      </c>
      <c r="D58" s="2" t="s">
        <v>44</v>
      </c>
      <c r="E58" s="2">
        <v>100</v>
      </c>
      <c r="F58" s="2" t="s">
        <v>18</v>
      </c>
      <c r="G58" t="str">
        <f t="shared" si="3"/>
        <v>Other</v>
      </c>
      <c r="H58" t="str">
        <f t="shared" si="4"/>
        <v>Other</v>
      </c>
      <c r="I58" t="str">
        <f t="shared" si="5"/>
        <v>Details</v>
      </c>
      <c r="J58" t="str">
        <f t="shared" si="6"/>
        <v>Not Details</v>
      </c>
      <c r="K58" t="str">
        <f t="shared" si="7"/>
        <v>Non Descript</v>
      </c>
      <c r="L58" t="str">
        <f t="shared" si="8"/>
        <v>N/A</v>
      </c>
      <c r="M58" t="str">
        <f t="shared" si="9"/>
        <v>N/A</v>
      </c>
    </row>
    <row r="59" spans="1:13" ht="15" thickBot="1" x14ac:dyDescent="0.4">
      <c r="A59" s="3">
        <v>43419.438888888886</v>
      </c>
      <c r="B59" s="30"/>
      <c r="C59" s="2"/>
      <c r="D59" s="2"/>
      <c r="E59" s="2"/>
      <c r="F59" s="2"/>
      <c r="G59" t="str">
        <f t="shared" si="3"/>
        <v>Other</v>
      </c>
      <c r="H59" t="str">
        <f t="shared" si="4"/>
        <v>Other</v>
      </c>
      <c r="I59" t="str">
        <f t="shared" si="5"/>
        <v>Details</v>
      </c>
      <c r="J59" t="str">
        <f t="shared" si="6"/>
        <v>Not Details</v>
      </c>
      <c r="K59" t="str">
        <f t="shared" si="7"/>
        <v>Non Descript</v>
      </c>
      <c r="L59" t="str">
        <f t="shared" si="8"/>
        <v>N/A</v>
      </c>
      <c r="M59" t="str">
        <f t="shared" si="9"/>
        <v>N/A</v>
      </c>
    </row>
    <row r="60" spans="1:13" ht="20" x14ac:dyDescent="0.35">
      <c r="A60" s="10" t="s">
        <v>7</v>
      </c>
      <c r="B60" s="21">
        <v>43419.791666666664</v>
      </c>
      <c r="C60" s="10" t="s">
        <v>9</v>
      </c>
      <c r="D60" s="13"/>
      <c r="E60" s="13"/>
      <c r="F60" s="10" t="s">
        <v>13</v>
      </c>
      <c r="G60" t="str">
        <f t="shared" si="3"/>
        <v>Other</v>
      </c>
      <c r="H60" t="str">
        <f t="shared" si="4"/>
        <v>Sraight Bet</v>
      </c>
      <c r="I60" t="str">
        <f t="shared" si="5"/>
        <v>Not Details</v>
      </c>
      <c r="J60" t="str">
        <f t="shared" si="6"/>
        <v>Not Details</v>
      </c>
      <c r="K60" t="str">
        <f t="shared" si="7"/>
        <v>Non Descript</v>
      </c>
      <c r="L60" t="str">
        <f t="shared" si="8"/>
        <v>N/A</v>
      </c>
      <c r="M60" t="str">
        <f t="shared" si="9"/>
        <v>N/A</v>
      </c>
    </row>
    <row r="61" spans="1:13" ht="30" x14ac:dyDescent="0.35">
      <c r="A61" s="8" t="s">
        <v>363</v>
      </c>
      <c r="B61" s="22"/>
      <c r="C61" s="8" t="s">
        <v>364</v>
      </c>
      <c r="D61" s="8" t="s">
        <v>44</v>
      </c>
      <c r="E61" s="8">
        <v>-110</v>
      </c>
      <c r="F61" s="8" t="s">
        <v>13</v>
      </c>
      <c r="G61" t="str">
        <f t="shared" si="3"/>
        <v>Total</v>
      </c>
      <c r="H61" t="str">
        <f t="shared" si="4"/>
        <v>Other</v>
      </c>
      <c r="I61" t="str">
        <f t="shared" si="5"/>
        <v>Not Details</v>
      </c>
      <c r="J61" t="str">
        <f t="shared" si="6"/>
        <v>Not Details</v>
      </c>
      <c r="K61" t="str">
        <f t="shared" si="7"/>
        <v>Non Descript</v>
      </c>
      <c r="L61" t="str">
        <f t="shared" si="8"/>
        <v>N/A</v>
      </c>
      <c r="M61" t="str">
        <f t="shared" si="9"/>
        <v>N/A</v>
      </c>
    </row>
    <row r="62" spans="1:13" ht="30.5" thickBot="1" x14ac:dyDescent="0.4">
      <c r="A62" s="9">
        <v>43419.438888888886</v>
      </c>
      <c r="B62" s="23"/>
      <c r="C62" s="8" t="s">
        <v>365</v>
      </c>
      <c r="D62" s="8"/>
      <c r="E62" s="8"/>
      <c r="F62" s="8"/>
      <c r="G62" t="str">
        <f t="shared" si="3"/>
        <v>Other</v>
      </c>
      <c r="H62" t="str">
        <f t="shared" si="4"/>
        <v>Other</v>
      </c>
      <c r="I62" t="str">
        <f t="shared" si="5"/>
        <v>Details</v>
      </c>
      <c r="J62" t="str">
        <f t="shared" si="6"/>
        <v>Total Details</v>
      </c>
      <c r="K62" t="str">
        <f t="shared" si="7"/>
        <v>[CBB] [509] TOTAL o147-110  | (DELAWARE vrs CORNELL)</v>
      </c>
      <c r="L62" t="str">
        <f t="shared" si="8"/>
        <v>LOSE</v>
      </c>
      <c r="M62">
        <f t="shared" si="9"/>
        <v>-110</v>
      </c>
    </row>
    <row r="63" spans="1:13" ht="20" x14ac:dyDescent="0.35">
      <c r="A63" s="18" t="s">
        <v>7</v>
      </c>
      <c r="B63" s="28">
        <v>43419.847222222219</v>
      </c>
      <c r="C63" s="18" t="s">
        <v>9</v>
      </c>
      <c r="D63" s="7"/>
      <c r="E63" s="7"/>
      <c r="F63" s="18" t="s">
        <v>18</v>
      </c>
      <c r="G63" t="str">
        <f t="shared" si="3"/>
        <v>Other</v>
      </c>
      <c r="H63" t="str">
        <f t="shared" si="4"/>
        <v>Sraight Bet</v>
      </c>
      <c r="I63" t="str">
        <f t="shared" si="5"/>
        <v>Not Details</v>
      </c>
      <c r="J63" t="str">
        <f t="shared" si="6"/>
        <v>Not Details</v>
      </c>
      <c r="K63" t="str">
        <f t="shared" si="7"/>
        <v>Non Descript</v>
      </c>
      <c r="L63" t="str">
        <f t="shared" si="8"/>
        <v>N/A</v>
      </c>
      <c r="M63" t="str">
        <f t="shared" si="9"/>
        <v>N/A</v>
      </c>
    </row>
    <row r="64" spans="1:13" ht="40" x14ac:dyDescent="0.35">
      <c r="A64" s="2" t="s">
        <v>366</v>
      </c>
      <c r="B64" s="29"/>
      <c r="C64" s="2" t="s">
        <v>367</v>
      </c>
      <c r="D64" s="2" t="s">
        <v>119</v>
      </c>
      <c r="E64" s="2">
        <v>200</v>
      </c>
      <c r="F64" s="2" t="s">
        <v>18</v>
      </c>
      <c r="G64" t="str">
        <f t="shared" si="3"/>
        <v>Other</v>
      </c>
      <c r="H64" t="str">
        <f t="shared" si="4"/>
        <v>Other</v>
      </c>
      <c r="I64" t="str">
        <f t="shared" si="5"/>
        <v>Details</v>
      </c>
      <c r="J64" t="str">
        <f t="shared" si="6"/>
        <v>Not Details</v>
      </c>
      <c r="K64" t="str">
        <f t="shared" si="7"/>
        <v>Non Descript</v>
      </c>
      <c r="L64" t="str">
        <f t="shared" si="8"/>
        <v>N/A</v>
      </c>
      <c r="M64" t="str">
        <f t="shared" si="9"/>
        <v>N/A</v>
      </c>
    </row>
    <row r="65" spans="1:13" ht="15" thickBot="1" x14ac:dyDescent="0.4">
      <c r="A65" s="3">
        <v>43419.8125</v>
      </c>
      <c r="B65" s="30"/>
      <c r="C65" s="2"/>
      <c r="D65" s="2"/>
      <c r="E65" s="2"/>
      <c r="F65" s="2"/>
      <c r="G65" t="str">
        <f t="shared" si="3"/>
        <v>Other</v>
      </c>
      <c r="H65" t="str">
        <f t="shared" si="4"/>
        <v>Other</v>
      </c>
      <c r="I65" t="str">
        <f t="shared" si="5"/>
        <v>Details</v>
      </c>
      <c r="J65" t="str">
        <f t="shared" si="6"/>
        <v>Not Details</v>
      </c>
      <c r="K65" t="str">
        <f t="shared" si="7"/>
        <v>Non Descript</v>
      </c>
      <c r="L65" t="str">
        <f t="shared" si="8"/>
        <v>N/A</v>
      </c>
      <c r="M65" t="str">
        <f t="shared" si="9"/>
        <v>N/A</v>
      </c>
    </row>
    <row r="66" spans="1:13" ht="20" x14ac:dyDescent="0.35">
      <c r="A66" s="10" t="s">
        <v>7</v>
      </c>
      <c r="B66" s="21">
        <v>43419.847222222219</v>
      </c>
      <c r="C66" s="10" t="s">
        <v>9</v>
      </c>
      <c r="D66" s="13"/>
      <c r="E66" s="13"/>
      <c r="F66" s="10" t="s">
        <v>18</v>
      </c>
      <c r="G66" t="str">
        <f t="shared" si="3"/>
        <v>Other</v>
      </c>
      <c r="H66" t="str">
        <f t="shared" si="4"/>
        <v>Sraight Bet</v>
      </c>
      <c r="I66" t="str">
        <f t="shared" si="5"/>
        <v>Not Details</v>
      </c>
      <c r="J66" t="str">
        <f t="shared" si="6"/>
        <v>Not Details</v>
      </c>
      <c r="K66" t="str">
        <f t="shared" si="7"/>
        <v>Non Descript</v>
      </c>
      <c r="L66" t="str">
        <f t="shared" si="8"/>
        <v>N/A</v>
      </c>
      <c r="M66" t="str">
        <f t="shared" si="9"/>
        <v>N/A</v>
      </c>
    </row>
    <row r="67" spans="1:13" ht="40" x14ac:dyDescent="0.35">
      <c r="A67" s="8" t="s">
        <v>368</v>
      </c>
      <c r="B67" s="22"/>
      <c r="C67" s="8" t="s">
        <v>369</v>
      </c>
      <c r="D67" s="8" t="s">
        <v>25</v>
      </c>
      <c r="E67" s="8">
        <v>150</v>
      </c>
      <c r="F67" s="8" t="s">
        <v>18</v>
      </c>
      <c r="G67" t="str">
        <f t="shared" ref="G67:G130" si="10">IF(IFERROR(FIND("TOTAL",C67), "Other") = "Other", "Other", "Total")</f>
        <v>Total</v>
      </c>
      <c r="H67" t="str">
        <f t="shared" ref="H67:H130" si="11">IF(IFERROR(FIND("STRAIGHT BET",C67), "Other") = "Other", "Other", "Sraight Bet")</f>
        <v>Other</v>
      </c>
      <c r="I67" t="str">
        <f t="shared" ref="I67:I130" si="12">IF(CONCATENATE(G67,H67)="OtherOther","Details","Not Details")</f>
        <v>Not Details</v>
      </c>
      <c r="J67" t="str">
        <f t="shared" ref="J67:J130" si="13">IF(AND(G66 = "TOTAL",I67="Details"),"Total Details","Not Details")</f>
        <v>Not Details</v>
      </c>
      <c r="K67" t="str">
        <f t="shared" ref="K67:K130" si="14">IF(J67="Total Details", CONCATENATE(C66," | ",C67),"Non Descript")</f>
        <v>Non Descript</v>
      </c>
      <c r="L67" t="str">
        <f t="shared" ref="L67:L130" si="15">IF(J67="Total Details",F66,"N/A")</f>
        <v>N/A</v>
      </c>
      <c r="M67" t="str">
        <f t="shared" ref="M67:M130" si="16">IF(J67="Total Details",E66,"N/A")</f>
        <v>N/A</v>
      </c>
    </row>
    <row r="68" spans="1:13" ht="110.5" thickBot="1" x14ac:dyDescent="0.4">
      <c r="A68" s="9">
        <v>43419.703472222223</v>
      </c>
      <c r="B68" s="23"/>
      <c r="C68" s="8" t="s">
        <v>370</v>
      </c>
      <c r="D68" s="8"/>
      <c r="E68" s="8"/>
      <c r="F68" s="8"/>
      <c r="G68" t="str">
        <f t="shared" si="10"/>
        <v>Other</v>
      </c>
      <c r="H68" t="str">
        <f t="shared" si="11"/>
        <v>Other</v>
      </c>
      <c r="I68" t="str">
        <f t="shared" si="12"/>
        <v>Details</v>
      </c>
      <c r="J68" t="str">
        <f t="shared" si="13"/>
        <v>Total Details</v>
      </c>
      <c r="K68" t="str">
        <f t="shared" si="14"/>
        <v>[MU] [99044] TOTAL u26½-115  | (R WILSON (SEA) RSH YDS vrs R WILSON (SEA) RSH YDS) (Russell Wilson (SEA) Total Rushing Yards)</v>
      </c>
      <c r="L68" t="str">
        <f t="shared" si="15"/>
        <v>WIN</v>
      </c>
      <c r="M68">
        <f t="shared" si="16"/>
        <v>150</v>
      </c>
    </row>
    <row r="69" spans="1:13" ht="20" x14ac:dyDescent="0.35">
      <c r="A69" s="18" t="s">
        <v>7</v>
      </c>
      <c r="B69" s="28">
        <v>43419.847222222219</v>
      </c>
      <c r="C69" s="18" t="s">
        <v>9</v>
      </c>
      <c r="D69" s="7"/>
      <c r="E69" s="7"/>
      <c r="F69" s="18" t="s">
        <v>18</v>
      </c>
      <c r="G69" t="str">
        <f t="shared" si="10"/>
        <v>Other</v>
      </c>
      <c r="H69" t="str">
        <f t="shared" si="11"/>
        <v>Sraight Bet</v>
      </c>
      <c r="I69" t="str">
        <f t="shared" si="12"/>
        <v>Not Details</v>
      </c>
      <c r="J69" t="str">
        <f t="shared" si="13"/>
        <v>Not Details</v>
      </c>
      <c r="K69" t="str">
        <f t="shared" si="14"/>
        <v>Non Descript</v>
      </c>
      <c r="L69" t="str">
        <f t="shared" si="15"/>
        <v>N/A</v>
      </c>
      <c r="M69" t="str">
        <f t="shared" si="16"/>
        <v>N/A</v>
      </c>
    </row>
    <row r="70" spans="1:13" ht="40" x14ac:dyDescent="0.35">
      <c r="A70" s="2" t="s">
        <v>371</v>
      </c>
      <c r="B70" s="29"/>
      <c r="C70" s="2" t="s">
        <v>372</v>
      </c>
      <c r="D70" s="2" t="s">
        <v>374</v>
      </c>
      <c r="E70" s="2">
        <v>158</v>
      </c>
      <c r="F70" s="2" t="s">
        <v>18</v>
      </c>
      <c r="G70" t="str">
        <f t="shared" si="10"/>
        <v>Total</v>
      </c>
      <c r="H70" t="str">
        <f t="shared" si="11"/>
        <v>Other</v>
      </c>
      <c r="I70" t="str">
        <f t="shared" si="12"/>
        <v>Not Details</v>
      </c>
      <c r="J70" t="str">
        <f t="shared" si="13"/>
        <v>Not Details</v>
      </c>
      <c r="K70" t="str">
        <f t="shared" si="14"/>
        <v>Non Descript</v>
      </c>
      <c r="L70" t="str">
        <f t="shared" si="15"/>
        <v>N/A</v>
      </c>
      <c r="M70" t="str">
        <f t="shared" si="16"/>
        <v>N/A</v>
      </c>
    </row>
    <row r="71" spans="1:13" ht="110.5" thickBot="1" x14ac:dyDescent="0.4">
      <c r="A71" s="3">
        <v>43419.703472222223</v>
      </c>
      <c r="B71" s="30"/>
      <c r="C71" s="2" t="s">
        <v>373</v>
      </c>
      <c r="D71" s="2"/>
      <c r="E71" s="2"/>
      <c r="F71" s="2"/>
      <c r="G71" t="str">
        <f t="shared" si="10"/>
        <v>Other</v>
      </c>
      <c r="H71" t="str">
        <f t="shared" si="11"/>
        <v>Other</v>
      </c>
      <c r="I71" t="str">
        <f t="shared" si="12"/>
        <v>Details</v>
      </c>
      <c r="J71" t="str">
        <f t="shared" si="13"/>
        <v>Total Details</v>
      </c>
      <c r="K71" t="str">
        <f t="shared" si="14"/>
        <v>[MU] [99045] TOTAL o56½+105  | (C CARSON (SEA) RSH YDS vrs C CARSON (SEA) RSH YDS) (Chris Carson (SEA) Total Rushing Yards)</v>
      </c>
      <c r="L71" t="str">
        <f t="shared" si="15"/>
        <v>WIN</v>
      </c>
      <c r="M71">
        <f t="shared" si="16"/>
        <v>158</v>
      </c>
    </row>
    <row r="72" spans="1:13" ht="20" x14ac:dyDescent="0.35">
      <c r="A72" s="10" t="s">
        <v>7</v>
      </c>
      <c r="B72" s="21">
        <v>43419.847222222219</v>
      </c>
      <c r="C72" s="10" t="s">
        <v>9</v>
      </c>
      <c r="D72" s="13"/>
      <c r="E72" s="13"/>
      <c r="F72" s="10" t="s">
        <v>13</v>
      </c>
      <c r="G72" t="str">
        <f t="shared" si="10"/>
        <v>Other</v>
      </c>
      <c r="H72" t="str">
        <f t="shared" si="11"/>
        <v>Sraight Bet</v>
      </c>
      <c r="I72" t="str">
        <f t="shared" si="12"/>
        <v>Not Details</v>
      </c>
      <c r="J72" t="str">
        <f t="shared" si="13"/>
        <v>Not Details</v>
      </c>
      <c r="K72" t="str">
        <f t="shared" si="14"/>
        <v>Non Descript</v>
      </c>
      <c r="L72" t="str">
        <f t="shared" si="15"/>
        <v>N/A</v>
      </c>
      <c r="M72" t="str">
        <f t="shared" si="16"/>
        <v>N/A</v>
      </c>
    </row>
    <row r="73" spans="1:13" ht="40" x14ac:dyDescent="0.35">
      <c r="A73" s="8" t="s">
        <v>375</v>
      </c>
      <c r="B73" s="22"/>
      <c r="C73" s="8" t="s">
        <v>376</v>
      </c>
      <c r="D73" s="8" t="s">
        <v>378</v>
      </c>
      <c r="E73" s="8">
        <v>-225</v>
      </c>
      <c r="F73" s="8" t="s">
        <v>13</v>
      </c>
      <c r="G73" t="str">
        <f t="shared" si="10"/>
        <v>Total</v>
      </c>
      <c r="H73" t="str">
        <f t="shared" si="11"/>
        <v>Other</v>
      </c>
      <c r="I73" t="str">
        <f t="shared" si="12"/>
        <v>Not Details</v>
      </c>
      <c r="J73" t="str">
        <f t="shared" si="13"/>
        <v>Not Details</v>
      </c>
      <c r="K73" t="str">
        <f t="shared" si="14"/>
        <v>Non Descript</v>
      </c>
      <c r="L73" t="str">
        <f t="shared" si="15"/>
        <v>N/A</v>
      </c>
      <c r="M73" t="str">
        <f t="shared" si="16"/>
        <v>N/A</v>
      </c>
    </row>
    <row r="74" spans="1:13" ht="100.5" thickBot="1" x14ac:dyDescent="0.4">
      <c r="A74" s="9">
        <v>43419.703472222223</v>
      </c>
      <c r="B74" s="23"/>
      <c r="C74" s="8" t="s">
        <v>377</v>
      </c>
      <c r="D74" s="8"/>
      <c r="E74" s="8"/>
      <c r="F74" s="8"/>
      <c r="G74" t="str">
        <f t="shared" si="10"/>
        <v>Other</v>
      </c>
      <c r="H74" t="str">
        <f t="shared" si="11"/>
        <v>Other</v>
      </c>
      <c r="I74" t="str">
        <f t="shared" si="12"/>
        <v>Details</v>
      </c>
      <c r="J74" t="str">
        <f t="shared" si="13"/>
        <v>Total Details</v>
      </c>
      <c r="K74" t="str">
        <f t="shared" si="14"/>
        <v>[MU] [99060] TOTAL u2½-150  | (D MOORE (SEA) RECPT vrs D MOORE (SEA) RECPT) (David Moore (SEA) Total Receptions)</v>
      </c>
      <c r="L74" t="str">
        <f t="shared" si="15"/>
        <v>LOSE</v>
      </c>
      <c r="M74">
        <f t="shared" si="16"/>
        <v>-225</v>
      </c>
    </row>
    <row r="75" spans="1:13" ht="20" x14ac:dyDescent="0.35">
      <c r="A75" s="18" t="s">
        <v>7</v>
      </c>
      <c r="B75" s="28">
        <v>43419.854166666664</v>
      </c>
      <c r="C75" s="18" t="s">
        <v>9</v>
      </c>
      <c r="D75" s="7"/>
      <c r="E75" s="7"/>
      <c r="F75" s="18" t="s">
        <v>13</v>
      </c>
      <c r="G75" t="str">
        <f t="shared" si="10"/>
        <v>Other</v>
      </c>
      <c r="H75" t="str">
        <f t="shared" si="11"/>
        <v>Sraight Bet</v>
      </c>
      <c r="I75" t="str">
        <f t="shared" si="12"/>
        <v>Not Details</v>
      </c>
      <c r="J75" t="str">
        <f t="shared" si="13"/>
        <v>Not Details</v>
      </c>
      <c r="K75" t="str">
        <f t="shared" si="14"/>
        <v>Non Descript</v>
      </c>
      <c r="L75" t="str">
        <f t="shared" si="15"/>
        <v>N/A</v>
      </c>
      <c r="M75" t="str">
        <f t="shared" si="16"/>
        <v>N/A</v>
      </c>
    </row>
    <row r="76" spans="1:13" ht="120" x14ac:dyDescent="0.35">
      <c r="A76" s="2" t="s">
        <v>379</v>
      </c>
      <c r="B76" s="29"/>
      <c r="C76" s="2" t="s">
        <v>380</v>
      </c>
      <c r="D76" s="2" t="s">
        <v>157</v>
      </c>
      <c r="E76" s="2">
        <v>-105</v>
      </c>
      <c r="F76" s="2" t="s">
        <v>13</v>
      </c>
      <c r="G76" t="str">
        <f t="shared" si="10"/>
        <v>Other</v>
      </c>
      <c r="H76" t="str">
        <f t="shared" si="11"/>
        <v>Other</v>
      </c>
      <c r="I76" t="str">
        <f t="shared" si="12"/>
        <v>Details</v>
      </c>
      <c r="J76" t="str">
        <f t="shared" si="13"/>
        <v>Not Details</v>
      </c>
      <c r="K76" t="str">
        <f t="shared" si="14"/>
        <v>Non Descript</v>
      </c>
      <c r="L76" t="str">
        <f t="shared" si="15"/>
        <v>N/A</v>
      </c>
      <c r="M76" t="str">
        <f t="shared" si="16"/>
        <v>N/A</v>
      </c>
    </row>
    <row r="77" spans="1:13" ht="15" thickBot="1" x14ac:dyDescent="0.4">
      <c r="A77" s="3">
        <v>43419.438888888886</v>
      </c>
      <c r="B77" s="30"/>
      <c r="C77" s="2"/>
      <c r="D77" s="2"/>
      <c r="E77" s="2"/>
      <c r="F77" s="2"/>
      <c r="G77" t="str">
        <f t="shared" si="10"/>
        <v>Other</v>
      </c>
      <c r="H77" t="str">
        <f t="shared" si="11"/>
        <v>Other</v>
      </c>
      <c r="I77" t="str">
        <f t="shared" si="12"/>
        <v>Details</v>
      </c>
      <c r="J77" t="str">
        <f t="shared" si="13"/>
        <v>Not Details</v>
      </c>
      <c r="K77" t="str">
        <f t="shared" si="14"/>
        <v>Non Descript</v>
      </c>
      <c r="L77" t="str">
        <f t="shared" si="15"/>
        <v>N/A</v>
      </c>
      <c r="M77" t="str">
        <f t="shared" si="16"/>
        <v>N/A</v>
      </c>
    </row>
    <row r="78" spans="1:13" ht="20" x14ac:dyDescent="0.35">
      <c r="A78" s="10" t="s">
        <v>7</v>
      </c>
      <c r="B78" s="21">
        <v>43419.944444444445</v>
      </c>
      <c r="C78" s="10" t="s">
        <v>9</v>
      </c>
      <c r="D78" s="13"/>
      <c r="E78" s="13"/>
      <c r="F78" s="10" t="s">
        <v>13</v>
      </c>
      <c r="G78" t="str">
        <f t="shared" si="10"/>
        <v>Other</v>
      </c>
      <c r="H78" t="str">
        <f t="shared" si="11"/>
        <v>Sraight Bet</v>
      </c>
      <c r="I78" t="str">
        <f t="shared" si="12"/>
        <v>Not Details</v>
      </c>
      <c r="J78" t="str">
        <f t="shared" si="13"/>
        <v>Not Details</v>
      </c>
      <c r="K78" t="str">
        <f t="shared" si="14"/>
        <v>Non Descript</v>
      </c>
      <c r="L78" t="str">
        <f t="shared" si="15"/>
        <v>N/A</v>
      </c>
      <c r="M78" t="str">
        <f t="shared" si="16"/>
        <v>N/A</v>
      </c>
    </row>
    <row r="79" spans="1:13" ht="40" x14ac:dyDescent="0.35">
      <c r="A79" s="8" t="s">
        <v>381</v>
      </c>
      <c r="B79" s="22"/>
      <c r="C79" s="8" t="s">
        <v>382</v>
      </c>
      <c r="D79" s="8" t="s">
        <v>67</v>
      </c>
      <c r="E79" s="8">
        <v>-165</v>
      </c>
      <c r="F79" s="8" t="s">
        <v>13</v>
      </c>
      <c r="G79" t="str">
        <f t="shared" si="10"/>
        <v>Total</v>
      </c>
      <c r="H79" t="str">
        <f t="shared" si="11"/>
        <v>Other</v>
      </c>
      <c r="I79" t="str">
        <f t="shared" si="12"/>
        <v>Not Details</v>
      </c>
      <c r="J79" t="str">
        <f t="shared" si="13"/>
        <v>Not Details</v>
      </c>
      <c r="K79" t="str">
        <f t="shared" si="14"/>
        <v>Non Descript</v>
      </c>
      <c r="L79" t="str">
        <f t="shared" si="15"/>
        <v>N/A</v>
      </c>
      <c r="M79" t="str">
        <f t="shared" si="16"/>
        <v>N/A</v>
      </c>
    </row>
    <row r="80" spans="1:13" ht="130.5" thickBot="1" x14ac:dyDescent="0.4">
      <c r="A80" s="9">
        <v>43419.703472222223</v>
      </c>
      <c r="B80" s="23"/>
      <c r="C80" s="8" t="s">
        <v>383</v>
      </c>
      <c r="D80" s="8"/>
      <c r="E80" s="8"/>
      <c r="F80" s="8"/>
      <c r="G80" t="str">
        <f t="shared" si="10"/>
        <v>Other</v>
      </c>
      <c r="H80" t="str">
        <f t="shared" si="11"/>
        <v>Other</v>
      </c>
      <c r="I80" t="str">
        <f t="shared" si="12"/>
        <v>Details</v>
      </c>
      <c r="J80" t="str">
        <f t="shared" si="13"/>
        <v>Total Details</v>
      </c>
      <c r="K80" t="str">
        <f t="shared" si="14"/>
        <v>[MU] [79079] TOTAL o12½-110  | (S GILGEOUS-ALEXANDER (LAC) PTS vrs S GILGEOUS-ALEXANDER (LAC) PTS) (Shai Gilgeous-Alexander (LAC) Total Points)</v>
      </c>
      <c r="L80" t="str">
        <f t="shared" si="15"/>
        <v>LOSE</v>
      </c>
      <c r="M80">
        <f t="shared" si="16"/>
        <v>-165</v>
      </c>
    </row>
    <row r="81" spans="1:13" ht="20" x14ac:dyDescent="0.35">
      <c r="A81" s="18" t="s">
        <v>7</v>
      </c>
      <c r="B81" s="28">
        <v>43419.947222222225</v>
      </c>
      <c r="C81" s="18" t="s">
        <v>9</v>
      </c>
      <c r="D81" s="7"/>
      <c r="E81" s="7"/>
      <c r="F81" s="18" t="s">
        <v>18</v>
      </c>
      <c r="G81" t="str">
        <f t="shared" si="10"/>
        <v>Other</v>
      </c>
      <c r="H81" t="str">
        <f t="shared" si="11"/>
        <v>Sraight Bet</v>
      </c>
      <c r="I81" t="str">
        <f t="shared" si="12"/>
        <v>Not Details</v>
      </c>
      <c r="J81" t="str">
        <f t="shared" si="13"/>
        <v>Not Details</v>
      </c>
      <c r="K81" t="str">
        <f t="shared" si="14"/>
        <v>Non Descript</v>
      </c>
      <c r="L81" t="str">
        <f t="shared" si="15"/>
        <v>N/A</v>
      </c>
      <c r="M81" t="str">
        <f t="shared" si="16"/>
        <v>N/A</v>
      </c>
    </row>
    <row r="82" spans="1:13" ht="30" x14ac:dyDescent="0.35">
      <c r="A82" s="2" t="s">
        <v>384</v>
      </c>
      <c r="B82" s="29"/>
      <c r="C82" s="2" t="s">
        <v>385</v>
      </c>
      <c r="D82" s="2" t="s">
        <v>119</v>
      </c>
      <c r="E82" s="2">
        <v>200</v>
      </c>
      <c r="F82" s="2" t="s">
        <v>18</v>
      </c>
      <c r="G82" t="str">
        <f t="shared" si="10"/>
        <v>Total</v>
      </c>
      <c r="H82" t="str">
        <f t="shared" si="11"/>
        <v>Other</v>
      </c>
      <c r="I82" t="str">
        <f t="shared" si="12"/>
        <v>Not Details</v>
      </c>
      <c r="J82" t="str">
        <f t="shared" si="13"/>
        <v>Not Details</v>
      </c>
      <c r="K82" t="str">
        <f t="shared" si="14"/>
        <v>Non Descript</v>
      </c>
      <c r="L82" t="str">
        <f t="shared" si="15"/>
        <v>N/A</v>
      </c>
      <c r="M82" t="str">
        <f t="shared" si="16"/>
        <v>N/A</v>
      </c>
    </row>
    <row r="83" spans="1:13" ht="60.5" thickBot="1" x14ac:dyDescent="0.4">
      <c r="A83" s="3">
        <v>43419.8125</v>
      </c>
      <c r="B83" s="30"/>
      <c r="C83" s="2" t="s">
        <v>386</v>
      </c>
      <c r="D83" s="2"/>
      <c r="E83" s="2"/>
      <c r="F83" s="2"/>
      <c r="G83" t="str">
        <f t="shared" si="10"/>
        <v>Other</v>
      </c>
      <c r="H83" t="str">
        <f t="shared" si="11"/>
        <v>Other</v>
      </c>
      <c r="I83" t="str">
        <f t="shared" si="12"/>
        <v>Details</v>
      </c>
      <c r="J83" t="str">
        <f t="shared" si="13"/>
        <v>Total Details</v>
      </c>
      <c r="K83" t="str">
        <f t="shared" si="14"/>
        <v>[NBA] [505] TOTAL o217-110  | (SAN ANTONIO SPURS vrs LOS ANGELES CLIPPERS)</v>
      </c>
      <c r="L83" t="str">
        <f t="shared" si="15"/>
        <v>WIN</v>
      </c>
      <c r="M83">
        <f t="shared" si="16"/>
        <v>200</v>
      </c>
    </row>
    <row r="84" spans="1:13" ht="20" x14ac:dyDescent="0.35">
      <c r="A84" s="10" t="s">
        <v>7</v>
      </c>
      <c r="B84" s="21">
        <v>43420.795138888891</v>
      </c>
      <c r="C84" s="10" t="s">
        <v>9</v>
      </c>
      <c r="D84" s="13"/>
      <c r="E84" s="13"/>
      <c r="F84" s="10" t="s">
        <v>13</v>
      </c>
      <c r="G84" t="str">
        <f t="shared" si="10"/>
        <v>Other</v>
      </c>
      <c r="H84" t="str">
        <f t="shared" si="11"/>
        <v>Sraight Bet</v>
      </c>
      <c r="I84" t="str">
        <f t="shared" si="12"/>
        <v>Not Details</v>
      </c>
      <c r="J84" t="str">
        <f t="shared" si="13"/>
        <v>Not Details</v>
      </c>
      <c r="K84" t="str">
        <f t="shared" si="14"/>
        <v>Non Descript</v>
      </c>
      <c r="L84" t="str">
        <f t="shared" si="15"/>
        <v>N/A</v>
      </c>
      <c r="M84" t="str">
        <f t="shared" si="16"/>
        <v>N/A</v>
      </c>
    </row>
    <row r="85" spans="1:13" ht="40" x14ac:dyDescent="0.35">
      <c r="A85" s="8" t="s">
        <v>387</v>
      </c>
      <c r="B85" s="22"/>
      <c r="C85" s="8" t="s">
        <v>388</v>
      </c>
      <c r="D85" s="8" t="s">
        <v>183</v>
      </c>
      <c r="E85" s="8">
        <v>-53</v>
      </c>
      <c r="F85" s="8" t="s">
        <v>13</v>
      </c>
      <c r="G85" t="str">
        <f t="shared" si="10"/>
        <v>Total</v>
      </c>
      <c r="H85" t="str">
        <f t="shared" si="11"/>
        <v>Other</v>
      </c>
      <c r="I85" t="str">
        <f t="shared" si="12"/>
        <v>Not Details</v>
      </c>
      <c r="J85" t="str">
        <f t="shared" si="13"/>
        <v>Not Details</v>
      </c>
      <c r="K85" t="str">
        <f t="shared" si="14"/>
        <v>Non Descript</v>
      </c>
      <c r="L85" t="str">
        <f t="shared" si="15"/>
        <v>N/A</v>
      </c>
      <c r="M85" t="str">
        <f t="shared" si="16"/>
        <v>N/A</v>
      </c>
    </row>
    <row r="86" spans="1:13" ht="100.5" thickBot="1" x14ac:dyDescent="0.4">
      <c r="A86" s="9">
        <v>43420.716666666667</v>
      </c>
      <c r="B86" s="23"/>
      <c r="C86" s="8" t="s">
        <v>389</v>
      </c>
      <c r="D86" s="8"/>
      <c r="E86" s="8"/>
      <c r="F86" s="8"/>
      <c r="G86" t="str">
        <f t="shared" si="10"/>
        <v>Other</v>
      </c>
      <c r="H86" t="str">
        <f t="shared" si="11"/>
        <v>Other</v>
      </c>
      <c r="I86" t="str">
        <f t="shared" si="12"/>
        <v>Details</v>
      </c>
      <c r="J86" t="str">
        <f t="shared" si="13"/>
        <v>Total Details</v>
      </c>
      <c r="K86" t="str">
        <f t="shared" si="14"/>
        <v>[MU] [79021] TOTAL o23½-105  | (V OLADIPO (IND) PTS vrs V OLADIPO (IND) PTS) (Victor Oladipo (IND) Total Points)</v>
      </c>
      <c r="L86" t="str">
        <f t="shared" si="15"/>
        <v>LOSE</v>
      </c>
      <c r="M86">
        <f t="shared" si="16"/>
        <v>-53</v>
      </c>
    </row>
    <row r="87" spans="1:13" ht="30" x14ac:dyDescent="0.35">
      <c r="A87" s="18" t="s">
        <v>7</v>
      </c>
      <c r="B87" s="16">
        <v>43420.798611111109</v>
      </c>
      <c r="C87" s="18" t="s">
        <v>125</v>
      </c>
      <c r="D87" s="7"/>
      <c r="E87" s="7"/>
      <c r="F87" s="18" t="s">
        <v>13</v>
      </c>
      <c r="G87" t="str">
        <f t="shared" si="10"/>
        <v>Other</v>
      </c>
      <c r="H87" t="str">
        <f t="shared" si="11"/>
        <v>Other</v>
      </c>
      <c r="I87" t="str">
        <f t="shared" si="12"/>
        <v>Details</v>
      </c>
      <c r="J87" t="str">
        <f t="shared" si="13"/>
        <v>Not Details</v>
      </c>
      <c r="K87" t="str">
        <f t="shared" si="14"/>
        <v>Non Descript</v>
      </c>
      <c r="L87" t="str">
        <f t="shared" si="15"/>
        <v>N/A</v>
      </c>
      <c r="M87" t="str">
        <f t="shared" si="16"/>
        <v>N/A</v>
      </c>
    </row>
    <row r="88" spans="1:13" ht="40" x14ac:dyDescent="0.35">
      <c r="A88" s="2" t="s">
        <v>390</v>
      </c>
      <c r="B88" s="5">
        <v>43420.798611111109</v>
      </c>
      <c r="C88" s="2" t="s">
        <v>391</v>
      </c>
      <c r="D88" s="2" t="s">
        <v>119</v>
      </c>
      <c r="E88" s="2">
        <v>-220</v>
      </c>
      <c r="F88" s="2" t="s">
        <v>13</v>
      </c>
      <c r="G88" t="str">
        <f t="shared" si="10"/>
        <v>Total</v>
      </c>
      <c r="H88" t="str">
        <f t="shared" si="11"/>
        <v>Other</v>
      </c>
      <c r="I88" t="str">
        <f t="shared" si="12"/>
        <v>Not Details</v>
      </c>
      <c r="J88" t="str">
        <f t="shared" si="13"/>
        <v>Not Details</v>
      </c>
      <c r="K88" t="str">
        <f t="shared" si="14"/>
        <v>Non Descript</v>
      </c>
      <c r="L88" t="str">
        <f t="shared" si="15"/>
        <v>N/A</v>
      </c>
      <c r="M88" t="str">
        <f t="shared" si="16"/>
        <v>N/A</v>
      </c>
    </row>
    <row r="89" spans="1:13" ht="40" x14ac:dyDescent="0.35">
      <c r="A89" s="3">
        <v>43420.477083333331</v>
      </c>
      <c r="B89" s="15"/>
      <c r="C89" s="2" t="s">
        <v>392</v>
      </c>
      <c r="D89" s="2"/>
      <c r="E89" s="2"/>
      <c r="F89" s="2" t="s">
        <v>18</v>
      </c>
      <c r="G89" t="str">
        <f t="shared" si="10"/>
        <v>Other</v>
      </c>
      <c r="H89" t="str">
        <f t="shared" si="11"/>
        <v>Other</v>
      </c>
      <c r="I89" t="str">
        <f t="shared" si="12"/>
        <v>Details</v>
      </c>
      <c r="J89" t="str">
        <f t="shared" si="13"/>
        <v>Total Details</v>
      </c>
      <c r="K89" t="str">
        <f t="shared" si="14"/>
        <v>[NBA] [703] TOTAL o210-110 (B+4)  | (MIAMI HEAT vrs INDIANA PACERS)</v>
      </c>
      <c r="L89" t="str">
        <f t="shared" si="15"/>
        <v>LOSE</v>
      </c>
      <c r="M89">
        <f t="shared" si="16"/>
        <v>-220</v>
      </c>
    </row>
    <row r="90" spans="1:13" ht="40.5" thickBot="1" x14ac:dyDescent="0.4">
      <c r="A90" s="2"/>
      <c r="B90" s="15"/>
      <c r="C90" s="2" t="s">
        <v>393</v>
      </c>
      <c r="D90" s="2"/>
      <c r="E90" s="2"/>
      <c r="F90" s="2"/>
      <c r="G90" t="str">
        <f t="shared" si="10"/>
        <v>Other</v>
      </c>
      <c r="H90" t="str">
        <f t="shared" si="11"/>
        <v>Other</v>
      </c>
      <c r="I90" t="str">
        <f t="shared" si="12"/>
        <v>Details</v>
      </c>
      <c r="J90" t="str">
        <f t="shared" si="13"/>
        <v>Not Details</v>
      </c>
      <c r="K90" t="str">
        <f t="shared" si="14"/>
        <v>Non Descript</v>
      </c>
      <c r="L90" t="str">
        <f t="shared" si="15"/>
        <v>N/A</v>
      </c>
      <c r="M90" t="str">
        <f t="shared" si="16"/>
        <v>N/A</v>
      </c>
    </row>
    <row r="91" spans="1:13" ht="20" x14ac:dyDescent="0.35">
      <c r="A91" s="10" t="s">
        <v>7</v>
      </c>
      <c r="B91" s="21">
        <v>43420.840277777781</v>
      </c>
      <c r="C91" s="10" t="s">
        <v>9</v>
      </c>
      <c r="D91" s="13"/>
      <c r="E91" s="13"/>
      <c r="F91" s="10" t="s">
        <v>18</v>
      </c>
      <c r="G91" t="str">
        <f t="shared" si="10"/>
        <v>Other</v>
      </c>
      <c r="H91" t="str">
        <f t="shared" si="11"/>
        <v>Sraight Bet</v>
      </c>
      <c r="I91" t="str">
        <f t="shared" si="12"/>
        <v>Not Details</v>
      </c>
      <c r="J91" t="str">
        <f t="shared" si="13"/>
        <v>Not Details</v>
      </c>
      <c r="K91" t="str">
        <f t="shared" si="14"/>
        <v>Non Descript</v>
      </c>
      <c r="L91" t="str">
        <f t="shared" si="15"/>
        <v>N/A</v>
      </c>
      <c r="M91" t="str">
        <f t="shared" si="16"/>
        <v>N/A</v>
      </c>
    </row>
    <row r="92" spans="1:13" ht="30" x14ac:dyDescent="0.35">
      <c r="A92" s="8" t="s">
        <v>394</v>
      </c>
      <c r="B92" s="22"/>
      <c r="C92" s="8" t="s">
        <v>395</v>
      </c>
      <c r="D92" s="8" t="s">
        <v>44</v>
      </c>
      <c r="E92" s="8">
        <v>100</v>
      </c>
      <c r="F92" s="8" t="s">
        <v>18</v>
      </c>
      <c r="G92" t="str">
        <f t="shared" si="10"/>
        <v>Total</v>
      </c>
      <c r="H92" t="str">
        <f t="shared" si="11"/>
        <v>Other</v>
      </c>
      <c r="I92" t="str">
        <f t="shared" si="12"/>
        <v>Not Details</v>
      </c>
      <c r="J92" t="str">
        <f t="shared" si="13"/>
        <v>Not Details</v>
      </c>
      <c r="K92" t="str">
        <f t="shared" si="14"/>
        <v>Non Descript</v>
      </c>
      <c r="L92" t="str">
        <f t="shared" si="15"/>
        <v>N/A</v>
      </c>
      <c r="M92" t="str">
        <f t="shared" si="16"/>
        <v>N/A</v>
      </c>
    </row>
    <row r="93" spans="1:13" ht="60.5" thickBot="1" x14ac:dyDescent="0.4">
      <c r="A93" s="9">
        <v>43420.79791666667</v>
      </c>
      <c r="B93" s="23"/>
      <c r="C93" s="8" t="s">
        <v>396</v>
      </c>
      <c r="D93" s="8"/>
      <c r="E93" s="8"/>
      <c r="F93" s="8"/>
      <c r="G93" t="str">
        <f t="shared" si="10"/>
        <v>Other</v>
      </c>
      <c r="H93" t="str">
        <f t="shared" si="11"/>
        <v>Other</v>
      </c>
      <c r="I93" t="str">
        <f t="shared" si="12"/>
        <v>Details</v>
      </c>
      <c r="J93" t="str">
        <f t="shared" si="13"/>
        <v>Total Details</v>
      </c>
      <c r="K93" t="str">
        <f t="shared" si="14"/>
        <v>[NBA] [713] TOTAL o228-110  | (NEW YORK KNICKS vrs NEW ORLEANS PELICANS)</v>
      </c>
      <c r="L93" t="str">
        <f t="shared" si="15"/>
        <v>WIN</v>
      </c>
      <c r="M93">
        <f t="shared" si="16"/>
        <v>100</v>
      </c>
    </row>
    <row r="94" spans="1:13" ht="20" x14ac:dyDescent="0.35">
      <c r="A94" s="18" t="s">
        <v>7</v>
      </c>
      <c r="B94" s="28">
        <v>43420.902777777781</v>
      </c>
      <c r="C94" s="18" t="s">
        <v>9</v>
      </c>
      <c r="D94" s="7"/>
      <c r="E94" s="7"/>
      <c r="F94" s="18" t="s">
        <v>18</v>
      </c>
      <c r="G94" t="str">
        <f t="shared" si="10"/>
        <v>Other</v>
      </c>
      <c r="H94" t="str">
        <f t="shared" si="11"/>
        <v>Sraight Bet</v>
      </c>
      <c r="I94" t="str">
        <f t="shared" si="12"/>
        <v>Not Details</v>
      </c>
      <c r="J94" t="str">
        <f t="shared" si="13"/>
        <v>Not Details</v>
      </c>
      <c r="K94" t="str">
        <f t="shared" si="14"/>
        <v>Non Descript</v>
      </c>
      <c r="L94" t="str">
        <f t="shared" si="15"/>
        <v>N/A</v>
      </c>
      <c r="M94" t="str">
        <f t="shared" si="16"/>
        <v>N/A</v>
      </c>
    </row>
    <row r="95" spans="1:13" ht="30" x14ac:dyDescent="0.35">
      <c r="A95" s="2" t="s">
        <v>397</v>
      </c>
      <c r="B95" s="29"/>
      <c r="C95" s="2" t="s">
        <v>398</v>
      </c>
      <c r="D95" s="2" t="s">
        <v>44</v>
      </c>
      <c r="E95" s="2">
        <v>100</v>
      </c>
      <c r="F95" s="2" t="s">
        <v>18</v>
      </c>
      <c r="G95" t="str">
        <f t="shared" si="10"/>
        <v>Total</v>
      </c>
      <c r="H95" t="str">
        <f t="shared" si="11"/>
        <v>Other</v>
      </c>
      <c r="I95" t="str">
        <f t="shared" si="12"/>
        <v>Not Details</v>
      </c>
      <c r="J95" t="str">
        <f t="shared" si="13"/>
        <v>Not Details</v>
      </c>
      <c r="K95" t="str">
        <f t="shared" si="14"/>
        <v>Non Descript</v>
      </c>
      <c r="L95" t="str">
        <f t="shared" si="15"/>
        <v>N/A</v>
      </c>
      <c r="M95" t="str">
        <f t="shared" si="16"/>
        <v>N/A</v>
      </c>
    </row>
    <row r="96" spans="1:13" ht="40.5" thickBot="1" x14ac:dyDescent="0.4">
      <c r="A96" s="3">
        <v>43420.886111111111</v>
      </c>
      <c r="B96" s="30"/>
      <c r="C96" s="2" t="s">
        <v>399</v>
      </c>
      <c r="D96" s="2"/>
      <c r="E96" s="2"/>
      <c r="F96" s="2"/>
      <c r="G96" t="str">
        <f t="shared" si="10"/>
        <v>Other</v>
      </c>
      <c r="H96" t="str">
        <f t="shared" si="11"/>
        <v>Other</v>
      </c>
      <c r="I96" t="str">
        <f t="shared" si="12"/>
        <v>Details</v>
      </c>
      <c r="J96" t="str">
        <f t="shared" si="13"/>
        <v>Total Details</v>
      </c>
      <c r="K96" t="str">
        <f t="shared" si="14"/>
        <v>[NBA] [715] TOTAL o225½-110  | (CHICAGO BULLS vrs MILWAUKEE BUCKS)</v>
      </c>
      <c r="L96" t="str">
        <f t="shared" si="15"/>
        <v>WIN</v>
      </c>
      <c r="M96">
        <f t="shared" si="16"/>
        <v>100</v>
      </c>
    </row>
    <row r="97" spans="1:13" ht="20" x14ac:dyDescent="0.35">
      <c r="A97" s="10" t="s">
        <v>7</v>
      </c>
      <c r="B97" s="21">
        <v>43420.902777777781</v>
      </c>
      <c r="C97" s="10" t="s">
        <v>9</v>
      </c>
      <c r="D97" s="13"/>
      <c r="E97" s="13"/>
      <c r="F97" s="10" t="s">
        <v>18</v>
      </c>
      <c r="G97" t="str">
        <f t="shared" si="10"/>
        <v>Other</v>
      </c>
      <c r="H97" t="str">
        <f t="shared" si="11"/>
        <v>Sraight Bet</v>
      </c>
      <c r="I97" t="str">
        <f t="shared" si="12"/>
        <v>Not Details</v>
      </c>
      <c r="J97" t="str">
        <f t="shared" si="13"/>
        <v>Not Details</v>
      </c>
      <c r="K97" t="str">
        <f t="shared" si="14"/>
        <v>Non Descript</v>
      </c>
      <c r="L97" t="str">
        <f t="shared" si="15"/>
        <v>N/A</v>
      </c>
      <c r="M97" t="str">
        <f t="shared" si="16"/>
        <v>N/A</v>
      </c>
    </row>
    <row r="98" spans="1:13" ht="40" x14ac:dyDescent="0.35">
      <c r="A98" s="8" t="s">
        <v>400</v>
      </c>
      <c r="B98" s="22"/>
      <c r="C98" s="8" t="s">
        <v>401</v>
      </c>
      <c r="D98" s="8" t="s">
        <v>44</v>
      </c>
      <c r="E98" s="8">
        <v>100</v>
      </c>
      <c r="F98" s="8" t="s">
        <v>18</v>
      </c>
      <c r="G98" t="str">
        <f t="shared" si="10"/>
        <v>Other</v>
      </c>
      <c r="H98" t="str">
        <f t="shared" si="11"/>
        <v>Other</v>
      </c>
      <c r="I98" t="str">
        <f t="shared" si="12"/>
        <v>Details</v>
      </c>
      <c r="J98" t="str">
        <f t="shared" si="13"/>
        <v>Not Details</v>
      </c>
      <c r="K98" t="str">
        <f t="shared" si="14"/>
        <v>Non Descript</v>
      </c>
      <c r="L98" t="str">
        <f t="shared" si="15"/>
        <v>N/A</v>
      </c>
      <c r="M98" t="str">
        <f t="shared" si="16"/>
        <v>N/A</v>
      </c>
    </row>
    <row r="99" spans="1:13" ht="15" thickBot="1" x14ac:dyDescent="0.4">
      <c r="A99" s="9">
        <v>43420.886111111111</v>
      </c>
      <c r="B99" s="23"/>
      <c r="C99" s="8"/>
      <c r="D99" s="8"/>
      <c r="E99" s="8"/>
      <c r="F99" s="8"/>
      <c r="G99" t="str">
        <f t="shared" si="10"/>
        <v>Other</v>
      </c>
      <c r="H99" t="str">
        <f t="shared" si="11"/>
        <v>Other</v>
      </c>
      <c r="I99" t="str">
        <f t="shared" si="12"/>
        <v>Details</v>
      </c>
      <c r="J99" t="str">
        <f t="shared" si="13"/>
        <v>Not Details</v>
      </c>
      <c r="K99" t="str">
        <f t="shared" si="14"/>
        <v>Non Descript</v>
      </c>
      <c r="L99" t="str">
        <f t="shared" si="15"/>
        <v>N/A</v>
      </c>
      <c r="M99" t="str">
        <f t="shared" si="16"/>
        <v>N/A</v>
      </c>
    </row>
    <row r="100" spans="1:13" ht="20" x14ac:dyDescent="0.35">
      <c r="A100" s="18" t="s">
        <v>7</v>
      </c>
      <c r="B100" s="28">
        <v>43421.673611111109</v>
      </c>
      <c r="C100" s="18" t="s">
        <v>9</v>
      </c>
      <c r="D100" s="7"/>
      <c r="E100" s="7"/>
      <c r="F100" s="18" t="s">
        <v>13</v>
      </c>
      <c r="G100" t="str">
        <f t="shared" si="10"/>
        <v>Other</v>
      </c>
      <c r="H100" t="str">
        <f t="shared" si="11"/>
        <v>Sraight Bet</v>
      </c>
      <c r="I100" t="str">
        <f t="shared" si="12"/>
        <v>Not Details</v>
      </c>
      <c r="J100" t="str">
        <f t="shared" si="13"/>
        <v>Not Details</v>
      </c>
      <c r="K100" t="str">
        <f t="shared" si="14"/>
        <v>Non Descript</v>
      </c>
      <c r="L100" t="str">
        <f t="shared" si="15"/>
        <v>N/A</v>
      </c>
      <c r="M100" t="str">
        <f t="shared" si="16"/>
        <v>N/A</v>
      </c>
    </row>
    <row r="101" spans="1:13" ht="30" x14ac:dyDescent="0.35">
      <c r="A101" s="2" t="s">
        <v>402</v>
      </c>
      <c r="B101" s="29"/>
      <c r="C101" s="2" t="s">
        <v>403</v>
      </c>
      <c r="D101" s="2" t="s">
        <v>44</v>
      </c>
      <c r="E101" s="2">
        <v>-110</v>
      </c>
      <c r="F101" s="2" t="s">
        <v>13</v>
      </c>
      <c r="G101" t="str">
        <f t="shared" si="10"/>
        <v>Other</v>
      </c>
      <c r="H101" t="str">
        <f t="shared" si="11"/>
        <v>Other</v>
      </c>
      <c r="I101" t="str">
        <f t="shared" si="12"/>
        <v>Details</v>
      </c>
      <c r="J101" t="str">
        <f t="shared" si="13"/>
        <v>Not Details</v>
      </c>
      <c r="K101" t="str">
        <f t="shared" si="14"/>
        <v>Non Descript</v>
      </c>
      <c r="L101" t="str">
        <f t="shared" si="15"/>
        <v>N/A</v>
      </c>
      <c r="M101" t="str">
        <f t="shared" si="16"/>
        <v>N/A</v>
      </c>
    </row>
    <row r="102" spans="1:13" ht="15" thickBot="1" x14ac:dyDescent="0.4">
      <c r="A102" s="3">
        <v>43421.619444444441</v>
      </c>
      <c r="B102" s="30"/>
      <c r="C102" s="2"/>
      <c r="D102" s="2"/>
      <c r="E102" s="2"/>
      <c r="F102" s="2"/>
      <c r="G102" t="str">
        <f t="shared" si="10"/>
        <v>Other</v>
      </c>
      <c r="H102" t="str">
        <f t="shared" si="11"/>
        <v>Other</v>
      </c>
      <c r="I102" t="str">
        <f t="shared" si="12"/>
        <v>Details</v>
      </c>
      <c r="J102" t="str">
        <f t="shared" si="13"/>
        <v>Not Details</v>
      </c>
      <c r="K102" t="str">
        <f t="shared" si="14"/>
        <v>Non Descript</v>
      </c>
      <c r="L102" t="str">
        <f t="shared" si="15"/>
        <v>N/A</v>
      </c>
      <c r="M102" t="str">
        <f t="shared" si="16"/>
        <v>N/A</v>
      </c>
    </row>
    <row r="103" spans="1:13" ht="20" x14ac:dyDescent="0.35">
      <c r="A103" s="10" t="s">
        <v>7</v>
      </c>
      <c r="B103" s="21">
        <v>43421.753472222219</v>
      </c>
      <c r="C103" s="10" t="s">
        <v>9</v>
      </c>
      <c r="D103" s="13"/>
      <c r="E103" s="13"/>
      <c r="F103" s="10" t="s">
        <v>13</v>
      </c>
      <c r="G103" t="str">
        <f t="shared" si="10"/>
        <v>Other</v>
      </c>
      <c r="H103" t="str">
        <f t="shared" si="11"/>
        <v>Sraight Bet</v>
      </c>
      <c r="I103" t="str">
        <f t="shared" si="12"/>
        <v>Not Details</v>
      </c>
      <c r="J103" t="str">
        <f t="shared" si="13"/>
        <v>Not Details</v>
      </c>
      <c r="K103" t="str">
        <f t="shared" si="14"/>
        <v>Non Descript</v>
      </c>
      <c r="L103" t="str">
        <f t="shared" si="15"/>
        <v>N/A</v>
      </c>
      <c r="M103" t="str">
        <f t="shared" si="16"/>
        <v>N/A</v>
      </c>
    </row>
    <row r="104" spans="1:13" ht="50" x14ac:dyDescent="0.35">
      <c r="A104" s="8" t="s">
        <v>404</v>
      </c>
      <c r="B104" s="22"/>
      <c r="C104" s="8" t="s">
        <v>405</v>
      </c>
      <c r="D104" s="8" t="s">
        <v>335</v>
      </c>
      <c r="E104" s="8">
        <v>-188</v>
      </c>
      <c r="F104" s="8" t="s">
        <v>13</v>
      </c>
      <c r="G104" t="str">
        <f t="shared" si="10"/>
        <v>Other</v>
      </c>
      <c r="H104" t="str">
        <f t="shared" si="11"/>
        <v>Other</v>
      </c>
      <c r="I104" t="str">
        <f t="shared" si="12"/>
        <v>Details</v>
      </c>
      <c r="J104" t="str">
        <f t="shared" si="13"/>
        <v>Not Details</v>
      </c>
      <c r="K104" t="str">
        <f t="shared" si="14"/>
        <v>Non Descript</v>
      </c>
      <c r="L104" t="str">
        <f t="shared" si="15"/>
        <v>N/A</v>
      </c>
      <c r="M104" t="str">
        <f t="shared" si="16"/>
        <v>N/A</v>
      </c>
    </row>
    <row r="105" spans="1:13" ht="70.5" thickBot="1" x14ac:dyDescent="0.4">
      <c r="A105" s="9">
        <v>43421.713194444441</v>
      </c>
      <c r="B105" s="23"/>
      <c r="C105" s="8" t="s">
        <v>406</v>
      </c>
      <c r="D105" s="8"/>
      <c r="E105" s="8"/>
      <c r="F105" s="8"/>
      <c r="G105" t="str">
        <f t="shared" si="10"/>
        <v>Other</v>
      </c>
      <c r="H105" t="str">
        <f t="shared" si="11"/>
        <v>Other</v>
      </c>
      <c r="I105" t="str">
        <f t="shared" si="12"/>
        <v>Details</v>
      </c>
      <c r="J105" t="str">
        <f t="shared" si="13"/>
        <v>Not Details</v>
      </c>
      <c r="K105" t="str">
        <f t="shared" si="14"/>
        <v>Non Descript</v>
      </c>
      <c r="L105" t="str">
        <f t="shared" si="15"/>
        <v>N/A</v>
      </c>
      <c r="M105" t="str">
        <f t="shared" si="16"/>
        <v>N/A</v>
      </c>
    </row>
    <row r="106" spans="1:13" ht="20" x14ac:dyDescent="0.35">
      <c r="A106" s="18" t="s">
        <v>7</v>
      </c>
      <c r="B106" s="28">
        <v>43421.756944444445</v>
      </c>
      <c r="C106" s="18" t="s">
        <v>9</v>
      </c>
      <c r="D106" s="7"/>
      <c r="E106" s="7"/>
      <c r="F106" s="18" t="s">
        <v>18</v>
      </c>
      <c r="G106" t="str">
        <f t="shared" si="10"/>
        <v>Other</v>
      </c>
      <c r="H106" t="str">
        <f t="shared" si="11"/>
        <v>Sraight Bet</v>
      </c>
      <c r="I106" t="str">
        <f t="shared" si="12"/>
        <v>Not Details</v>
      </c>
      <c r="J106" t="str">
        <f t="shared" si="13"/>
        <v>Not Details</v>
      </c>
      <c r="K106" t="str">
        <f t="shared" si="14"/>
        <v>Non Descript</v>
      </c>
      <c r="L106" t="str">
        <f t="shared" si="15"/>
        <v>N/A</v>
      </c>
      <c r="M106" t="str">
        <f t="shared" si="16"/>
        <v>N/A</v>
      </c>
    </row>
    <row r="107" spans="1:13" ht="50" x14ac:dyDescent="0.35">
      <c r="A107" s="2" t="s">
        <v>407</v>
      </c>
      <c r="B107" s="29"/>
      <c r="C107" s="2" t="s">
        <v>408</v>
      </c>
      <c r="D107" s="2" t="s">
        <v>44</v>
      </c>
      <c r="E107" s="2">
        <v>100</v>
      </c>
      <c r="F107" s="2" t="s">
        <v>18</v>
      </c>
      <c r="G107" t="str">
        <f t="shared" si="10"/>
        <v>Other</v>
      </c>
      <c r="H107" t="str">
        <f t="shared" si="11"/>
        <v>Other</v>
      </c>
      <c r="I107" t="str">
        <f t="shared" si="12"/>
        <v>Details</v>
      </c>
      <c r="J107" t="str">
        <f t="shared" si="13"/>
        <v>Not Details</v>
      </c>
      <c r="K107" t="str">
        <f t="shared" si="14"/>
        <v>Non Descript</v>
      </c>
      <c r="L107" t="str">
        <f t="shared" si="15"/>
        <v>N/A</v>
      </c>
      <c r="M107" t="str">
        <f t="shared" si="16"/>
        <v>N/A</v>
      </c>
    </row>
    <row r="108" spans="1:13" ht="15" thickBot="1" x14ac:dyDescent="0.4">
      <c r="A108" s="3">
        <v>43421.745833333334</v>
      </c>
      <c r="B108" s="30"/>
      <c r="C108" s="2"/>
      <c r="D108" s="2"/>
      <c r="E108" s="2"/>
      <c r="F108" s="2"/>
      <c r="G108" t="str">
        <f t="shared" si="10"/>
        <v>Other</v>
      </c>
      <c r="H108" t="str">
        <f t="shared" si="11"/>
        <v>Other</v>
      </c>
      <c r="I108" t="str">
        <f t="shared" si="12"/>
        <v>Details</v>
      </c>
      <c r="J108" t="str">
        <f t="shared" si="13"/>
        <v>Not Details</v>
      </c>
      <c r="K108" t="str">
        <f t="shared" si="14"/>
        <v>Non Descript</v>
      </c>
      <c r="L108" t="str">
        <f t="shared" si="15"/>
        <v>N/A</v>
      </c>
      <c r="M108" t="str">
        <f t="shared" si="16"/>
        <v>N/A</v>
      </c>
    </row>
    <row r="109" spans="1:13" ht="20" x14ac:dyDescent="0.35">
      <c r="A109" s="10" t="s">
        <v>7</v>
      </c>
      <c r="B109" s="21">
        <v>43421.756944444445</v>
      </c>
      <c r="C109" s="10" t="s">
        <v>9</v>
      </c>
      <c r="D109" s="13"/>
      <c r="E109" s="13"/>
      <c r="F109" s="10" t="s">
        <v>18</v>
      </c>
      <c r="G109" t="str">
        <f t="shared" si="10"/>
        <v>Other</v>
      </c>
      <c r="H109" t="str">
        <f t="shared" si="11"/>
        <v>Sraight Bet</v>
      </c>
      <c r="I109" t="str">
        <f t="shared" si="12"/>
        <v>Not Details</v>
      </c>
      <c r="J109" t="str">
        <f t="shared" si="13"/>
        <v>Not Details</v>
      </c>
      <c r="K109" t="str">
        <f t="shared" si="14"/>
        <v>Non Descript</v>
      </c>
      <c r="L109" t="str">
        <f t="shared" si="15"/>
        <v>N/A</v>
      </c>
      <c r="M109" t="str">
        <f t="shared" si="16"/>
        <v>N/A</v>
      </c>
    </row>
    <row r="110" spans="1:13" ht="30" x14ac:dyDescent="0.35">
      <c r="A110" s="8" t="s">
        <v>409</v>
      </c>
      <c r="B110" s="22"/>
      <c r="C110" s="8" t="s">
        <v>410</v>
      </c>
      <c r="D110" s="8" t="s">
        <v>44</v>
      </c>
      <c r="E110" s="8">
        <v>100</v>
      </c>
      <c r="F110" s="8" t="s">
        <v>18</v>
      </c>
      <c r="G110" t="str">
        <f t="shared" si="10"/>
        <v>Total</v>
      </c>
      <c r="H110" t="str">
        <f t="shared" si="11"/>
        <v>Other</v>
      </c>
      <c r="I110" t="str">
        <f t="shared" si="12"/>
        <v>Not Details</v>
      </c>
      <c r="J110" t="str">
        <f t="shared" si="13"/>
        <v>Not Details</v>
      </c>
      <c r="K110" t="str">
        <f t="shared" si="14"/>
        <v>Non Descript</v>
      </c>
      <c r="L110" t="str">
        <f t="shared" si="15"/>
        <v>N/A</v>
      </c>
      <c r="M110" t="str">
        <f t="shared" si="16"/>
        <v>N/A</v>
      </c>
    </row>
    <row r="111" spans="1:13" ht="60.5" thickBot="1" x14ac:dyDescent="0.4">
      <c r="A111" s="9">
        <v>43421.745833333334</v>
      </c>
      <c r="B111" s="23"/>
      <c r="C111" s="8" t="s">
        <v>411</v>
      </c>
      <c r="D111" s="8"/>
      <c r="E111" s="8"/>
      <c r="F111" s="8"/>
      <c r="G111" t="str">
        <f t="shared" si="10"/>
        <v>Other</v>
      </c>
      <c r="H111" t="str">
        <f t="shared" si="11"/>
        <v>Other</v>
      </c>
      <c r="I111" t="str">
        <f t="shared" si="12"/>
        <v>Details</v>
      </c>
      <c r="J111" t="str">
        <f t="shared" si="13"/>
        <v>Total Details</v>
      </c>
      <c r="K111" t="str">
        <f t="shared" si="14"/>
        <v>[NBA] [501] TOTAL o222-110  | (LOS ANGELES CLIPPERS vrs BROOKLYN NETS)</v>
      </c>
      <c r="L111" t="str">
        <f t="shared" si="15"/>
        <v>WIN</v>
      </c>
      <c r="M111">
        <f t="shared" si="16"/>
        <v>100</v>
      </c>
    </row>
    <row r="112" spans="1:13" ht="20" x14ac:dyDescent="0.35">
      <c r="A112" s="18" t="s">
        <v>7</v>
      </c>
      <c r="B112" s="28">
        <v>43421.795138888891</v>
      </c>
      <c r="C112" s="18" t="s">
        <v>9</v>
      </c>
      <c r="D112" s="7"/>
      <c r="E112" s="7"/>
      <c r="F112" s="18" t="s">
        <v>18</v>
      </c>
      <c r="G112" t="str">
        <f t="shared" si="10"/>
        <v>Other</v>
      </c>
      <c r="H112" t="str">
        <f t="shared" si="11"/>
        <v>Sraight Bet</v>
      </c>
      <c r="I112" t="str">
        <f t="shared" si="12"/>
        <v>Not Details</v>
      </c>
      <c r="J112" t="str">
        <f t="shared" si="13"/>
        <v>Not Details</v>
      </c>
      <c r="K112" t="str">
        <f t="shared" si="14"/>
        <v>Non Descript</v>
      </c>
      <c r="L112" t="str">
        <f t="shared" si="15"/>
        <v>N/A</v>
      </c>
      <c r="M112" t="str">
        <f t="shared" si="16"/>
        <v>N/A</v>
      </c>
    </row>
    <row r="113" spans="1:13" ht="40" x14ac:dyDescent="0.35">
      <c r="A113" s="2" t="s">
        <v>412</v>
      </c>
      <c r="B113" s="29"/>
      <c r="C113" s="2" t="s">
        <v>413</v>
      </c>
      <c r="D113" s="2" t="s">
        <v>32</v>
      </c>
      <c r="E113" s="2">
        <v>150</v>
      </c>
      <c r="F113" s="2" t="s">
        <v>18</v>
      </c>
      <c r="G113" t="str">
        <f t="shared" si="10"/>
        <v>Other</v>
      </c>
      <c r="H113" t="str">
        <f t="shared" si="11"/>
        <v>Other</v>
      </c>
      <c r="I113" t="str">
        <f t="shared" si="12"/>
        <v>Details</v>
      </c>
      <c r="J113" t="str">
        <f t="shared" si="13"/>
        <v>Not Details</v>
      </c>
      <c r="K113" t="str">
        <f t="shared" si="14"/>
        <v>Non Descript</v>
      </c>
      <c r="L113" t="str">
        <f t="shared" si="15"/>
        <v>N/A</v>
      </c>
      <c r="M113" t="str">
        <f t="shared" si="16"/>
        <v>N/A</v>
      </c>
    </row>
    <row r="114" spans="1:13" ht="70.5" thickBot="1" x14ac:dyDescent="0.4">
      <c r="A114" s="3">
        <v>43421.713194444441</v>
      </c>
      <c r="B114" s="30"/>
      <c r="C114" s="2" t="s">
        <v>414</v>
      </c>
      <c r="D114" s="2"/>
      <c r="E114" s="2"/>
      <c r="F114" s="2"/>
      <c r="G114" t="str">
        <f t="shared" si="10"/>
        <v>Other</v>
      </c>
      <c r="H114" t="str">
        <f t="shared" si="11"/>
        <v>Other</v>
      </c>
      <c r="I114" t="str">
        <f t="shared" si="12"/>
        <v>Details</v>
      </c>
      <c r="J114" t="str">
        <f t="shared" si="13"/>
        <v>Not Details</v>
      </c>
      <c r="K114" t="str">
        <f t="shared" si="14"/>
        <v>Non Descript</v>
      </c>
      <c r="L114" t="str">
        <f t="shared" si="15"/>
        <v>N/A</v>
      </c>
      <c r="M114" t="str">
        <f t="shared" si="16"/>
        <v>N/A</v>
      </c>
    </row>
    <row r="115" spans="1:13" ht="20" x14ac:dyDescent="0.35">
      <c r="A115" s="10" t="s">
        <v>7</v>
      </c>
      <c r="B115" s="21">
        <v>43421.798611111109</v>
      </c>
      <c r="C115" s="10" t="s">
        <v>9</v>
      </c>
      <c r="D115" s="13"/>
      <c r="E115" s="13"/>
      <c r="F115" s="10" t="s">
        <v>13</v>
      </c>
      <c r="G115" t="str">
        <f t="shared" si="10"/>
        <v>Other</v>
      </c>
      <c r="H115" t="str">
        <f t="shared" si="11"/>
        <v>Sraight Bet</v>
      </c>
      <c r="I115" t="str">
        <f t="shared" si="12"/>
        <v>Not Details</v>
      </c>
      <c r="J115" t="str">
        <f t="shared" si="13"/>
        <v>Not Details</v>
      </c>
      <c r="K115" t="str">
        <f t="shared" si="14"/>
        <v>Non Descript</v>
      </c>
      <c r="L115" t="str">
        <f t="shared" si="15"/>
        <v>N/A</v>
      </c>
      <c r="M115" t="str">
        <f t="shared" si="16"/>
        <v>N/A</v>
      </c>
    </row>
    <row r="116" spans="1:13" ht="30" x14ac:dyDescent="0.35">
      <c r="A116" s="8" t="s">
        <v>415</v>
      </c>
      <c r="B116" s="22"/>
      <c r="C116" s="8" t="s">
        <v>416</v>
      </c>
      <c r="D116" s="8" t="s">
        <v>44</v>
      </c>
      <c r="E116" s="8">
        <v>-110</v>
      </c>
      <c r="F116" s="8" t="s">
        <v>13</v>
      </c>
      <c r="G116" t="str">
        <f t="shared" si="10"/>
        <v>Total</v>
      </c>
      <c r="H116" t="str">
        <f t="shared" si="11"/>
        <v>Other</v>
      </c>
      <c r="I116" t="str">
        <f t="shared" si="12"/>
        <v>Not Details</v>
      </c>
      <c r="J116" t="str">
        <f t="shared" si="13"/>
        <v>Not Details</v>
      </c>
      <c r="K116" t="str">
        <f t="shared" si="14"/>
        <v>Non Descript</v>
      </c>
      <c r="L116" t="str">
        <f t="shared" si="15"/>
        <v>N/A</v>
      </c>
      <c r="M116" t="str">
        <f t="shared" si="16"/>
        <v>N/A</v>
      </c>
    </row>
    <row r="117" spans="1:13" ht="50.5" thickBot="1" x14ac:dyDescent="0.4">
      <c r="A117" s="9">
        <v>43421.745833333334</v>
      </c>
      <c r="B117" s="23"/>
      <c r="C117" s="8" t="s">
        <v>417</v>
      </c>
      <c r="D117" s="8"/>
      <c r="E117" s="8"/>
      <c r="F117" s="8"/>
      <c r="G117" t="str">
        <f t="shared" si="10"/>
        <v>Other</v>
      </c>
      <c r="H117" t="str">
        <f t="shared" si="11"/>
        <v>Other</v>
      </c>
      <c r="I117" t="str">
        <f t="shared" si="12"/>
        <v>Details</v>
      </c>
      <c r="J117" t="str">
        <f t="shared" si="13"/>
        <v>Total Details</v>
      </c>
      <c r="K117" t="str">
        <f t="shared" si="14"/>
        <v>[NBA] [508] TOTAL u227-110  | (DENVER NUGGETS vrs NEW ORLEANS PELICANS)</v>
      </c>
      <c r="L117" t="str">
        <f t="shared" si="15"/>
        <v>LOSE</v>
      </c>
      <c r="M117">
        <f t="shared" si="16"/>
        <v>-110</v>
      </c>
    </row>
    <row r="118" spans="1:13" ht="20" x14ac:dyDescent="0.35">
      <c r="A118" s="18" t="s">
        <v>7</v>
      </c>
      <c r="B118" s="28">
        <v>43421.798611111109</v>
      </c>
      <c r="C118" s="18" t="s">
        <v>9</v>
      </c>
      <c r="D118" s="7"/>
      <c r="E118" s="7"/>
      <c r="F118" s="18" t="s">
        <v>18</v>
      </c>
      <c r="G118" t="str">
        <f t="shared" si="10"/>
        <v>Other</v>
      </c>
      <c r="H118" t="str">
        <f t="shared" si="11"/>
        <v>Sraight Bet</v>
      </c>
      <c r="I118" t="str">
        <f t="shared" si="12"/>
        <v>Not Details</v>
      </c>
      <c r="J118" t="str">
        <f t="shared" si="13"/>
        <v>Not Details</v>
      </c>
      <c r="K118" t="str">
        <f t="shared" si="14"/>
        <v>Non Descript</v>
      </c>
      <c r="L118" t="str">
        <f t="shared" si="15"/>
        <v>N/A</v>
      </c>
      <c r="M118" t="str">
        <f t="shared" si="16"/>
        <v>N/A</v>
      </c>
    </row>
    <row r="119" spans="1:13" ht="30" x14ac:dyDescent="0.35">
      <c r="A119" s="2" t="s">
        <v>418</v>
      </c>
      <c r="B119" s="29"/>
      <c r="C119" s="2" t="s">
        <v>419</v>
      </c>
      <c r="D119" s="2" t="s">
        <v>119</v>
      </c>
      <c r="E119" s="2">
        <v>200</v>
      </c>
      <c r="F119" s="2" t="s">
        <v>18</v>
      </c>
      <c r="G119" t="str">
        <f t="shared" si="10"/>
        <v>Total</v>
      </c>
      <c r="H119" t="str">
        <f t="shared" si="11"/>
        <v>Other</v>
      </c>
      <c r="I119" t="str">
        <f t="shared" si="12"/>
        <v>Not Details</v>
      </c>
      <c r="J119" t="str">
        <f t="shared" si="13"/>
        <v>Not Details</v>
      </c>
      <c r="K119" t="str">
        <f t="shared" si="14"/>
        <v>Non Descript</v>
      </c>
      <c r="L119" t="str">
        <f t="shared" si="15"/>
        <v>N/A</v>
      </c>
      <c r="M119" t="str">
        <f t="shared" si="16"/>
        <v>N/A</v>
      </c>
    </row>
    <row r="120" spans="1:13" ht="60.5" thickBot="1" x14ac:dyDescent="0.4">
      <c r="A120" s="3">
        <v>43421.757638888892</v>
      </c>
      <c r="B120" s="30"/>
      <c r="C120" s="2" t="s">
        <v>420</v>
      </c>
      <c r="D120" s="2"/>
      <c r="E120" s="2"/>
      <c r="F120" s="2"/>
      <c r="G120" t="str">
        <f t="shared" si="10"/>
        <v>Other</v>
      </c>
      <c r="H120" t="str">
        <f t="shared" si="11"/>
        <v>Other</v>
      </c>
      <c r="I120" t="str">
        <f t="shared" si="12"/>
        <v>Details</v>
      </c>
      <c r="J120" t="str">
        <f t="shared" si="13"/>
        <v>Total Details</v>
      </c>
      <c r="K120" t="str">
        <f t="shared" si="14"/>
        <v>[NBA] [503] TOTAL o222½-110  | (LOS ANGELES LAKERS vrs ORLANDO MAGIC)</v>
      </c>
      <c r="L120" t="str">
        <f t="shared" si="15"/>
        <v>WIN</v>
      </c>
      <c r="M120">
        <f t="shared" si="16"/>
        <v>200</v>
      </c>
    </row>
    <row r="121" spans="1:13" ht="20" x14ac:dyDescent="0.35">
      <c r="A121" s="10" t="s">
        <v>7</v>
      </c>
      <c r="B121" s="21">
        <v>43421.798611111109</v>
      </c>
      <c r="C121" s="10" t="s">
        <v>9</v>
      </c>
      <c r="D121" s="13"/>
      <c r="E121" s="13"/>
      <c r="F121" s="10" t="s">
        <v>13</v>
      </c>
      <c r="G121" t="str">
        <f t="shared" si="10"/>
        <v>Other</v>
      </c>
      <c r="H121" t="str">
        <f t="shared" si="11"/>
        <v>Sraight Bet</v>
      </c>
      <c r="I121" t="str">
        <f t="shared" si="12"/>
        <v>Not Details</v>
      </c>
      <c r="J121" t="str">
        <f t="shared" si="13"/>
        <v>Not Details</v>
      </c>
      <c r="K121" t="str">
        <f t="shared" si="14"/>
        <v>Non Descript</v>
      </c>
      <c r="L121" t="str">
        <f t="shared" si="15"/>
        <v>N/A</v>
      </c>
      <c r="M121" t="str">
        <f t="shared" si="16"/>
        <v>N/A</v>
      </c>
    </row>
    <row r="122" spans="1:13" ht="30" x14ac:dyDescent="0.35">
      <c r="A122" s="8" t="s">
        <v>421</v>
      </c>
      <c r="B122" s="22"/>
      <c r="C122" s="8" t="s">
        <v>422</v>
      </c>
      <c r="D122" s="8" t="s">
        <v>119</v>
      </c>
      <c r="E122" s="8">
        <v>-220</v>
      </c>
      <c r="F122" s="8" t="s">
        <v>13</v>
      </c>
      <c r="G122" t="str">
        <f t="shared" si="10"/>
        <v>Total</v>
      </c>
      <c r="H122" t="str">
        <f t="shared" si="11"/>
        <v>Other</v>
      </c>
      <c r="I122" t="str">
        <f t="shared" si="12"/>
        <v>Not Details</v>
      </c>
      <c r="J122" t="str">
        <f t="shared" si="13"/>
        <v>Not Details</v>
      </c>
      <c r="K122" t="str">
        <f t="shared" si="14"/>
        <v>Non Descript</v>
      </c>
      <c r="L122" t="str">
        <f t="shared" si="15"/>
        <v>N/A</v>
      </c>
      <c r="M122" t="str">
        <f t="shared" si="16"/>
        <v>N/A</v>
      </c>
    </row>
    <row r="123" spans="1:13" ht="40.5" thickBot="1" x14ac:dyDescent="0.4">
      <c r="A123" s="9">
        <v>43421.757638888892</v>
      </c>
      <c r="B123" s="23"/>
      <c r="C123" s="8" t="s">
        <v>423</v>
      </c>
      <c r="D123" s="8"/>
      <c r="E123" s="8"/>
      <c r="F123" s="8"/>
      <c r="G123" t="str">
        <f t="shared" si="10"/>
        <v>Other</v>
      </c>
      <c r="H123" t="str">
        <f t="shared" si="11"/>
        <v>Other</v>
      </c>
      <c r="I123" t="str">
        <f t="shared" si="12"/>
        <v>Details</v>
      </c>
      <c r="J123" t="str">
        <f t="shared" si="13"/>
        <v>Total Details</v>
      </c>
      <c r="K123" t="str">
        <f t="shared" si="14"/>
        <v>[NBA] [505] TOTAL o220-110  | (ATLANTA HAWKS vrs INDIANA PACERS)</v>
      </c>
      <c r="L123" t="str">
        <f t="shared" si="15"/>
        <v>LOSE</v>
      </c>
      <c r="M123">
        <f t="shared" si="16"/>
        <v>-220</v>
      </c>
    </row>
    <row r="124" spans="1:13" ht="20" x14ac:dyDescent="0.35">
      <c r="A124" s="18" t="s">
        <v>7</v>
      </c>
      <c r="B124" s="28">
        <v>43421.815972222219</v>
      </c>
      <c r="C124" s="18" t="s">
        <v>9</v>
      </c>
      <c r="D124" s="7"/>
      <c r="E124" s="7"/>
      <c r="F124" s="18" t="s">
        <v>18</v>
      </c>
      <c r="G124" t="str">
        <f t="shared" si="10"/>
        <v>Other</v>
      </c>
      <c r="H124" t="str">
        <f t="shared" si="11"/>
        <v>Sraight Bet</v>
      </c>
      <c r="I124" t="str">
        <f t="shared" si="12"/>
        <v>Not Details</v>
      </c>
      <c r="J124" t="str">
        <f t="shared" si="13"/>
        <v>Not Details</v>
      </c>
      <c r="K124" t="str">
        <f t="shared" si="14"/>
        <v>Non Descript</v>
      </c>
      <c r="L124" t="str">
        <f t="shared" si="15"/>
        <v>N/A</v>
      </c>
      <c r="M124" t="str">
        <f t="shared" si="16"/>
        <v>N/A</v>
      </c>
    </row>
    <row r="125" spans="1:13" ht="40" x14ac:dyDescent="0.35">
      <c r="A125" s="2" t="s">
        <v>424</v>
      </c>
      <c r="B125" s="29"/>
      <c r="C125" s="2" t="s">
        <v>425</v>
      </c>
      <c r="D125" s="2" t="s">
        <v>25</v>
      </c>
      <c r="E125" s="2">
        <v>150</v>
      </c>
      <c r="F125" s="2" t="s">
        <v>18</v>
      </c>
      <c r="G125" t="str">
        <f t="shared" si="10"/>
        <v>Other</v>
      </c>
      <c r="H125" t="str">
        <f t="shared" si="11"/>
        <v>Other</v>
      </c>
      <c r="I125" t="str">
        <f t="shared" si="12"/>
        <v>Details</v>
      </c>
      <c r="J125" t="str">
        <f t="shared" si="13"/>
        <v>Not Details</v>
      </c>
      <c r="K125" t="str">
        <f t="shared" si="14"/>
        <v>Non Descript</v>
      </c>
      <c r="L125" t="str">
        <f t="shared" si="15"/>
        <v>N/A</v>
      </c>
      <c r="M125" t="str">
        <f t="shared" si="16"/>
        <v>N/A</v>
      </c>
    </row>
    <row r="126" spans="1:13" ht="70.5" thickBot="1" x14ac:dyDescent="0.4">
      <c r="A126" s="3">
        <v>43421.713194444441</v>
      </c>
      <c r="B126" s="30"/>
      <c r="C126" s="2" t="s">
        <v>426</v>
      </c>
      <c r="D126" s="2"/>
      <c r="E126" s="2"/>
      <c r="F126" s="2"/>
      <c r="G126" t="str">
        <f t="shared" si="10"/>
        <v>Other</v>
      </c>
      <c r="H126" t="str">
        <f t="shared" si="11"/>
        <v>Other</v>
      </c>
      <c r="I126" t="str">
        <f t="shared" si="12"/>
        <v>Details</v>
      </c>
      <c r="J126" t="str">
        <f t="shared" si="13"/>
        <v>Not Details</v>
      </c>
      <c r="K126" t="str">
        <f t="shared" si="14"/>
        <v>Non Descript</v>
      </c>
      <c r="L126" t="str">
        <f t="shared" si="15"/>
        <v>N/A</v>
      </c>
      <c r="M126" t="str">
        <f t="shared" si="16"/>
        <v>N/A</v>
      </c>
    </row>
    <row r="127" spans="1:13" ht="20" x14ac:dyDescent="0.35">
      <c r="A127" s="10" t="s">
        <v>7</v>
      </c>
      <c r="B127" s="21">
        <v>43421.840277777781</v>
      </c>
      <c r="C127" s="10" t="s">
        <v>9</v>
      </c>
      <c r="D127" s="13"/>
      <c r="E127" s="13"/>
      <c r="F127" s="10" t="s">
        <v>18</v>
      </c>
      <c r="G127" t="str">
        <f t="shared" si="10"/>
        <v>Other</v>
      </c>
      <c r="H127" t="str">
        <f t="shared" si="11"/>
        <v>Sraight Bet</v>
      </c>
      <c r="I127" t="str">
        <f t="shared" si="12"/>
        <v>Not Details</v>
      </c>
      <c r="J127" t="str">
        <f t="shared" si="13"/>
        <v>Not Details</v>
      </c>
      <c r="K127" t="str">
        <f t="shared" si="14"/>
        <v>Non Descript</v>
      </c>
      <c r="L127" t="str">
        <f t="shared" si="15"/>
        <v>N/A</v>
      </c>
      <c r="M127" t="str">
        <f t="shared" si="16"/>
        <v>N/A</v>
      </c>
    </row>
    <row r="128" spans="1:13" ht="40" x14ac:dyDescent="0.35">
      <c r="A128" s="8" t="s">
        <v>427</v>
      </c>
      <c r="B128" s="22"/>
      <c r="C128" s="8" t="s">
        <v>428</v>
      </c>
      <c r="D128" s="8" t="s">
        <v>123</v>
      </c>
      <c r="E128" s="8">
        <v>50</v>
      </c>
      <c r="F128" s="8" t="s">
        <v>18</v>
      </c>
      <c r="G128" t="str">
        <f t="shared" si="10"/>
        <v>Other</v>
      </c>
      <c r="H128" t="str">
        <f t="shared" si="11"/>
        <v>Other</v>
      </c>
      <c r="I128" t="str">
        <f t="shared" si="12"/>
        <v>Details</v>
      </c>
      <c r="J128" t="str">
        <f t="shared" si="13"/>
        <v>Not Details</v>
      </c>
      <c r="K128" t="str">
        <f t="shared" si="14"/>
        <v>Non Descript</v>
      </c>
      <c r="L128" t="str">
        <f t="shared" si="15"/>
        <v>N/A</v>
      </c>
      <c r="M128" t="str">
        <f t="shared" si="16"/>
        <v>N/A</v>
      </c>
    </row>
    <row r="129" spans="1:13" ht="15" thickBot="1" x14ac:dyDescent="0.4">
      <c r="A129" s="9">
        <v>43421.761111111111</v>
      </c>
      <c r="B129" s="23"/>
      <c r="C129" s="8"/>
      <c r="D129" s="8"/>
      <c r="E129" s="8"/>
      <c r="F129" s="8"/>
      <c r="G129" t="str">
        <f t="shared" si="10"/>
        <v>Other</v>
      </c>
      <c r="H129" t="str">
        <f t="shared" si="11"/>
        <v>Other</v>
      </c>
      <c r="I129" t="str">
        <f t="shared" si="12"/>
        <v>Details</v>
      </c>
      <c r="J129" t="str">
        <f t="shared" si="13"/>
        <v>Not Details</v>
      </c>
      <c r="K129" t="str">
        <f t="shared" si="14"/>
        <v>Non Descript</v>
      </c>
      <c r="L129" t="str">
        <f t="shared" si="15"/>
        <v>N/A</v>
      </c>
      <c r="M129" t="str">
        <f t="shared" si="16"/>
        <v>N/A</v>
      </c>
    </row>
    <row r="130" spans="1:13" ht="20" x14ac:dyDescent="0.35">
      <c r="A130" s="18" t="s">
        <v>7</v>
      </c>
      <c r="B130" s="28">
        <v>43422.543749999997</v>
      </c>
      <c r="C130" s="18" t="s">
        <v>9</v>
      </c>
      <c r="D130" s="7"/>
      <c r="E130" s="7"/>
      <c r="F130" s="18" t="s">
        <v>13</v>
      </c>
      <c r="G130" t="str">
        <f t="shared" si="10"/>
        <v>Other</v>
      </c>
      <c r="H130" t="str">
        <f t="shared" si="11"/>
        <v>Sraight Bet</v>
      </c>
      <c r="I130" t="str">
        <f t="shared" si="12"/>
        <v>Not Details</v>
      </c>
      <c r="J130" t="str">
        <f t="shared" si="13"/>
        <v>Not Details</v>
      </c>
      <c r="K130" t="str">
        <f t="shared" si="14"/>
        <v>Non Descript</v>
      </c>
      <c r="L130" t="str">
        <f t="shared" si="15"/>
        <v>N/A</v>
      </c>
      <c r="M130" t="str">
        <f t="shared" si="16"/>
        <v>N/A</v>
      </c>
    </row>
    <row r="131" spans="1:13" ht="40" x14ac:dyDescent="0.35">
      <c r="A131" s="2" t="s">
        <v>429</v>
      </c>
      <c r="B131" s="29"/>
      <c r="C131" s="2" t="s">
        <v>430</v>
      </c>
      <c r="D131" s="2" t="s">
        <v>119</v>
      </c>
      <c r="E131" s="2">
        <v>-220</v>
      </c>
      <c r="F131" s="2" t="s">
        <v>13</v>
      </c>
      <c r="G131" t="str">
        <f t="shared" ref="G131:G150" si="17">IF(IFERROR(FIND("TOTAL",C131), "Other") = "Other", "Other", "Total")</f>
        <v>Other</v>
      </c>
      <c r="H131" t="str">
        <f t="shared" ref="H131:H150" si="18">IF(IFERROR(FIND("STRAIGHT BET",C131), "Other") = "Other", "Other", "Sraight Bet")</f>
        <v>Other</v>
      </c>
      <c r="I131" t="str">
        <f t="shared" ref="I131:I150" si="19">IF(CONCATENATE(G131,H131)="OtherOther","Details","Not Details")</f>
        <v>Details</v>
      </c>
      <c r="J131" t="str">
        <f t="shared" ref="J131:J150" si="20">IF(AND(G130 = "TOTAL",I131="Details"),"Total Details","Not Details")</f>
        <v>Not Details</v>
      </c>
      <c r="K131" t="str">
        <f t="shared" ref="K131:K150" si="21">IF(J131="Total Details", CONCATENATE(C130," | ",C131),"Non Descript")</f>
        <v>Non Descript</v>
      </c>
      <c r="L131" t="str">
        <f t="shared" ref="L131:L150" si="22">IF(J131="Total Details",F130,"N/A")</f>
        <v>N/A</v>
      </c>
      <c r="M131" t="str">
        <f t="shared" ref="M131:M150" si="23">IF(J131="Total Details",E130,"N/A")</f>
        <v>N/A</v>
      </c>
    </row>
    <row r="132" spans="1:13" ht="15" thickBot="1" x14ac:dyDescent="0.4">
      <c r="A132" s="3">
        <v>43422.493750000001</v>
      </c>
      <c r="B132" s="30"/>
      <c r="C132" s="2"/>
      <c r="D132" s="2"/>
      <c r="E132" s="2"/>
      <c r="F132" s="2"/>
      <c r="G132" t="str">
        <f t="shared" si="17"/>
        <v>Other</v>
      </c>
      <c r="H132" t="str">
        <f t="shared" si="18"/>
        <v>Other</v>
      </c>
      <c r="I132" t="str">
        <f t="shared" si="19"/>
        <v>Details</v>
      </c>
      <c r="J132" t="str">
        <f t="shared" si="20"/>
        <v>Not Details</v>
      </c>
      <c r="K132" t="str">
        <f t="shared" si="21"/>
        <v>Non Descript</v>
      </c>
      <c r="L132" t="str">
        <f t="shared" si="22"/>
        <v>N/A</v>
      </c>
      <c r="M132" t="str">
        <f t="shared" si="23"/>
        <v>N/A</v>
      </c>
    </row>
    <row r="133" spans="1:13" ht="20" x14ac:dyDescent="0.35">
      <c r="A133" s="10" t="s">
        <v>7</v>
      </c>
      <c r="B133" s="21">
        <v>43422.543749999997</v>
      </c>
      <c r="C133" s="10" t="s">
        <v>9</v>
      </c>
      <c r="D133" s="13"/>
      <c r="E133" s="13"/>
      <c r="F133" s="10" t="s">
        <v>18</v>
      </c>
      <c r="G133" t="str">
        <f t="shared" si="17"/>
        <v>Other</v>
      </c>
      <c r="H133" t="str">
        <f t="shared" si="18"/>
        <v>Sraight Bet</v>
      </c>
      <c r="I133" t="str">
        <f t="shared" si="19"/>
        <v>Not Details</v>
      </c>
      <c r="J133" t="str">
        <f t="shared" si="20"/>
        <v>Not Details</v>
      </c>
      <c r="K133" t="str">
        <f t="shared" si="21"/>
        <v>Non Descript</v>
      </c>
      <c r="L133" t="str">
        <f t="shared" si="22"/>
        <v>N/A</v>
      </c>
      <c r="M133" t="str">
        <f t="shared" si="23"/>
        <v>N/A</v>
      </c>
    </row>
    <row r="134" spans="1:13" ht="40" x14ac:dyDescent="0.35">
      <c r="A134" s="8" t="s">
        <v>431</v>
      </c>
      <c r="B134" s="22"/>
      <c r="C134" s="8" t="s">
        <v>432</v>
      </c>
      <c r="D134" s="8" t="s">
        <v>433</v>
      </c>
      <c r="E134" s="8">
        <v>200</v>
      </c>
      <c r="F134" s="8" t="s">
        <v>18</v>
      </c>
      <c r="G134" t="str">
        <f t="shared" si="17"/>
        <v>Other</v>
      </c>
      <c r="H134" t="str">
        <f t="shared" si="18"/>
        <v>Other</v>
      </c>
      <c r="I134" t="str">
        <f t="shared" si="19"/>
        <v>Details</v>
      </c>
      <c r="J134" t="str">
        <f t="shared" si="20"/>
        <v>Not Details</v>
      </c>
      <c r="K134" t="str">
        <f t="shared" si="21"/>
        <v>Non Descript</v>
      </c>
      <c r="L134" t="str">
        <f t="shared" si="22"/>
        <v>N/A</v>
      </c>
      <c r="M134" t="str">
        <f t="shared" si="23"/>
        <v>N/A</v>
      </c>
    </row>
    <row r="135" spans="1:13" ht="15" thickBot="1" x14ac:dyDescent="0.4">
      <c r="A135" s="9">
        <v>43422.494444444441</v>
      </c>
      <c r="B135" s="23"/>
      <c r="C135" s="8"/>
      <c r="D135" s="8"/>
      <c r="E135" s="8"/>
      <c r="F135" s="8"/>
      <c r="G135" t="str">
        <f t="shared" si="17"/>
        <v>Other</v>
      </c>
      <c r="H135" t="str">
        <f t="shared" si="18"/>
        <v>Other</v>
      </c>
      <c r="I135" t="str">
        <f t="shared" si="19"/>
        <v>Details</v>
      </c>
      <c r="J135" t="str">
        <f t="shared" si="20"/>
        <v>Not Details</v>
      </c>
      <c r="K135" t="str">
        <f t="shared" si="21"/>
        <v>Non Descript</v>
      </c>
      <c r="L135" t="str">
        <f t="shared" si="22"/>
        <v>N/A</v>
      </c>
      <c r="M135" t="str">
        <f t="shared" si="23"/>
        <v>N/A</v>
      </c>
    </row>
    <row r="136" spans="1:13" ht="20" x14ac:dyDescent="0.35">
      <c r="A136" s="18" t="s">
        <v>7</v>
      </c>
      <c r="B136" s="28">
        <v>43422.684027777781</v>
      </c>
      <c r="C136" s="18" t="s">
        <v>9</v>
      </c>
      <c r="D136" s="7"/>
      <c r="E136" s="7"/>
      <c r="F136" s="18" t="s">
        <v>13</v>
      </c>
      <c r="G136" t="str">
        <f t="shared" si="17"/>
        <v>Other</v>
      </c>
      <c r="H136" t="str">
        <f t="shared" si="18"/>
        <v>Sraight Bet</v>
      </c>
      <c r="I136" t="str">
        <f t="shared" si="19"/>
        <v>Not Details</v>
      </c>
      <c r="J136" t="str">
        <f t="shared" si="20"/>
        <v>Not Details</v>
      </c>
      <c r="K136" t="str">
        <f t="shared" si="21"/>
        <v>Non Descript</v>
      </c>
      <c r="L136" t="str">
        <f t="shared" si="22"/>
        <v>N/A</v>
      </c>
      <c r="M136" t="str">
        <f t="shared" si="23"/>
        <v>N/A</v>
      </c>
    </row>
    <row r="137" spans="1:13" ht="50" x14ac:dyDescent="0.35">
      <c r="A137" s="2" t="s">
        <v>434</v>
      </c>
      <c r="B137" s="29"/>
      <c r="C137" s="2" t="s">
        <v>435</v>
      </c>
      <c r="D137" s="2" t="s">
        <v>436</v>
      </c>
      <c r="E137" s="2">
        <v>-230</v>
      </c>
      <c r="F137" s="2" t="s">
        <v>13</v>
      </c>
      <c r="G137" t="str">
        <f t="shared" si="17"/>
        <v>Other</v>
      </c>
      <c r="H137" t="str">
        <f t="shared" si="18"/>
        <v>Other</v>
      </c>
      <c r="I137" t="str">
        <f t="shared" si="19"/>
        <v>Details</v>
      </c>
      <c r="J137" t="str">
        <f t="shared" si="20"/>
        <v>Not Details</v>
      </c>
      <c r="K137" t="str">
        <f t="shared" si="21"/>
        <v>Non Descript</v>
      </c>
      <c r="L137" t="str">
        <f t="shared" si="22"/>
        <v>N/A</v>
      </c>
      <c r="M137" t="str">
        <f t="shared" si="23"/>
        <v>N/A</v>
      </c>
    </row>
    <row r="138" spans="1:13" ht="15" thickBot="1" x14ac:dyDescent="0.4">
      <c r="A138" s="3">
        <v>43422.493750000001</v>
      </c>
      <c r="B138" s="30"/>
      <c r="C138" s="2"/>
      <c r="D138" s="2"/>
      <c r="E138" s="2"/>
      <c r="F138" s="2"/>
      <c r="G138" t="str">
        <f t="shared" si="17"/>
        <v>Other</v>
      </c>
      <c r="H138" t="str">
        <f t="shared" si="18"/>
        <v>Other</v>
      </c>
      <c r="I138" t="str">
        <f t="shared" si="19"/>
        <v>Details</v>
      </c>
      <c r="J138" t="str">
        <f t="shared" si="20"/>
        <v>Not Details</v>
      </c>
      <c r="K138" t="str">
        <f t="shared" si="21"/>
        <v>Non Descript</v>
      </c>
      <c r="L138" t="str">
        <f t="shared" si="22"/>
        <v>N/A</v>
      </c>
      <c r="M138" t="str">
        <f t="shared" si="23"/>
        <v>N/A</v>
      </c>
    </row>
    <row r="139" spans="1:13" ht="20" x14ac:dyDescent="0.35">
      <c r="A139" s="10" t="s">
        <v>7</v>
      </c>
      <c r="B139" s="21">
        <v>43422.75</v>
      </c>
      <c r="C139" s="10" t="s">
        <v>9</v>
      </c>
      <c r="D139" s="13"/>
      <c r="E139" s="13"/>
      <c r="F139" s="10" t="s">
        <v>13</v>
      </c>
      <c r="G139" t="str">
        <f t="shared" si="17"/>
        <v>Other</v>
      </c>
      <c r="H139" t="str">
        <f t="shared" si="18"/>
        <v>Sraight Bet</v>
      </c>
      <c r="I139" t="str">
        <f t="shared" si="19"/>
        <v>Not Details</v>
      </c>
      <c r="J139" t="str">
        <f t="shared" si="20"/>
        <v>Not Details</v>
      </c>
      <c r="K139" t="str">
        <f t="shared" si="21"/>
        <v>Non Descript</v>
      </c>
      <c r="L139" t="str">
        <f t="shared" si="22"/>
        <v>N/A</v>
      </c>
      <c r="M139" t="str">
        <f t="shared" si="23"/>
        <v>N/A</v>
      </c>
    </row>
    <row r="140" spans="1:13" ht="40" x14ac:dyDescent="0.35">
      <c r="A140" s="8" t="s">
        <v>437</v>
      </c>
      <c r="B140" s="22"/>
      <c r="C140" s="8" t="s">
        <v>438</v>
      </c>
      <c r="D140" s="8" t="s">
        <v>339</v>
      </c>
      <c r="E140" s="8">
        <v>-158</v>
      </c>
      <c r="F140" s="8" t="s">
        <v>13</v>
      </c>
      <c r="G140" t="str">
        <f t="shared" si="17"/>
        <v>Other</v>
      </c>
      <c r="H140" t="str">
        <f t="shared" si="18"/>
        <v>Other</v>
      </c>
      <c r="I140" t="str">
        <f t="shared" si="19"/>
        <v>Details</v>
      </c>
      <c r="J140" t="str">
        <f t="shared" si="20"/>
        <v>Not Details</v>
      </c>
      <c r="K140" t="str">
        <f t="shared" si="21"/>
        <v>Non Descript</v>
      </c>
      <c r="L140" t="str">
        <f t="shared" si="22"/>
        <v>N/A</v>
      </c>
      <c r="M140" t="str">
        <f t="shared" si="23"/>
        <v>N/A</v>
      </c>
    </row>
    <row r="141" spans="1:13" ht="60.5" thickBot="1" x14ac:dyDescent="0.4">
      <c r="A141" s="9">
        <v>43422.737500000003</v>
      </c>
      <c r="B141" s="23"/>
      <c r="C141" s="8" t="s">
        <v>439</v>
      </c>
      <c r="D141" s="8"/>
      <c r="E141" s="8"/>
      <c r="F141" s="8"/>
      <c r="G141" t="str">
        <f t="shared" si="17"/>
        <v>Other</v>
      </c>
      <c r="H141" t="str">
        <f t="shared" si="18"/>
        <v>Other</v>
      </c>
      <c r="I141" t="str">
        <f t="shared" si="19"/>
        <v>Details</v>
      </c>
      <c r="J141" t="str">
        <f t="shared" si="20"/>
        <v>Not Details</v>
      </c>
      <c r="K141" t="str">
        <f t="shared" si="21"/>
        <v>Non Descript</v>
      </c>
      <c r="L141" t="str">
        <f t="shared" si="22"/>
        <v>N/A</v>
      </c>
      <c r="M141" t="str">
        <f t="shared" si="23"/>
        <v>N/A</v>
      </c>
    </row>
    <row r="142" spans="1:13" ht="20" x14ac:dyDescent="0.35">
      <c r="A142" s="18" t="s">
        <v>7</v>
      </c>
      <c r="B142" s="28">
        <v>43422.847222222219</v>
      </c>
      <c r="C142" s="18" t="s">
        <v>9</v>
      </c>
      <c r="D142" s="7"/>
      <c r="E142" s="7"/>
      <c r="F142" s="18" t="s">
        <v>13</v>
      </c>
      <c r="G142" t="str">
        <f t="shared" si="17"/>
        <v>Other</v>
      </c>
      <c r="H142" t="str">
        <f t="shared" si="18"/>
        <v>Sraight Bet</v>
      </c>
      <c r="I142" t="str">
        <f t="shared" si="19"/>
        <v>Not Details</v>
      </c>
      <c r="J142" t="str">
        <f t="shared" si="20"/>
        <v>Not Details</v>
      </c>
      <c r="K142" t="str">
        <f t="shared" si="21"/>
        <v>Non Descript</v>
      </c>
      <c r="L142" t="str">
        <f t="shared" si="22"/>
        <v>N/A</v>
      </c>
      <c r="M142" t="str">
        <f t="shared" si="23"/>
        <v>N/A</v>
      </c>
    </row>
    <row r="143" spans="1:13" ht="40" x14ac:dyDescent="0.35">
      <c r="A143" s="2" t="s">
        <v>440</v>
      </c>
      <c r="B143" s="29"/>
      <c r="C143" s="2" t="s">
        <v>441</v>
      </c>
      <c r="D143" s="2" t="s">
        <v>44</v>
      </c>
      <c r="E143" s="2">
        <v>-110</v>
      </c>
      <c r="F143" s="2" t="s">
        <v>13</v>
      </c>
      <c r="G143" t="str">
        <f t="shared" si="17"/>
        <v>Total</v>
      </c>
      <c r="H143" t="str">
        <f t="shared" si="18"/>
        <v>Other</v>
      </c>
      <c r="I143" t="str">
        <f t="shared" si="19"/>
        <v>Not Details</v>
      </c>
      <c r="J143" t="str">
        <f t="shared" si="20"/>
        <v>Not Details</v>
      </c>
      <c r="K143" t="str">
        <f t="shared" si="21"/>
        <v>Non Descript</v>
      </c>
      <c r="L143" t="str">
        <f t="shared" si="22"/>
        <v>N/A</v>
      </c>
      <c r="M143" t="str">
        <f t="shared" si="23"/>
        <v>N/A</v>
      </c>
    </row>
    <row r="144" spans="1:13" ht="70.5" thickBot="1" x14ac:dyDescent="0.4">
      <c r="A144" s="3">
        <v>43422.841666666667</v>
      </c>
      <c r="B144" s="30"/>
      <c r="C144" s="2" t="s">
        <v>442</v>
      </c>
      <c r="D144" s="2"/>
      <c r="E144" s="2"/>
      <c r="F144" s="2"/>
      <c r="G144" t="str">
        <f t="shared" si="17"/>
        <v>Other</v>
      </c>
      <c r="H144" t="str">
        <f t="shared" si="18"/>
        <v>Other</v>
      </c>
      <c r="I144" t="str">
        <f t="shared" si="19"/>
        <v>Details</v>
      </c>
      <c r="J144" t="str">
        <f t="shared" si="20"/>
        <v>Total Details</v>
      </c>
      <c r="K144" t="str">
        <f t="shared" si="21"/>
        <v>[NBA] [2709] TOTAL o105-110  | (2H GOLDEN STATE WARRIORS vrs 2H SAN ANTONIO SPURS)</v>
      </c>
      <c r="L144" t="str">
        <f t="shared" si="22"/>
        <v>LOSE</v>
      </c>
      <c r="M144">
        <f t="shared" si="23"/>
        <v>-110</v>
      </c>
    </row>
    <row r="145" spans="1:13" ht="30" x14ac:dyDescent="0.35">
      <c r="A145" s="10" t="s">
        <v>7</v>
      </c>
      <c r="B145" s="17">
        <v>43422.848611111112</v>
      </c>
      <c r="C145" s="10" t="s">
        <v>125</v>
      </c>
      <c r="D145" s="13"/>
      <c r="E145" s="13"/>
      <c r="F145" s="10" t="s">
        <v>18</v>
      </c>
      <c r="G145" t="str">
        <f t="shared" si="17"/>
        <v>Other</v>
      </c>
      <c r="H145" t="str">
        <f t="shared" si="18"/>
        <v>Other</v>
      </c>
      <c r="I145" t="str">
        <f t="shared" si="19"/>
        <v>Details</v>
      </c>
      <c r="J145" t="str">
        <f t="shared" si="20"/>
        <v>Not Details</v>
      </c>
      <c r="K145" t="str">
        <f t="shared" si="21"/>
        <v>Non Descript</v>
      </c>
      <c r="L145" t="str">
        <f t="shared" si="22"/>
        <v>N/A</v>
      </c>
      <c r="M145" t="str">
        <f t="shared" si="23"/>
        <v>N/A</v>
      </c>
    </row>
    <row r="146" spans="1:13" ht="50" x14ac:dyDescent="0.35">
      <c r="A146" s="8" t="s">
        <v>443</v>
      </c>
      <c r="B146" s="11">
        <v>43422.848611111112</v>
      </c>
      <c r="C146" s="8" t="s">
        <v>444</v>
      </c>
      <c r="D146" s="8" t="s">
        <v>447</v>
      </c>
      <c r="E146" s="8">
        <v>300</v>
      </c>
      <c r="F146" s="8" t="s">
        <v>18</v>
      </c>
      <c r="G146" t="str">
        <f t="shared" si="17"/>
        <v>Other</v>
      </c>
      <c r="H146" t="str">
        <f t="shared" si="18"/>
        <v>Other</v>
      </c>
      <c r="I146" t="str">
        <f t="shared" si="19"/>
        <v>Details</v>
      </c>
      <c r="J146" t="str">
        <f t="shared" si="20"/>
        <v>Not Details</v>
      </c>
      <c r="K146" t="str">
        <f t="shared" si="21"/>
        <v>Non Descript</v>
      </c>
      <c r="L146" t="str">
        <f t="shared" si="22"/>
        <v>N/A</v>
      </c>
      <c r="M146" t="str">
        <f t="shared" si="23"/>
        <v>N/A</v>
      </c>
    </row>
    <row r="147" spans="1:13" ht="30" x14ac:dyDescent="0.35">
      <c r="A147" s="9">
        <v>43422.84097222222</v>
      </c>
      <c r="B147" s="14"/>
      <c r="C147" s="8" t="s">
        <v>445</v>
      </c>
      <c r="D147" s="8"/>
      <c r="E147" s="8"/>
      <c r="F147" s="8" t="s">
        <v>18</v>
      </c>
      <c r="G147" t="str">
        <f t="shared" si="17"/>
        <v>Total</v>
      </c>
      <c r="H147" t="str">
        <f t="shared" si="18"/>
        <v>Other</v>
      </c>
      <c r="I147" t="str">
        <f t="shared" si="19"/>
        <v>Not Details</v>
      </c>
      <c r="J147" t="str">
        <f t="shared" si="20"/>
        <v>Not Details</v>
      </c>
      <c r="K147" t="str">
        <f t="shared" si="21"/>
        <v>Non Descript</v>
      </c>
      <c r="L147" t="str">
        <f t="shared" si="22"/>
        <v>N/A</v>
      </c>
      <c r="M147" t="str">
        <f t="shared" si="23"/>
        <v>N/A</v>
      </c>
    </row>
    <row r="148" spans="1:13" ht="50.5" thickBot="1" x14ac:dyDescent="0.4">
      <c r="A148" s="8"/>
      <c r="B148" s="14"/>
      <c r="C148" s="8" t="s">
        <v>446</v>
      </c>
      <c r="D148" s="8"/>
      <c r="E148" s="8"/>
      <c r="F148" s="8"/>
      <c r="G148" t="str">
        <f t="shared" si="17"/>
        <v>Other</v>
      </c>
      <c r="H148" t="str">
        <f t="shared" si="18"/>
        <v>Other</v>
      </c>
      <c r="I148" t="str">
        <f t="shared" si="19"/>
        <v>Details</v>
      </c>
      <c r="J148" t="str">
        <f t="shared" si="20"/>
        <v>Total Details</v>
      </c>
      <c r="K148" t="str">
        <f t="shared" si="21"/>
        <v>[NFL] [458] TOTAL u50-110 (B+6)  | (MINNESOTA VIKINGS vrs CHICAGO BEARS)</v>
      </c>
      <c r="L148" t="str">
        <f t="shared" si="22"/>
        <v>WIN</v>
      </c>
      <c r="M148">
        <f t="shared" si="23"/>
        <v>0</v>
      </c>
    </row>
    <row r="149" spans="1:13" ht="15.5" customHeight="1" x14ac:dyDescent="0.35">
      <c r="A149" s="39" t="s">
        <v>270</v>
      </c>
      <c r="B149" s="40"/>
      <c r="C149" s="42" t="s">
        <v>271</v>
      </c>
      <c r="D149" s="42"/>
      <c r="E149" s="42">
        <v>-393</v>
      </c>
      <c r="G149" t="str">
        <f t="shared" si="17"/>
        <v>Other</v>
      </c>
      <c r="H149" t="str">
        <f t="shared" si="18"/>
        <v>Other</v>
      </c>
      <c r="I149" t="str">
        <f t="shared" si="19"/>
        <v>Details</v>
      </c>
      <c r="J149" t="str">
        <f t="shared" si="20"/>
        <v>Not Details</v>
      </c>
      <c r="K149" t="str">
        <f t="shared" si="21"/>
        <v>Non Descript</v>
      </c>
      <c r="L149" t="str">
        <f t="shared" si="22"/>
        <v>N/A</v>
      </c>
      <c r="M149" t="str">
        <f t="shared" si="23"/>
        <v>N/A</v>
      </c>
    </row>
    <row r="150" spans="1:13" x14ac:dyDescent="0.35">
      <c r="A150" s="38">
        <v>43422.999305555553</v>
      </c>
      <c r="B150" s="41"/>
      <c r="C150" s="43"/>
      <c r="D150" s="43"/>
      <c r="E150" s="43"/>
      <c r="G150" t="str">
        <f t="shared" si="17"/>
        <v>Other</v>
      </c>
      <c r="H150" t="str">
        <f t="shared" si="18"/>
        <v>Other</v>
      </c>
      <c r="I150" t="str">
        <f t="shared" si="19"/>
        <v>Details</v>
      </c>
      <c r="J150" t="str">
        <f t="shared" si="20"/>
        <v>Not Details</v>
      </c>
      <c r="K150" t="str">
        <f t="shared" si="21"/>
        <v>Non Descript</v>
      </c>
      <c r="L150" t="str">
        <f t="shared" si="22"/>
        <v>N/A</v>
      </c>
      <c r="M150" t="str">
        <f t="shared" si="23"/>
        <v>N/A</v>
      </c>
    </row>
  </sheetData>
  <mergeCells count="49">
    <mergeCell ref="B139:B141"/>
    <mergeCell ref="B142:B144"/>
    <mergeCell ref="B149:B150"/>
    <mergeCell ref="C149:C150"/>
    <mergeCell ref="D149:D150"/>
    <mergeCell ref="E149:E150"/>
    <mergeCell ref="B121:B123"/>
    <mergeCell ref="B124:B126"/>
    <mergeCell ref="B127:B129"/>
    <mergeCell ref="B130:B132"/>
    <mergeCell ref="B133:B135"/>
    <mergeCell ref="B136:B138"/>
    <mergeCell ref="B103:B105"/>
    <mergeCell ref="B106:B108"/>
    <mergeCell ref="B109:B111"/>
    <mergeCell ref="B112:B114"/>
    <mergeCell ref="B115:B117"/>
    <mergeCell ref="B118:B120"/>
    <mergeCell ref="B81:B83"/>
    <mergeCell ref="B84:B86"/>
    <mergeCell ref="B91:B93"/>
    <mergeCell ref="B94:B96"/>
    <mergeCell ref="B97:B99"/>
    <mergeCell ref="B100:B102"/>
    <mergeCell ref="B63:B65"/>
    <mergeCell ref="B66:B68"/>
    <mergeCell ref="B69:B71"/>
    <mergeCell ref="B72:B74"/>
    <mergeCell ref="B75:B77"/>
    <mergeCell ref="B78:B80"/>
    <mergeCell ref="B45:B47"/>
    <mergeCell ref="B48:B50"/>
    <mergeCell ref="B51:B53"/>
    <mergeCell ref="B54:B56"/>
    <mergeCell ref="B57:B59"/>
    <mergeCell ref="B60:B62"/>
    <mergeCell ref="B27:B29"/>
    <mergeCell ref="B30:B32"/>
    <mergeCell ref="B33:B35"/>
    <mergeCell ref="B36:B38"/>
    <mergeCell ref="B39:B41"/>
    <mergeCell ref="B42:B44"/>
    <mergeCell ref="B5:B7"/>
    <mergeCell ref="B8:B10"/>
    <mergeCell ref="B11:B13"/>
    <mergeCell ref="B14:B16"/>
    <mergeCell ref="B17:B19"/>
    <mergeCell ref="B24:B26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FE00-3C1A-459C-86E8-8B2CAF826B9E}">
  <dimension ref="A1:D16"/>
  <sheetViews>
    <sheetView workbookViewId="0">
      <selection activeCell="A2" sqref="A2:D16"/>
    </sheetView>
  </sheetViews>
  <sheetFormatPr defaultRowHeight="14.5" x14ac:dyDescent="0.35"/>
  <cols>
    <col min="1" max="1" width="129.453125" bestFit="1" customWidth="1"/>
  </cols>
  <sheetData>
    <row r="1" spans="1:4" x14ac:dyDescent="0.35">
      <c r="A1" t="s">
        <v>4</v>
      </c>
      <c r="B1" t="s">
        <v>276</v>
      </c>
      <c r="C1" t="s">
        <v>277</v>
      </c>
      <c r="D1" t="s">
        <v>463</v>
      </c>
    </row>
    <row r="2" spans="1:4" x14ac:dyDescent="0.35">
      <c r="A2" t="s">
        <v>448</v>
      </c>
      <c r="B2" t="s">
        <v>13</v>
      </c>
      <c r="C2">
        <v>-110</v>
      </c>
      <c r="D2" t="str">
        <f t="shared" ref="D2:D16" si="0">IF(IFERROR(FIND("NBA",A2),"Non NBA")="Non NBA","Non NBA","NBA")</f>
        <v>NBA</v>
      </c>
    </row>
    <row r="3" spans="1:4" x14ac:dyDescent="0.35">
      <c r="A3" t="s">
        <v>449</v>
      </c>
      <c r="B3" t="s">
        <v>18</v>
      </c>
      <c r="C3">
        <v>100</v>
      </c>
      <c r="D3" t="str">
        <f t="shared" si="0"/>
        <v>NBA</v>
      </c>
    </row>
    <row r="4" spans="1:4" x14ac:dyDescent="0.35">
      <c r="A4" t="s">
        <v>450</v>
      </c>
      <c r="B4" t="s">
        <v>18</v>
      </c>
      <c r="C4">
        <v>100</v>
      </c>
      <c r="D4" t="str">
        <f t="shared" si="0"/>
        <v>NBA</v>
      </c>
    </row>
    <row r="5" spans="1:4" x14ac:dyDescent="0.35">
      <c r="A5" t="s">
        <v>451</v>
      </c>
      <c r="B5" t="s">
        <v>18</v>
      </c>
      <c r="C5">
        <v>50</v>
      </c>
      <c r="D5" t="str">
        <f t="shared" si="0"/>
        <v>NBA</v>
      </c>
    </row>
    <row r="6" spans="1:4" x14ac:dyDescent="0.35">
      <c r="A6" t="s">
        <v>452</v>
      </c>
      <c r="B6" t="s">
        <v>18</v>
      </c>
      <c r="C6">
        <v>50</v>
      </c>
      <c r="D6" t="str">
        <f t="shared" si="0"/>
        <v>NBA</v>
      </c>
    </row>
    <row r="7" spans="1:4" x14ac:dyDescent="0.35">
      <c r="A7" t="s">
        <v>453</v>
      </c>
      <c r="B7" t="s">
        <v>18</v>
      </c>
      <c r="C7">
        <v>50</v>
      </c>
      <c r="D7" t="str">
        <f t="shared" si="0"/>
        <v>NBA</v>
      </c>
    </row>
    <row r="8" spans="1:4" x14ac:dyDescent="0.35">
      <c r="A8" t="s">
        <v>454</v>
      </c>
      <c r="B8" t="s">
        <v>18</v>
      </c>
      <c r="C8">
        <v>200</v>
      </c>
      <c r="D8" t="str">
        <f t="shared" si="0"/>
        <v>NBA</v>
      </c>
    </row>
    <row r="9" spans="1:4" x14ac:dyDescent="0.35">
      <c r="A9" t="s">
        <v>455</v>
      </c>
      <c r="B9" t="s">
        <v>13</v>
      </c>
      <c r="C9">
        <v>-220</v>
      </c>
      <c r="D9" t="str">
        <f t="shared" si="0"/>
        <v>NBA</v>
      </c>
    </row>
    <row r="10" spans="1:4" x14ac:dyDescent="0.35">
      <c r="A10" t="s">
        <v>456</v>
      </c>
      <c r="B10" t="s">
        <v>18</v>
      </c>
      <c r="C10">
        <v>100</v>
      </c>
      <c r="D10" t="str">
        <f t="shared" si="0"/>
        <v>NBA</v>
      </c>
    </row>
    <row r="11" spans="1:4" x14ac:dyDescent="0.35">
      <c r="A11" t="s">
        <v>457</v>
      </c>
      <c r="B11" t="s">
        <v>18</v>
      </c>
      <c r="C11">
        <v>100</v>
      </c>
      <c r="D11" t="str">
        <f t="shared" si="0"/>
        <v>NBA</v>
      </c>
    </row>
    <row r="12" spans="1:4" x14ac:dyDescent="0.35">
      <c r="A12" t="s">
        <v>458</v>
      </c>
      <c r="B12" t="s">
        <v>18</v>
      </c>
      <c r="C12">
        <v>100</v>
      </c>
      <c r="D12" t="str">
        <f t="shared" si="0"/>
        <v>NBA</v>
      </c>
    </row>
    <row r="13" spans="1:4" x14ac:dyDescent="0.35">
      <c r="A13" t="s">
        <v>459</v>
      </c>
      <c r="B13" t="s">
        <v>13</v>
      </c>
      <c r="C13">
        <v>-110</v>
      </c>
      <c r="D13" t="str">
        <f t="shared" si="0"/>
        <v>NBA</v>
      </c>
    </row>
    <row r="14" spans="1:4" x14ac:dyDescent="0.35">
      <c r="A14" t="s">
        <v>460</v>
      </c>
      <c r="B14" t="s">
        <v>18</v>
      </c>
      <c r="C14">
        <v>200</v>
      </c>
      <c r="D14" t="str">
        <f t="shared" si="0"/>
        <v>NBA</v>
      </c>
    </row>
    <row r="15" spans="1:4" x14ac:dyDescent="0.35">
      <c r="A15" t="s">
        <v>461</v>
      </c>
      <c r="B15" t="s">
        <v>13</v>
      </c>
      <c r="C15">
        <v>-220</v>
      </c>
      <c r="D15" t="str">
        <f t="shared" si="0"/>
        <v>NBA</v>
      </c>
    </row>
    <row r="16" spans="1:4" x14ac:dyDescent="0.35">
      <c r="A16" t="s">
        <v>462</v>
      </c>
      <c r="B16" t="s">
        <v>13</v>
      </c>
      <c r="C16">
        <v>-110</v>
      </c>
      <c r="D16" t="str">
        <f t="shared" si="0"/>
        <v>NBA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98A8-C95F-4552-935F-7ADD41625A6C}">
  <dimension ref="A1:F80"/>
  <sheetViews>
    <sheetView workbookViewId="0">
      <selection activeCell="E3" sqref="E3"/>
    </sheetView>
  </sheetViews>
  <sheetFormatPr defaultRowHeight="14.5" x14ac:dyDescent="0.35"/>
  <sheetData>
    <row r="1" spans="1:6" ht="15" thickBot="1" x14ac:dyDescent="0.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</row>
    <row r="2" spans="1:6" ht="20" x14ac:dyDescent="0.35">
      <c r="A2" s="18" t="s">
        <v>7</v>
      </c>
      <c r="B2" s="28">
        <v>43410.79791666667</v>
      </c>
      <c r="C2" s="18" t="s">
        <v>9</v>
      </c>
      <c r="D2" s="7"/>
      <c r="E2" s="7"/>
      <c r="F2" s="18" t="s">
        <v>13</v>
      </c>
    </row>
    <row r="3" spans="1:6" ht="30" x14ac:dyDescent="0.35">
      <c r="A3" s="2" t="s">
        <v>464</v>
      </c>
      <c r="B3" s="29"/>
      <c r="C3" s="2" t="s">
        <v>465</v>
      </c>
      <c r="D3" s="2" t="s">
        <v>44</v>
      </c>
      <c r="E3" s="2">
        <v>-110</v>
      </c>
      <c r="F3" s="2" t="s">
        <v>13</v>
      </c>
    </row>
    <row r="4" spans="1:6" ht="50.5" thickBot="1" x14ac:dyDescent="0.4">
      <c r="A4" s="3">
        <v>43410.535416666666</v>
      </c>
      <c r="B4" s="30"/>
      <c r="C4" s="2" t="s">
        <v>466</v>
      </c>
      <c r="D4" s="2"/>
      <c r="E4" s="2"/>
      <c r="F4" s="2"/>
    </row>
    <row r="5" spans="1:6" ht="20" x14ac:dyDescent="0.35">
      <c r="A5" s="10" t="s">
        <v>7</v>
      </c>
      <c r="B5" s="21">
        <v>43410.861111111109</v>
      </c>
      <c r="C5" s="10" t="s">
        <v>9</v>
      </c>
      <c r="D5" s="13"/>
      <c r="E5" s="13"/>
      <c r="F5" s="10" t="s">
        <v>13</v>
      </c>
    </row>
    <row r="6" spans="1:6" ht="50" x14ac:dyDescent="0.35">
      <c r="A6" s="8" t="s">
        <v>467</v>
      </c>
      <c r="B6" s="22"/>
      <c r="C6" s="8" t="s">
        <v>468</v>
      </c>
      <c r="D6" s="8" t="s">
        <v>40</v>
      </c>
      <c r="E6" s="8">
        <v>-115</v>
      </c>
      <c r="F6" s="8" t="s">
        <v>13</v>
      </c>
    </row>
    <row r="7" spans="1:6" ht="15" thickBot="1" x14ac:dyDescent="0.4">
      <c r="A7" s="9">
        <v>43410.535416666666</v>
      </c>
      <c r="B7" s="23"/>
      <c r="C7" s="8"/>
      <c r="D7" s="8"/>
      <c r="E7" s="8"/>
      <c r="F7" s="8"/>
    </row>
    <row r="8" spans="1:6" ht="20" x14ac:dyDescent="0.35">
      <c r="A8" s="18" t="s">
        <v>7</v>
      </c>
      <c r="B8" s="28">
        <v>43410.861111111109</v>
      </c>
      <c r="C8" s="18" t="s">
        <v>9</v>
      </c>
      <c r="D8" s="7"/>
      <c r="E8" s="7"/>
      <c r="F8" s="18" t="s">
        <v>13</v>
      </c>
    </row>
    <row r="9" spans="1:6" ht="30" x14ac:dyDescent="0.35">
      <c r="A9" s="2" t="s">
        <v>469</v>
      </c>
      <c r="B9" s="29"/>
      <c r="C9" s="2" t="s">
        <v>470</v>
      </c>
      <c r="D9" s="2" t="s">
        <v>44</v>
      </c>
      <c r="E9" s="2">
        <v>-110</v>
      </c>
      <c r="F9" s="2" t="s">
        <v>13</v>
      </c>
    </row>
    <row r="10" spans="1:6" ht="60.5" thickBot="1" x14ac:dyDescent="0.4">
      <c r="A10" s="3">
        <v>43410.535416666666</v>
      </c>
      <c r="B10" s="30"/>
      <c r="C10" s="2" t="s">
        <v>471</v>
      </c>
      <c r="D10" s="2"/>
      <c r="E10" s="2"/>
      <c r="F10" s="2"/>
    </row>
    <row r="11" spans="1:6" ht="20" x14ac:dyDescent="0.35">
      <c r="A11" s="10" t="s">
        <v>7</v>
      </c>
      <c r="B11" s="21">
        <v>43410.923611111109</v>
      </c>
      <c r="C11" s="10" t="s">
        <v>9</v>
      </c>
      <c r="D11" s="13"/>
      <c r="E11" s="13"/>
      <c r="F11" s="10" t="s">
        <v>13</v>
      </c>
    </row>
    <row r="12" spans="1:6" ht="40" x14ac:dyDescent="0.35">
      <c r="A12" s="8" t="s">
        <v>472</v>
      </c>
      <c r="B12" s="22"/>
      <c r="C12" s="8" t="s">
        <v>473</v>
      </c>
      <c r="D12" s="8" t="s">
        <v>44</v>
      </c>
      <c r="E12" s="8">
        <v>-110</v>
      </c>
      <c r="F12" s="8" t="s">
        <v>13</v>
      </c>
    </row>
    <row r="13" spans="1:6" ht="15" thickBot="1" x14ac:dyDescent="0.4">
      <c r="A13" s="9">
        <v>43410.535416666666</v>
      </c>
      <c r="B13" s="23"/>
      <c r="C13" s="8"/>
      <c r="D13" s="8"/>
      <c r="E13" s="8"/>
      <c r="F13" s="8"/>
    </row>
    <row r="14" spans="1:6" ht="20" x14ac:dyDescent="0.35">
      <c r="A14" s="18" t="s">
        <v>7</v>
      </c>
      <c r="B14" s="28">
        <v>43410.970138888886</v>
      </c>
      <c r="C14" s="18" t="s">
        <v>9</v>
      </c>
      <c r="D14" s="7"/>
      <c r="E14" s="7"/>
      <c r="F14" s="18" t="s">
        <v>13</v>
      </c>
    </row>
    <row r="15" spans="1:6" ht="50" x14ac:dyDescent="0.35">
      <c r="A15" s="2" t="s">
        <v>474</v>
      </c>
      <c r="B15" s="29"/>
      <c r="C15" s="2" t="s">
        <v>475</v>
      </c>
      <c r="D15" s="2" t="s">
        <v>44</v>
      </c>
      <c r="E15" s="2">
        <v>-110</v>
      </c>
      <c r="F15" s="2" t="s">
        <v>13</v>
      </c>
    </row>
    <row r="16" spans="1:6" ht="15" thickBot="1" x14ac:dyDescent="0.4">
      <c r="A16" s="3">
        <v>43410.966666666667</v>
      </c>
      <c r="B16" s="30"/>
      <c r="C16" s="2"/>
      <c r="D16" s="2"/>
      <c r="E16" s="2"/>
      <c r="F16" s="2"/>
    </row>
    <row r="17" spans="1:6" ht="20" x14ac:dyDescent="0.35">
      <c r="A17" s="10" t="s">
        <v>7</v>
      </c>
      <c r="B17" s="21">
        <v>43410.970138888886</v>
      </c>
      <c r="C17" s="10" t="s">
        <v>9</v>
      </c>
      <c r="D17" s="13"/>
      <c r="E17" s="13"/>
      <c r="F17" s="10" t="s">
        <v>18</v>
      </c>
    </row>
    <row r="18" spans="1:6" ht="40" x14ac:dyDescent="0.35">
      <c r="A18" s="8" t="s">
        <v>476</v>
      </c>
      <c r="B18" s="22"/>
      <c r="C18" s="8" t="s">
        <v>477</v>
      </c>
      <c r="D18" s="8" t="s">
        <v>44</v>
      </c>
      <c r="E18" s="8">
        <v>100</v>
      </c>
      <c r="F18" s="8" t="s">
        <v>18</v>
      </c>
    </row>
    <row r="19" spans="1:6" ht="70.5" thickBot="1" x14ac:dyDescent="0.4">
      <c r="A19" s="9">
        <v>43410.966666666667</v>
      </c>
      <c r="B19" s="23"/>
      <c r="C19" s="8" t="s">
        <v>478</v>
      </c>
      <c r="D19" s="8"/>
      <c r="E19" s="8"/>
      <c r="F19" s="8"/>
    </row>
    <row r="20" spans="1:6" ht="20" x14ac:dyDescent="0.35">
      <c r="A20" s="18" t="s">
        <v>7</v>
      </c>
      <c r="B20" s="28">
        <v>43411.798611111109</v>
      </c>
      <c r="C20" s="18" t="s">
        <v>9</v>
      </c>
      <c r="D20" s="7"/>
      <c r="E20" s="7"/>
      <c r="F20" s="18" t="s">
        <v>13</v>
      </c>
    </row>
    <row r="21" spans="1:6" ht="30" x14ac:dyDescent="0.35">
      <c r="A21" s="2" t="s">
        <v>479</v>
      </c>
      <c r="B21" s="29"/>
      <c r="C21" s="2" t="s">
        <v>480</v>
      </c>
      <c r="D21" s="2" t="s">
        <v>44</v>
      </c>
      <c r="E21" s="2">
        <v>-110</v>
      </c>
      <c r="F21" s="2" t="s">
        <v>13</v>
      </c>
    </row>
    <row r="22" spans="1:6" ht="50.5" thickBot="1" x14ac:dyDescent="0.4">
      <c r="A22" s="3">
        <v>43411.720833333333</v>
      </c>
      <c r="B22" s="30"/>
      <c r="C22" s="2" t="s">
        <v>481</v>
      </c>
      <c r="D22" s="2"/>
      <c r="E22" s="2"/>
      <c r="F22" s="2"/>
    </row>
    <row r="23" spans="1:6" ht="30" x14ac:dyDescent="0.35">
      <c r="A23" s="10" t="s">
        <v>7</v>
      </c>
      <c r="B23" s="17">
        <v>43411.798611111109</v>
      </c>
      <c r="C23" s="10" t="s">
        <v>483</v>
      </c>
      <c r="D23" s="13"/>
      <c r="E23" s="13"/>
      <c r="F23" s="10" t="s">
        <v>13</v>
      </c>
    </row>
    <row r="24" spans="1:6" ht="40" x14ac:dyDescent="0.35">
      <c r="A24" s="8" t="s">
        <v>482</v>
      </c>
      <c r="B24" s="11">
        <v>43411.840277777781</v>
      </c>
      <c r="C24" s="8" t="s">
        <v>484</v>
      </c>
      <c r="D24" s="8" t="s">
        <v>489</v>
      </c>
      <c r="E24" s="8">
        <v>-100</v>
      </c>
      <c r="F24" s="8" t="s">
        <v>13</v>
      </c>
    </row>
    <row r="25" spans="1:6" ht="50" x14ac:dyDescent="0.35">
      <c r="A25" s="9">
        <v>43411.722916666666</v>
      </c>
      <c r="B25" s="11">
        <v>43411.881944444445</v>
      </c>
      <c r="C25" s="8" t="s">
        <v>481</v>
      </c>
      <c r="D25" s="8"/>
      <c r="E25" s="8"/>
      <c r="F25" s="8" t="s">
        <v>90</v>
      </c>
    </row>
    <row r="26" spans="1:6" ht="60" x14ac:dyDescent="0.35">
      <c r="A26" s="8"/>
      <c r="B26" s="11">
        <v>43411.923611111109</v>
      </c>
      <c r="C26" s="8" t="s">
        <v>485</v>
      </c>
      <c r="D26" s="8"/>
      <c r="E26" s="8"/>
      <c r="F26" s="8" t="s">
        <v>90</v>
      </c>
    </row>
    <row r="27" spans="1:6" ht="40" x14ac:dyDescent="0.35">
      <c r="A27" s="8"/>
      <c r="B27" s="11">
        <v>43411.944444444445</v>
      </c>
      <c r="C27" s="8" t="s">
        <v>486</v>
      </c>
      <c r="D27" s="8"/>
      <c r="E27" s="8"/>
      <c r="F27" s="8" t="s">
        <v>90</v>
      </c>
    </row>
    <row r="28" spans="1:6" ht="50" x14ac:dyDescent="0.35">
      <c r="A28" s="8"/>
      <c r="B28" s="14"/>
      <c r="C28" s="8" t="s">
        <v>487</v>
      </c>
      <c r="D28" s="8"/>
      <c r="E28" s="8"/>
      <c r="F28" s="8" t="s">
        <v>90</v>
      </c>
    </row>
    <row r="29" spans="1:6" ht="60.5" thickBot="1" x14ac:dyDescent="0.4">
      <c r="A29" s="8"/>
      <c r="B29" s="14"/>
      <c r="C29" s="8" t="s">
        <v>488</v>
      </c>
      <c r="D29" s="8"/>
      <c r="E29" s="8"/>
      <c r="F29" s="8"/>
    </row>
    <row r="30" spans="1:6" ht="20" x14ac:dyDescent="0.35">
      <c r="A30" s="18" t="s">
        <v>7</v>
      </c>
      <c r="B30" s="28">
        <v>43411.833333333336</v>
      </c>
      <c r="C30" s="18" t="s">
        <v>9</v>
      </c>
      <c r="D30" s="7"/>
      <c r="E30" s="7"/>
      <c r="F30" s="18" t="s">
        <v>18</v>
      </c>
    </row>
    <row r="31" spans="1:6" ht="30" x14ac:dyDescent="0.35">
      <c r="A31" s="2" t="s">
        <v>490</v>
      </c>
      <c r="B31" s="29"/>
      <c r="C31" s="2" t="s">
        <v>491</v>
      </c>
      <c r="D31" s="2" t="s">
        <v>44</v>
      </c>
      <c r="E31" s="2">
        <v>100</v>
      </c>
      <c r="F31" s="2" t="s">
        <v>18</v>
      </c>
    </row>
    <row r="32" spans="1:6" ht="50.5" thickBot="1" x14ac:dyDescent="0.4">
      <c r="A32" s="3">
        <v>43411.720833333333</v>
      </c>
      <c r="B32" s="30"/>
      <c r="C32" s="2" t="s">
        <v>492</v>
      </c>
      <c r="D32" s="2"/>
      <c r="E32" s="2"/>
      <c r="F32" s="2"/>
    </row>
    <row r="33" spans="1:6" ht="20" x14ac:dyDescent="0.35">
      <c r="A33" s="10" t="s">
        <v>7</v>
      </c>
      <c r="B33" s="21">
        <v>43411.840277777781</v>
      </c>
      <c r="C33" s="10" t="s">
        <v>9</v>
      </c>
      <c r="D33" s="13"/>
      <c r="E33" s="13"/>
      <c r="F33" s="10" t="s">
        <v>18</v>
      </c>
    </row>
    <row r="34" spans="1:6" ht="30" x14ac:dyDescent="0.35">
      <c r="A34" s="8" t="s">
        <v>493</v>
      </c>
      <c r="B34" s="22"/>
      <c r="C34" s="8" t="s">
        <v>494</v>
      </c>
      <c r="D34" s="8" t="s">
        <v>44</v>
      </c>
      <c r="E34" s="8">
        <v>100</v>
      </c>
      <c r="F34" s="8" t="s">
        <v>18</v>
      </c>
    </row>
    <row r="35" spans="1:6" ht="50.5" thickBot="1" x14ac:dyDescent="0.4">
      <c r="A35" s="9">
        <v>43411.720833333333</v>
      </c>
      <c r="B35" s="23"/>
      <c r="C35" s="8" t="s">
        <v>495</v>
      </c>
      <c r="D35" s="8"/>
      <c r="E35" s="8"/>
      <c r="F35" s="8"/>
    </row>
    <row r="36" spans="1:6" ht="20" x14ac:dyDescent="0.35">
      <c r="A36" s="18" t="s">
        <v>7</v>
      </c>
      <c r="B36" s="28">
        <v>43411.925000000003</v>
      </c>
      <c r="C36" s="18" t="s">
        <v>9</v>
      </c>
      <c r="D36" s="7"/>
      <c r="E36" s="7"/>
      <c r="F36" s="18" t="s">
        <v>18</v>
      </c>
    </row>
    <row r="37" spans="1:6" ht="40" x14ac:dyDescent="0.35">
      <c r="A37" s="2" t="s">
        <v>496</v>
      </c>
      <c r="B37" s="29"/>
      <c r="C37" s="2" t="s">
        <v>497</v>
      </c>
      <c r="D37" s="2" t="s">
        <v>44</v>
      </c>
      <c r="E37" s="2">
        <v>100</v>
      </c>
      <c r="F37" s="2" t="s">
        <v>18</v>
      </c>
    </row>
    <row r="38" spans="1:6" ht="15" thickBot="1" x14ac:dyDescent="0.4">
      <c r="A38" s="3">
        <v>43411.720833333333</v>
      </c>
      <c r="B38" s="30"/>
      <c r="C38" s="2"/>
      <c r="D38" s="2"/>
      <c r="E38" s="2"/>
      <c r="F38" s="2"/>
    </row>
    <row r="39" spans="1:6" ht="20" x14ac:dyDescent="0.35">
      <c r="A39" s="10" t="s">
        <v>7</v>
      </c>
      <c r="B39" s="21">
        <v>43411.945833333331</v>
      </c>
      <c r="C39" s="10" t="s">
        <v>9</v>
      </c>
      <c r="D39" s="13"/>
      <c r="E39" s="13"/>
      <c r="F39" s="10" t="s">
        <v>18</v>
      </c>
    </row>
    <row r="40" spans="1:6" ht="60" x14ac:dyDescent="0.35">
      <c r="A40" s="8" t="s">
        <v>498</v>
      </c>
      <c r="B40" s="22"/>
      <c r="C40" s="8" t="s">
        <v>499</v>
      </c>
      <c r="D40" s="8" t="s">
        <v>44</v>
      </c>
      <c r="E40" s="8">
        <v>100</v>
      </c>
      <c r="F40" s="8" t="s">
        <v>18</v>
      </c>
    </row>
    <row r="41" spans="1:6" ht="15" thickBot="1" x14ac:dyDescent="0.4">
      <c r="A41" s="9">
        <v>43411.720833333333</v>
      </c>
      <c r="B41" s="23"/>
      <c r="C41" s="8"/>
      <c r="D41" s="8"/>
      <c r="E41" s="8"/>
      <c r="F41" s="8"/>
    </row>
    <row r="42" spans="1:6" ht="20" x14ac:dyDescent="0.35">
      <c r="A42" s="18" t="s">
        <v>7</v>
      </c>
      <c r="B42" s="28">
        <v>43413.819444444445</v>
      </c>
      <c r="C42" s="18" t="s">
        <v>9</v>
      </c>
      <c r="D42" s="7"/>
      <c r="E42" s="7"/>
      <c r="F42" s="18" t="s">
        <v>18</v>
      </c>
    </row>
    <row r="43" spans="1:6" ht="30" x14ac:dyDescent="0.35">
      <c r="A43" s="2" t="s">
        <v>500</v>
      </c>
      <c r="B43" s="29"/>
      <c r="C43" s="2" t="s">
        <v>501</v>
      </c>
      <c r="D43" s="2" t="s">
        <v>44</v>
      </c>
      <c r="E43" s="2">
        <v>100</v>
      </c>
      <c r="F43" s="2" t="s">
        <v>18</v>
      </c>
    </row>
    <row r="44" spans="1:6" ht="50.5" thickBot="1" x14ac:dyDescent="0.4">
      <c r="A44" s="3">
        <v>43413.552777777775</v>
      </c>
      <c r="B44" s="30"/>
      <c r="C44" s="2" t="s">
        <v>502</v>
      </c>
      <c r="D44" s="2"/>
      <c r="E44" s="2"/>
      <c r="F44" s="2"/>
    </row>
    <row r="45" spans="1:6" ht="20" x14ac:dyDescent="0.35">
      <c r="A45" s="10" t="s">
        <v>7</v>
      </c>
      <c r="B45" s="21">
        <v>43413.840277777781</v>
      </c>
      <c r="C45" s="10" t="s">
        <v>9</v>
      </c>
      <c r="D45" s="13"/>
      <c r="E45" s="13"/>
      <c r="F45" s="10" t="s">
        <v>13</v>
      </c>
    </row>
    <row r="46" spans="1:6" ht="30" x14ac:dyDescent="0.35">
      <c r="A46" s="8" t="s">
        <v>503</v>
      </c>
      <c r="B46" s="22"/>
      <c r="C46" s="8" t="s">
        <v>504</v>
      </c>
      <c r="D46" s="8" t="s">
        <v>44</v>
      </c>
      <c r="E46" s="8">
        <v>-110</v>
      </c>
      <c r="F46" s="8" t="s">
        <v>13</v>
      </c>
    </row>
    <row r="47" spans="1:6" ht="40.5" thickBot="1" x14ac:dyDescent="0.4">
      <c r="A47" s="9">
        <v>43413.552777777775</v>
      </c>
      <c r="B47" s="23"/>
      <c r="C47" s="8" t="s">
        <v>505</v>
      </c>
      <c r="D47" s="8"/>
      <c r="E47" s="8"/>
      <c r="F47" s="8"/>
    </row>
    <row r="48" spans="1:6" ht="20" x14ac:dyDescent="0.35">
      <c r="A48" s="18" t="s">
        <v>7</v>
      </c>
      <c r="B48" s="28">
        <v>43413.881944444445</v>
      </c>
      <c r="C48" s="18" t="s">
        <v>9</v>
      </c>
      <c r="D48" s="7"/>
      <c r="E48" s="7"/>
      <c r="F48" s="18" t="s">
        <v>13</v>
      </c>
    </row>
    <row r="49" spans="1:6" ht="40" x14ac:dyDescent="0.35">
      <c r="A49" s="2" t="s">
        <v>506</v>
      </c>
      <c r="B49" s="29"/>
      <c r="C49" s="2" t="s">
        <v>507</v>
      </c>
      <c r="D49" s="2" t="s">
        <v>44</v>
      </c>
      <c r="E49" s="2">
        <v>-110</v>
      </c>
      <c r="F49" s="2" t="s">
        <v>13</v>
      </c>
    </row>
    <row r="50" spans="1:6" ht="15" thickBot="1" x14ac:dyDescent="0.4">
      <c r="A50" s="3">
        <v>43413.552777777775</v>
      </c>
      <c r="B50" s="30"/>
      <c r="C50" s="2"/>
      <c r="D50" s="2"/>
      <c r="E50" s="2"/>
      <c r="F50" s="2"/>
    </row>
    <row r="51" spans="1:6" ht="20" x14ac:dyDescent="0.35">
      <c r="A51" s="10" t="s">
        <v>7</v>
      </c>
      <c r="B51" s="21">
        <v>43413.881944444445</v>
      </c>
      <c r="C51" s="10" t="s">
        <v>9</v>
      </c>
      <c r="D51" s="13"/>
      <c r="E51" s="13"/>
      <c r="F51" s="10" t="s">
        <v>13</v>
      </c>
    </row>
    <row r="52" spans="1:6" ht="30" x14ac:dyDescent="0.35">
      <c r="A52" s="8" t="s">
        <v>508</v>
      </c>
      <c r="B52" s="22"/>
      <c r="C52" s="8" t="s">
        <v>509</v>
      </c>
      <c r="D52" s="8" t="s">
        <v>44</v>
      </c>
      <c r="E52" s="8">
        <v>-110</v>
      </c>
      <c r="F52" s="8" t="s">
        <v>13</v>
      </c>
    </row>
    <row r="53" spans="1:6" ht="40.5" thickBot="1" x14ac:dyDescent="0.4">
      <c r="A53" s="9">
        <v>43413.552777777775</v>
      </c>
      <c r="B53" s="23"/>
      <c r="C53" s="8" t="s">
        <v>510</v>
      </c>
      <c r="D53" s="8"/>
      <c r="E53" s="8"/>
      <c r="F53" s="8"/>
    </row>
    <row r="54" spans="1:6" ht="20" x14ac:dyDescent="0.35">
      <c r="A54" s="18" t="s">
        <v>7</v>
      </c>
      <c r="B54" s="28">
        <v>43413.923611111109</v>
      </c>
      <c r="C54" s="18" t="s">
        <v>9</v>
      </c>
      <c r="D54" s="7"/>
      <c r="E54" s="7"/>
      <c r="F54" s="18" t="s">
        <v>36</v>
      </c>
    </row>
    <row r="55" spans="1:6" ht="30" x14ac:dyDescent="0.35">
      <c r="A55" s="2" t="s">
        <v>511</v>
      </c>
      <c r="B55" s="29"/>
      <c r="C55" s="2" t="s">
        <v>512</v>
      </c>
      <c r="D55" s="2" t="s">
        <v>44</v>
      </c>
      <c r="E55" s="2">
        <v>0</v>
      </c>
      <c r="F55" s="2" t="s">
        <v>36</v>
      </c>
    </row>
    <row r="56" spans="1:6" ht="70.5" thickBot="1" x14ac:dyDescent="0.4">
      <c r="A56" s="3">
        <v>43413.552777777775</v>
      </c>
      <c r="B56" s="30"/>
      <c r="C56" s="2" t="s">
        <v>513</v>
      </c>
      <c r="D56" s="2"/>
      <c r="E56" s="2"/>
      <c r="F56" s="2"/>
    </row>
    <row r="57" spans="1:6" ht="20" x14ac:dyDescent="0.35">
      <c r="A57" s="10" t="s">
        <v>7</v>
      </c>
      <c r="B57" s="21">
        <v>43415.618055555555</v>
      </c>
      <c r="C57" s="10" t="s">
        <v>9</v>
      </c>
      <c r="D57" s="13"/>
      <c r="E57" s="13"/>
      <c r="F57" s="10" t="s">
        <v>13</v>
      </c>
    </row>
    <row r="58" spans="1:6" ht="50" x14ac:dyDescent="0.35">
      <c r="A58" s="8" t="s">
        <v>514</v>
      </c>
      <c r="B58" s="22"/>
      <c r="C58" s="8" t="s">
        <v>515</v>
      </c>
      <c r="D58" s="8" t="s">
        <v>12</v>
      </c>
      <c r="E58" s="8">
        <v>-125</v>
      </c>
      <c r="F58" s="8" t="s">
        <v>13</v>
      </c>
    </row>
    <row r="59" spans="1:6" ht="15" thickBot="1" x14ac:dyDescent="0.4">
      <c r="A59" s="9">
        <v>43415.61041666667</v>
      </c>
      <c r="B59" s="23"/>
      <c r="C59" s="8"/>
      <c r="D59" s="8"/>
      <c r="E59" s="8"/>
      <c r="F59" s="8"/>
    </row>
    <row r="60" spans="1:6" ht="20" x14ac:dyDescent="0.35">
      <c r="A60" s="18" t="s">
        <v>7</v>
      </c>
      <c r="B60" s="28">
        <v>43415.618055555555</v>
      </c>
      <c r="C60" s="18" t="s">
        <v>9</v>
      </c>
      <c r="D60" s="7"/>
      <c r="E60" s="7"/>
      <c r="F60" s="18" t="s">
        <v>13</v>
      </c>
    </row>
    <row r="61" spans="1:6" ht="30" x14ac:dyDescent="0.35">
      <c r="A61" s="2" t="s">
        <v>516</v>
      </c>
      <c r="B61" s="29"/>
      <c r="C61" s="2" t="s">
        <v>517</v>
      </c>
      <c r="D61" s="2" t="s">
        <v>44</v>
      </c>
      <c r="E61" s="2">
        <v>-110</v>
      </c>
      <c r="F61" s="2" t="s">
        <v>13</v>
      </c>
    </row>
    <row r="62" spans="1:6" ht="60.5" thickBot="1" x14ac:dyDescent="0.4">
      <c r="A62" s="3">
        <v>43415.61041666667</v>
      </c>
      <c r="B62" s="30"/>
      <c r="C62" s="2" t="s">
        <v>518</v>
      </c>
      <c r="D62" s="2"/>
      <c r="E62" s="2"/>
      <c r="F62" s="2"/>
    </row>
    <row r="63" spans="1:6" ht="20" x14ac:dyDescent="0.35">
      <c r="A63" s="10" t="s">
        <v>7</v>
      </c>
      <c r="B63" s="21">
        <v>43415.68472222222</v>
      </c>
      <c r="C63" s="10" t="s">
        <v>9</v>
      </c>
      <c r="D63" s="13"/>
      <c r="E63" s="13"/>
      <c r="F63" s="10" t="s">
        <v>13</v>
      </c>
    </row>
    <row r="64" spans="1:6" ht="50" x14ac:dyDescent="0.35">
      <c r="A64" s="8" t="s">
        <v>519</v>
      </c>
      <c r="B64" s="22"/>
      <c r="C64" s="8" t="s">
        <v>520</v>
      </c>
      <c r="D64" s="8" t="s">
        <v>67</v>
      </c>
      <c r="E64" s="8">
        <v>-165</v>
      </c>
      <c r="F64" s="8" t="s">
        <v>13</v>
      </c>
    </row>
    <row r="65" spans="1:6" ht="15" thickBot="1" x14ac:dyDescent="0.4">
      <c r="A65" s="9">
        <v>43415.668749999997</v>
      </c>
      <c r="B65" s="23"/>
      <c r="C65" s="8"/>
      <c r="D65" s="8"/>
      <c r="E65" s="8"/>
      <c r="F65" s="8"/>
    </row>
    <row r="66" spans="1:6" ht="30" x14ac:dyDescent="0.35">
      <c r="A66" s="18" t="s">
        <v>7</v>
      </c>
      <c r="B66" s="16">
        <v>43415.67083333333</v>
      </c>
      <c r="C66" s="18" t="s">
        <v>125</v>
      </c>
      <c r="D66" s="7"/>
      <c r="E66" s="7"/>
      <c r="F66" s="18" t="s">
        <v>18</v>
      </c>
    </row>
    <row r="67" spans="1:6" ht="60" x14ac:dyDescent="0.35">
      <c r="A67" s="2" t="s">
        <v>521</v>
      </c>
      <c r="B67" s="5">
        <v>43415.68472222222</v>
      </c>
      <c r="C67" s="2" t="s">
        <v>522</v>
      </c>
      <c r="D67" s="2" t="s">
        <v>119</v>
      </c>
      <c r="E67" s="2">
        <v>200</v>
      </c>
      <c r="F67" s="2" t="s">
        <v>18</v>
      </c>
    </row>
    <row r="68" spans="1:6" ht="50.5" thickBot="1" x14ac:dyDescent="0.4">
      <c r="A68" s="3">
        <v>43415.669444444444</v>
      </c>
      <c r="B68" s="15"/>
      <c r="C68" s="2" t="s">
        <v>523</v>
      </c>
      <c r="D68" s="2"/>
      <c r="E68" s="2"/>
      <c r="F68" s="2" t="s">
        <v>18</v>
      </c>
    </row>
    <row r="69" spans="1:6" ht="20" x14ac:dyDescent="0.35">
      <c r="A69" s="10" t="s">
        <v>7</v>
      </c>
      <c r="B69" s="21">
        <v>43415.836805555555</v>
      </c>
      <c r="C69" s="10" t="s">
        <v>9</v>
      </c>
      <c r="D69" s="13"/>
      <c r="E69" s="13"/>
      <c r="F69" s="10" t="s">
        <v>18</v>
      </c>
    </row>
    <row r="70" spans="1:6" ht="40" x14ac:dyDescent="0.35">
      <c r="A70" s="8" t="s">
        <v>524</v>
      </c>
      <c r="B70" s="22"/>
      <c r="C70" s="8" t="s">
        <v>525</v>
      </c>
      <c r="D70" s="8" t="s">
        <v>44</v>
      </c>
      <c r="E70" s="8">
        <v>100</v>
      </c>
      <c r="F70" s="8" t="s">
        <v>18</v>
      </c>
    </row>
    <row r="71" spans="1:6" ht="60.5" thickBot="1" x14ac:dyDescent="0.4">
      <c r="A71" s="9">
        <v>43415.819444444445</v>
      </c>
      <c r="B71" s="23"/>
      <c r="C71" s="8" t="s">
        <v>526</v>
      </c>
      <c r="D71" s="8"/>
      <c r="E71" s="8"/>
      <c r="F71" s="8"/>
    </row>
    <row r="72" spans="1:6" ht="20" x14ac:dyDescent="0.35">
      <c r="A72" s="18" t="s">
        <v>7</v>
      </c>
      <c r="B72" s="28">
        <v>43415.849305555559</v>
      </c>
      <c r="C72" s="18" t="s">
        <v>9</v>
      </c>
      <c r="D72" s="7"/>
      <c r="E72" s="7"/>
      <c r="F72" s="18" t="s">
        <v>18</v>
      </c>
    </row>
    <row r="73" spans="1:6" ht="40" x14ac:dyDescent="0.35">
      <c r="A73" s="2" t="s">
        <v>527</v>
      </c>
      <c r="B73" s="29"/>
      <c r="C73" s="2" t="s">
        <v>528</v>
      </c>
      <c r="D73" s="2" t="s">
        <v>67</v>
      </c>
      <c r="E73" s="2">
        <v>150</v>
      </c>
      <c r="F73" s="2" t="s">
        <v>18</v>
      </c>
    </row>
    <row r="74" spans="1:6" ht="15" thickBot="1" x14ac:dyDescent="0.4">
      <c r="A74" s="3">
        <v>43415.668749999997</v>
      </c>
      <c r="B74" s="30"/>
      <c r="C74" s="2"/>
      <c r="D74" s="2"/>
      <c r="E74" s="2"/>
      <c r="F74" s="2"/>
    </row>
    <row r="75" spans="1:6" ht="20" x14ac:dyDescent="0.35">
      <c r="A75" s="10" t="s">
        <v>7</v>
      </c>
      <c r="B75" s="17">
        <v>43415.849305555559</v>
      </c>
      <c r="C75" s="10" t="s">
        <v>530</v>
      </c>
      <c r="D75" s="13"/>
      <c r="E75" s="13"/>
      <c r="F75" s="10" t="s">
        <v>18</v>
      </c>
    </row>
    <row r="76" spans="1:6" ht="40" x14ac:dyDescent="0.35">
      <c r="A76" s="8" t="s">
        <v>529</v>
      </c>
      <c r="B76" s="11">
        <v>43415.904166666667</v>
      </c>
      <c r="C76" s="8" t="s">
        <v>531</v>
      </c>
      <c r="D76" s="8" t="s">
        <v>533</v>
      </c>
      <c r="E76" s="8">
        <v>174</v>
      </c>
      <c r="F76" s="8" t="s">
        <v>18</v>
      </c>
    </row>
    <row r="77" spans="1:6" ht="50.5" thickBot="1" x14ac:dyDescent="0.4">
      <c r="A77" s="9">
        <v>43415.821527777778</v>
      </c>
      <c r="B77" s="14"/>
      <c r="C77" s="8" t="s">
        <v>532</v>
      </c>
      <c r="D77" s="8"/>
      <c r="E77" s="8"/>
      <c r="F77" s="8" t="s">
        <v>18</v>
      </c>
    </row>
    <row r="78" spans="1:6" ht="15.5" customHeight="1" x14ac:dyDescent="0.35">
      <c r="A78" s="18" t="s">
        <v>270</v>
      </c>
      <c r="B78" s="24"/>
      <c r="C78" s="26" t="s">
        <v>271</v>
      </c>
      <c r="D78" s="26"/>
      <c r="E78" s="26">
        <v>271</v>
      </c>
      <c r="F78" s="26"/>
    </row>
    <row r="79" spans="1:6" x14ac:dyDescent="0.35">
      <c r="A79" s="3">
        <v>43415.999305555553</v>
      </c>
      <c r="B79" s="25"/>
      <c r="C79" s="27"/>
      <c r="D79" s="27"/>
      <c r="E79" s="27"/>
      <c r="F79" s="27"/>
    </row>
    <row r="80" spans="1:6" ht="273" x14ac:dyDescent="0.35">
      <c r="A80" s="35" t="s">
        <v>534</v>
      </c>
    </row>
  </sheetData>
  <mergeCells count="26">
    <mergeCell ref="F78:F79"/>
    <mergeCell ref="B69:B71"/>
    <mergeCell ref="B72:B74"/>
    <mergeCell ref="B78:B79"/>
    <mergeCell ref="C78:C79"/>
    <mergeCell ref="D78:D79"/>
    <mergeCell ref="E78:E79"/>
    <mergeCell ref="B48:B50"/>
    <mergeCell ref="B51:B53"/>
    <mergeCell ref="B54:B56"/>
    <mergeCell ref="B57:B59"/>
    <mergeCell ref="B60:B62"/>
    <mergeCell ref="B63:B65"/>
    <mergeCell ref="B30:B32"/>
    <mergeCell ref="B33:B35"/>
    <mergeCell ref="B36:B38"/>
    <mergeCell ref="B39:B41"/>
    <mergeCell ref="B42:B44"/>
    <mergeCell ref="B45:B47"/>
    <mergeCell ref="B5:B7"/>
    <mergeCell ref="B8:B10"/>
    <mergeCell ref="B11:B13"/>
    <mergeCell ref="B14:B16"/>
    <mergeCell ref="B17:B19"/>
    <mergeCell ref="B20:B22"/>
    <mergeCell ref="B2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4EB7-B78C-4A37-AE8B-1546146C176B}">
  <dimension ref="A1:F115"/>
  <sheetViews>
    <sheetView workbookViewId="0">
      <selection sqref="A1:F115"/>
    </sheetView>
  </sheetViews>
  <sheetFormatPr defaultRowHeight="14.5" x14ac:dyDescent="0.35"/>
  <sheetData>
    <row r="1" spans="1:6" x14ac:dyDescent="0.35">
      <c r="A1" s="33" t="s">
        <v>2</v>
      </c>
      <c r="B1" s="33" t="s">
        <v>3</v>
      </c>
      <c r="C1" s="33" t="s">
        <v>4</v>
      </c>
      <c r="D1" s="33" t="s">
        <v>5</v>
      </c>
      <c r="E1" s="1" t="s">
        <v>6</v>
      </c>
      <c r="F1" s="33" t="s">
        <v>0</v>
      </c>
    </row>
    <row r="2" spans="1:6" ht="15" thickBot="1" x14ac:dyDescent="0.4">
      <c r="A2" s="34"/>
      <c r="B2" s="34"/>
      <c r="C2" s="34"/>
      <c r="D2" s="34"/>
      <c r="E2" s="32" t="s">
        <v>277</v>
      </c>
      <c r="F2" s="34"/>
    </row>
    <row r="3" spans="1:6" ht="20" x14ac:dyDescent="0.35">
      <c r="A3" s="18" t="s">
        <v>7</v>
      </c>
      <c r="B3" s="28">
        <v>43403.774305555555</v>
      </c>
      <c r="C3" s="18" t="s">
        <v>9</v>
      </c>
      <c r="D3" s="7"/>
      <c r="E3" s="7"/>
      <c r="F3" s="18" t="s">
        <v>18</v>
      </c>
    </row>
    <row r="4" spans="1:6" ht="50" x14ac:dyDescent="0.35">
      <c r="A4" s="2" t="s">
        <v>535</v>
      </c>
      <c r="B4" s="29"/>
      <c r="C4" s="2" t="s">
        <v>536</v>
      </c>
      <c r="D4" s="2" t="s">
        <v>196</v>
      </c>
      <c r="E4" s="2">
        <v>50</v>
      </c>
      <c r="F4" s="2" t="s">
        <v>18</v>
      </c>
    </row>
    <row r="5" spans="1:6" ht="15" thickBot="1" x14ac:dyDescent="0.4">
      <c r="A5" s="3">
        <v>43403.755555555559</v>
      </c>
      <c r="B5" s="30"/>
      <c r="C5" s="2"/>
      <c r="D5" s="2"/>
      <c r="E5" s="2"/>
      <c r="F5" s="2"/>
    </row>
    <row r="6" spans="1:6" ht="20" x14ac:dyDescent="0.35">
      <c r="A6" s="10" t="s">
        <v>7</v>
      </c>
      <c r="B6" s="21">
        <v>43403.777777777781</v>
      </c>
      <c r="C6" s="10" t="s">
        <v>9</v>
      </c>
      <c r="D6" s="13"/>
      <c r="E6" s="13"/>
      <c r="F6" s="10" t="s">
        <v>13</v>
      </c>
    </row>
    <row r="7" spans="1:6" ht="40" x14ac:dyDescent="0.35">
      <c r="A7" s="8" t="s">
        <v>537</v>
      </c>
      <c r="B7" s="22"/>
      <c r="C7" s="8" t="s">
        <v>538</v>
      </c>
      <c r="D7" s="8" t="s">
        <v>44</v>
      </c>
      <c r="E7" s="8">
        <v>-110</v>
      </c>
      <c r="F7" s="8" t="s">
        <v>13</v>
      </c>
    </row>
    <row r="8" spans="1:6" ht="15" thickBot="1" x14ac:dyDescent="0.4">
      <c r="A8" s="9">
        <v>43403.582638888889</v>
      </c>
      <c r="B8" s="23"/>
      <c r="C8" s="8"/>
      <c r="D8" s="8"/>
      <c r="E8" s="8"/>
      <c r="F8" s="8"/>
    </row>
    <row r="9" spans="1:6" ht="20" x14ac:dyDescent="0.35">
      <c r="A9" s="18" t="s">
        <v>7</v>
      </c>
      <c r="B9" s="28">
        <v>43403.777777777781</v>
      </c>
      <c r="C9" s="18" t="s">
        <v>9</v>
      </c>
      <c r="D9" s="7"/>
      <c r="E9" s="7"/>
      <c r="F9" s="18" t="s">
        <v>13</v>
      </c>
    </row>
    <row r="10" spans="1:6" ht="30" x14ac:dyDescent="0.35">
      <c r="A10" s="2" t="s">
        <v>539</v>
      </c>
      <c r="B10" s="29"/>
      <c r="C10" s="2" t="s">
        <v>540</v>
      </c>
      <c r="D10" s="2" t="s">
        <v>67</v>
      </c>
      <c r="E10" s="2">
        <v>-165</v>
      </c>
      <c r="F10" s="2" t="s">
        <v>13</v>
      </c>
    </row>
    <row r="11" spans="1:6" ht="50.5" thickBot="1" x14ac:dyDescent="0.4">
      <c r="A11" s="3">
        <v>43403.659722222219</v>
      </c>
      <c r="B11" s="30"/>
      <c r="C11" s="2" t="s">
        <v>541</v>
      </c>
      <c r="D11" s="2"/>
      <c r="E11" s="2"/>
      <c r="F11" s="2"/>
    </row>
    <row r="12" spans="1:6" ht="20" x14ac:dyDescent="0.35">
      <c r="A12" s="10" t="s">
        <v>7</v>
      </c>
      <c r="B12" s="21">
        <v>43403.777777777781</v>
      </c>
      <c r="C12" s="10" t="s">
        <v>9</v>
      </c>
      <c r="D12" s="13"/>
      <c r="E12" s="13"/>
      <c r="F12" s="10" t="s">
        <v>18</v>
      </c>
    </row>
    <row r="13" spans="1:6" ht="40" x14ac:dyDescent="0.35">
      <c r="A13" s="8" t="s">
        <v>542</v>
      </c>
      <c r="B13" s="22"/>
      <c r="C13" s="8" t="s">
        <v>543</v>
      </c>
      <c r="D13" s="8" t="s">
        <v>123</v>
      </c>
      <c r="E13" s="8">
        <v>50</v>
      </c>
      <c r="F13" s="8" t="s">
        <v>18</v>
      </c>
    </row>
    <row r="14" spans="1:6" ht="15" thickBot="1" x14ac:dyDescent="0.4">
      <c r="A14" s="9">
        <v>43403.755555555559</v>
      </c>
      <c r="B14" s="23"/>
      <c r="C14" s="8"/>
      <c r="D14" s="8"/>
      <c r="E14" s="8"/>
      <c r="F14" s="8"/>
    </row>
    <row r="15" spans="1:6" ht="20" x14ac:dyDescent="0.35">
      <c r="A15" s="18" t="s">
        <v>7</v>
      </c>
      <c r="B15" s="16">
        <v>43403.777777777781</v>
      </c>
      <c r="C15" s="18" t="s">
        <v>137</v>
      </c>
      <c r="D15" s="7"/>
      <c r="E15" s="7"/>
      <c r="F15" s="18" t="s">
        <v>13</v>
      </c>
    </row>
    <row r="16" spans="1:6" ht="40" x14ac:dyDescent="0.35">
      <c r="A16" s="2" t="s">
        <v>544</v>
      </c>
      <c r="B16" s="5">
        <v>43403.777777777781</v>
      </c>
      <c r="C16" s="2" t="s">
        <v>545</v>
      </c>
      <c r="D16" s="2" t="s">
        <v>548</v>
      </c>
      <c r="E16" s="2">
        <v>-100</v>
      </c>
      <c r="F16" s="2" t="s">
        <v>18</v>
      </c>
    </row>
    <row r="17" spans="1:6" ht="40" x14ac:dyDescent="0.35">
      <c r="A17" s="3">
        <v>43403.636805555558</v>
      </c>
      <c r="B17" s="5">
        <v>43403.8</v>
      </c>
      <c r="C17" s="2" t="s">
        <v>546</v>
      </c>
      <c r="D17" s="2"/>
      <c r="E17" s="2"/>
      <c r="F17" s="2" t="s">
        <v>18</v>
      </c>
    </row>
    <row r="18" spans="1:6" ht="40.5" thickBot="1" x14ac:dyDescent="0.4">
      <c r="A18" s="2"/>
      <c r="B18" s="15"/>
      <c r="C18" s="2" t="s">
        <v>547</v>
      </c>
      <c r="D18" s="2"/>
      <c r="E18" s="2"/>
      <c r="F18" s="2" t="s">
        <v>13</v>
      </c>
    </row>
    <row r="19" spans="1:6" ht="20" x14ac:dyDescent="0.35">
      <c r="A19" s="10" t="s">
        <v>7</v>
      </c>
      <c r="B19" s="21">
        <v>43403.8</v>
      </c>
      <c r="C19" s="10" t="s">
        <v>9</v>
      </c>
      <c r="D19" s="13"/>
      <c r="E19" s="13"/>
      <c r="F19" s="10" t="s">
        <v>18</v>
      </c>
    </row>
    <row r="20" spans="1:6" ht="50" x14ac:dyDescent="0.35">
      <c r="A20" s="8" t="s">
        <v>549</v>
      </c>
      <c r="B20" s="22"/>
      <c r="C20" s="8" t="s">
        <v>550</v>
      </c>
      <c r="D20" s="8" t="s">
        <v>44</v>
      </c>
      <c r="E20" s="8">
        <v>100</v>
      </c>
      <c r="F20" s="8" t="s">
        <v>18</v>
      </c>
    </row>
    <row r="21" spans="1:6" ht="15" thickBot="1" x14ac:dyDescent="0.4">
      <c r="A21" s="9">
        <v>43403.582638888889</v>
      </c>
      <c r="B21" s="23"/>
      <c r="C21" s="8"/>
      <c r="D21" s="8"/>
      <c r="E21" s="8"/>
      <c r="F21" s="8"/>
    </row>
    <row r="22" spans="1:6" ht="20" x14ac:dyDescent="0.35">
      <c r="A22" s="18" t="s">
        <v>7</v>
      </c>
      <c r="B22" s="28">
        <v>43403.8</v>
      </c>
      <c r="C22" s="18" t="s">
        <v>9</v>
      </c>
      <c r="D22" s="7"/>
      <c r="E22" s="7"/>
      <c r="F22" s="18" t="s">
        <v>18</v>
      </c>
    </row>
    <row r="23" spans="1:6" ht="30" x14ac:dyDescent="0.35">
      <c r="A23" s="2" t="s">
        <v>551</v>
      </c>
      <c r="B23" s="29"/>
      <c r="C23" s="2" t="s">
        <v>552</v>
      </c>
      <c r="D23" s="2" t="s">
        <v>119</v>
      </c>
      <c r="E23" s="2">
        <v>200</v>
      </c>
      <c r="F23" s="2" t="s">
        <v>18</v>
      </c>
    </row>
    <row r="24" spans="1:6" ht="70.5" thickBot="1" x14ac:dyDescent="0.4">
      <c r="A24" s="3">
        <v>43403.59652777778</v>
      </c>
      <c r="B24" s="30"/>
      <c r="C24" s="2" t="s">
        <v>553</v>
      </c>
      <c r="D24" s="2"/>
      <c r="E24" s="2"/>
      <c r="F24" s="2"/>
    </row>
    <row r="25" spans="1:6" ht="20" x14ac:dyDescent="0.35">
      <c r="A25" s="10" t="s">
        <v>7</v>
      </c>
      <c r="B25" s="21">
        <v>43403.899305555555</v>
      </c>
      <c r="C25" s="10" t="s">
        <v>9</v>
      </c>
      <c r="D25" s="13"/>
      <c r="E25" s="13"/>
      <c r="F25" s="10" t="s">
        <v>13</v>
      </c>
    </row>
    <row r="26" spans="1:6" ht="40" x14ac:dyDescent="0.35">
      <c r="A26" s="8" t="s">
        <v>554</v>
      </c>
      <c r="B26" s="22"/>
      <c r="C26" s="8" t="s">
        <v>555</v>
      </c>
      <c r="D26" s="8" t="s">
        <v>141</v>
      </c>
      <c r="E26" s="8">
        <v>-50</v>
      </c>
      <c r="F26" s="8" t="s">
        <v>13</v>
      </c>
    </row>
    <row r="27" spans="1:6" ht="15" thickBot="1" x14ac:dyDescent="0.4">
      <c r="A27" s="9">
        <v>43403.716666666667</v>
      </c>
      <c r="B27" s="23"/>
      <c r="C27" s="8"/>
      <c r="D27" s="8"/>
      <c r="E27" s="8"/>
      <c r="F27" s="8"/>
    </row>
    <row r="28" spans="1:6" ht="20" x14ac:dyDescent="0.35">
      <c r="A28" s="18" t="s">
        <v>7</v>
      </c>
      <c r="B28" s="28">
        <v>43403.899305555555</v>
      </c>
      <c r="C28" s="18" t="s">
        <v>9</v>
      </c>
      <c r="D28" s="7"/>
      <c r="E28" s="7"/>
      <c r="F28" s="18" t="s">
        <v>13</v>
      </c>
    </row>
    <row r="29" spans="1:6" ht="40" x14ac:dyDescent="0.35">
      <c r="A29" s="2" t="s">
        <v>556</v>
      </c>
      <c r="B29" s="29"/>
      <c r="C29" s="2" t="s">
        <v>557</v>
      </c>
      <c r="D29" s="2" t="s">
        <v>558</v>
      </c>
      <c r="E29" s="2">
        <v>-128</v>
      </c>
      <c r="F29" s="2" t="s">
        <v>13</v>
      </c>
    </row>
    <row r="30" spans="1:6" ht="15" thickBot="1" x14ac:dyDescent="0.4">
      <c r="A30" s="3">
        <v>43403.716666666667</v>
      </c>
      <c r="B30" s="30"/>
      <c r="C30" s="2"/>
      <c r="D30" s="2"/>
      <c r="E30" s="2"/>
      <c r="F30" s="2"/>
    </row>
    <row r="31" spans="1:6" ht="20" x14ac:dyDescent="0.35">
      <c r="A31" s="10" t="s">
        <v>7</v>
      </c>
      <c r="B31" s="17">
        <v>43404.799305555556</v>
      </c>
      <c r="C31" s="10" t="s">
        <v>137</v>
      </c>
      <c r="D31" s="13"/>
      <c r="E31" s="13"/>
      <c r="F31" s="10" t="s">
        <v>13</v>
      </c>
    </row>
    <row r="32" spans="1:6" ht="40" x14ac:dyDescent="0.35">
      <c r="A32" s="8" t="s">
        <v>559</v>
      </c>
      <c r="B32" s="11">
        <v>43404.798611111109</v>
      </c>
      <c r="C32" s="8" t="s">
        <v>560</v>
      </c>
      <c r="D32" s="8" t="s">
        <v>563</v>
      </c>
      <c r="E32" s="8">
        <v>-200</v>
      </c>
      <c r="F32" s="8" t="s">
        <v>18</v>
      </c>
    </row>
    <row r="33" spans="1:6" ht="30" x14ac:dyDescent="0.35">
      <c r="A33" s="9">
        <v>43404.632638888892</v>
      </c>
      <c r="B33" s="11">
        <v>43404.902777777781</v>
      </c>
      <c r="C33" s="8" t="s">
        <v>561</v>
      </c>
      <c r="D33" s="8"/>
      <c r="E33" s="8"/>
      <c r="F33" s="8" t="s">
        <v>13</v>
      </c>
    </row>
    <row r="34" spans="1:6" ht="50.5" thickBot="1" x14ac:dyDescent="0.4">
      <c r="A34" s="8"/>
      <c r="B34" s="14"/>
      <c r="C34" s="8" t="s">
        <v>562</v>
      </c>
      <c r="D34" s="8"/>
      <c r="E34" s="8"/>
      <c r="F34" s="8" t="s">
        <v>90</v>
      </c>
    </row>
    <row r="35" spans="1:6" ht="20" x14ac:dyDescent="0.35">
      <c r="A35" s="18" t="s">
        <v>7</v>
      </c>
      <c r="B35" s="28">
        <v>43404.878472222219</v>
      </c>
      <c r="C35" s="18" t="s">
        <v>9</v>
      </c>
      <c r="D35" s="7"/>
      <c r="E35" s="7"/>
      <c r="F35" s="18" t="s">
        <v>13</v>
      </c>
    </row>
    <row r="36" spans="1:6" ht="40" x14ac:dyDescent="0.35">
      <c r="A36" s="2" t="s">
        <v>564</v>
      </c>
      <c r="B36" s="29"/>
      <c r="C36" s="2" t="s">
        <v>565</v>
      </c>
      <c r="D36" s="2" t="s">
        <v>566</v>
      </c>
      <c r="E36" s="2">
        <v>-68</v>
      </c>
      <c r="F36" s="2" t="s">
        <v>13</v>
      </c>
    </row>
    <row r="37" spans="1:6" ht="15" thickBot="1" x14ac:dyDescent="0.4">
      <c r="A37" s="3">
        <v>43404.36041666667</v>
      </c>
      <c r="B37" s="30"/>
      <c r="C37" s="2"/>
      <c r="D37" s="2"/>
      <c r="E37" s="2"/>
      <c r="F37" s="2"/>
    </row>
    <row r="38" spans="1:6" ht="20" x14ac:dyDescent="0.35">
      <c r="A38" s="10" t="s">
        <v>7</v>
      </c>
      <c r="B38" s="21">
        <v>43404.899305555555</v>
      </c>
      <c r="C38" s="10" t="s">
        <v>9</v>
      </c>
      <c r="D38" s="13"/>
      <c r="E38" s="13"/>
      <c r="F38" s="10" t="s">
        <v>13</v>
      </c>
    </row>
    <row r="39" spans="1:6" ht="40" x14ac:dyDescent="0.35">
      <c r="A39" s="8" t="s">
        <v>567</v>
      </c>
      <c r="B39" s="22"/>
      <c r="C39" s="8" t="s">
        <v>568</v>
      </c>
      <c r="D39" s="8" t="s">
        <v>570</v>
      </c>
      <c r="E39" s="8">
        <v>-60</v>
      </c>
      <c r="F39" s="8" t="s">
        <v>13</v>
      </c>
    </row>
    <row r="40" spans="1:6" ht="50.5" thickBot="1" x14ac:dyDescent="0.4">
      <c r="A40" s="9">
        <v>43404.725694444445</v>
      </c>
      <c r="B40" s="23"/>
      <c r="C40" s="8" t="s">
        <v>569</v>
      </c>
      <c r="D40" s="8"/>
      <c r="E40" s="8"/>
      <c r="F40" s="8"/>
    </row>
    <row r="41" spans="1:6" ht="20" x14ac:dyDescent="0.35">
      <c r="A41" s="18" t="s">
        <v>7</v>
      </c>
      <c r="B41" s="28">
        <v>43404.899305555555</v>
      </c>
      <c r="C41" s="18" t="s">
        <v>9</v>
      </c>
      <c r="D41" s="7"/>
      <c r="E41" s="7"/>
      <c r="F41" s="18" t="s">
        <v>18</v>
      </c>
    </row>
    <row r="42" spans="1:6" ht="40" x14ac:dyDescent="0.35">
      <c r="A42" s="2" t="s">
        <v>571</v>
      </c>
      <c r="B42" s="29"/>
      <c r="C42" s="2" t="s">
        <v>572</v>
      </c>
      <c r="D42" s="2" t="s">
        <v>570</v>
      </c>
      <c r="E42" s="2">
        <v>50</v>
      </c>
      <c r="F42" s="2" t="s">
        <v>18</v>
      </c>
    </row>
    <row r="43" spans="1:6" ht="70.5" thickBot="1" x14ac:dyDescent="0.4">
      <c r="A43" s="3">
        <v>43404.725694444445</v>
      </c>
      <c r="B43" s="30"/>
      <c r="C43" s="2" t="s">
        <v>573</v>
      </c>
      <c r="D43" s="2"/>
      <c r="E43" s="2"/>
      <c r="F43" s="2"/>
    </row>
    <row r="44" spans="1:6" ht="20" x14ac:dyDescent="0.35">
      <c r="A44" s="10" t="s">
        <v>7</v>
      </c>
      <c r="B44" s="21">
        <v>43404.899305555555</v>
      </c>
      <c r="C44" s="10" t="s">
        <v>9</v>
      </c>
      <c r="D44" s="13"/>
      <c r="E44" s="13"/>
      <c r="F44" s="10" t="s">
        <v>13</v>
      </c>
    </row>
    <row r="45" spans="1:6" ht="40" x14ac:dyDescent="0.35">
      <c r="A45" s="8" t="s">
        <v>574</v>
      </c>
      <c r="B45" s="22"/>
      <c r="C45" s="8" t="s">
        <v>575</v>
      </c>
      <c r="D45" s="8" t="s">
        <v>570</v>
      </c>
      <c r="E45" s="8">
        <v>-60</v>
      </c>
      <c r="F45" s="8" t="s">
        <v>13</v>
      </c>
    </row>
    <row r="46" spans="1:6" ht="70.5" thickBot="1" x14ac:dyDescent="0.4">
      <c r="A46" s="9">
        <v>43404.725694444445</v>
      </c>
      <c r="B46" s="23"/>
      <c r="C46" s="8" t="s">
        <v>576</v>
      </c>
      <c r="D46" s="8"/>
      <c r="E46" s="8"/>
      <c r="F46" s="8"/>
    </row>
    <row r="47" spans="1:6" ht="20" x14ac:dyDescent="0.35">
      <c r="A47" s="18" t="s">
        <v>7</v>
      </c>
      <c r="B47" s="28">
        <v>43404.899305555555</v>
      </c>
      <c r="C47" s="18" t="s">
        <v>9</v>
      </c>
      <c r="D47" s="7"/>
      <c r="E47" s="7"/>
      <c r="F47" s="18" t="s">
        <v>13</v>
      </c>
    </row>
    <row r="48" spans="1:6" ht="40" x14ac:dyDescent="0.35">
      <c r="A48" s="2" t="s">
        <v>577</v>
      </c>
      <c r="B48" s="29"/>
      <c r="C48" s="2" t="s">
        <v>578</v>
      </c>
      <c r="D48" s="2" t="s">
        <v>570</v>
      </c>
      <c r="E48" s="2">
        <v>-60</v>
      </c>
      <c r="F48" s="2" t="s">
        <v>13</v>
      </c>
    </row>
    <row r="49" spans="1:6" ht="70.5" thickBot="1" x14ac:dyDescent="0.4">
      <c r="A49" s="3">
        <v>43404.725694444445</v>
      </c>
      <c r="B49" s="30"/>
      <c r="C49" s="2" t="s">
        <v>579</v>
      </c>
      <c r="D49" s="2"/>
      <c r="E49" s="2"/>
      <c r="F49" s="2"/>
    </row>
    <row r="50" spans="1:6" ht="20" x14ac:dyDescent="0.35">
      <c r="A50" s="10" t="s">
        <v>7</v>
      </c>
      <c r="B50" s="21">
        <v>43404.902777777781</v>
      </c>
      <c r="C50" s="10" t="s">
        <v>9</v>
      </c>
      <c r="D50" s="13"/>
      <c r="E50" s="13"/>
      <c r="F50" s="10" t="s">
        <v>13</v>
      </c>
    </row>
    <row r="51" spans="1:6" ht="30" x14ac:dyDescent="0.35">
      <c r="A51" s="8" t="s">
        <v>580</v>
      </c>
      <c r="B51" s="22"/>
      <c r="C51" s="8" t="s">
        <v>581</v>
      </c>
      <c r="D51" s="8" t="s">
        <v>44</v>
      </c>
      <c r="E51" s="8">
        <v>-110</v>
      </c>
      <c r="F51" s="8" t="s">
        <v>13</v>
      </c>
    </row>
    <row r="52" spans="1:6" ht="50.5" thickBot="1" x14ac:dyDescent="0.4">
      <c r="A52" s="9">
        <v>43404.690972222219</v>
      </c>
      <c r="B52" s="23"/>
      <c r="C52" s="8" t="s">
        <v>582</v>
      </c>
      <c r="D52" s="8"/>
      <c r="E52" s="8"/>
      <c r="F52" s="8"/>
    </row>
    <row r="53" spans="1:6" ht="20" x14ac:dyDescent="0.35">
      <c r="A53" s="18" t="s">
        <v>7</v>
      </c>
      <c r="B53" s="28">
        <v>43404.90347222222</v>
      </c>
      <c r="C53" s="18" t="s">
        <v>9</v>
      </c>
      <c r="D53" s="7"/>
      <c r="E53" s="7"/>
      <c r="F53" s="18" t="s">
        <v>13</v>
      </c>
    </row>
    <row r="54" spans="1:6" ht="30" x14ac:dyDescent="0.35">
      <c r="A54" s="2" t="s">
        <v>583</v>
      </c>
      <c r="B54" s="29"/>
      <c r="C54" s="2" t="s">
        <v>584</v>
      </c>
      <c r="D54" s="2" t="s">
        <v>44</v>
      </c>
      <c r="E54" s="2">
        <v>-110</v>
      </c>
      <c r="F54" s="2" t="s">
        <v>13</v>
      </c>
    </row>
    <row r="55" spans="1:6" ht="50.5" thickBot="1" x14ac:dyDescent="0.4">
      <c r="A55" s="3">
        <v>43404.723611111112</v>
      </c>
      <c r="B55" s="30"/>
      <c r="C55" s="2" t="s">
        <v>585</v>
      </c>
      <c r="D55" s="2"/>
      <c r="E55" s="2"/>
      <c r="F55" s="2"/>
    </row>
    <row r="56" spans="1:6" ht="20" x14ac:dyDescent="0.35">
      <c r="A56" s="10" t="s">
        <v>7</v>
      </c>
      <c r="B56" s="21">
        <v>43405.758333333331</v>
      </c>
      <c r="C56" s="10" t="s">
        <v>9</v>
      </c>
      <c r="D56" s="13"/>
      <c r="E56" s="13"/>
      <c r="F56" s="10" t="s">
        <v>13</v>
      </c>
    </row>
    <row r="57" spans="1:6" ht="50" x14ac:dyDescent="0.35">
      <c r="A57" s="8" t="s">
        <v>586</v>
      </c>
      <c r="B57" s="22"/>
      <c r="C57" s="8" t="s">
        <v>587</v>
      </c>
      <c r="D57" s="8" t="s">
        <v>123</v>
      </c>
      <c r="E57" s="8">
        <v>-55</v>
      </c>
      <c r="F57" s="8" t="s">
        <v>13</v>
      </c>
    </row>
    <row r="58" spans="1:6" ht="15" thickBot="1" x14ac:dyDescent="0.4">
      <c r="A58" s="9">
        <v>43405.539583333331</v>
      </c>
      <c r="B58" s="23"/>
      <c r="C58" s="8"/>
      <c r="D58" s="8"/>
      <c r="E58" s="8"/>
      <c r="F58" s="8"/>
    </row>
    <row r="59" spans="1:6" ht="20" x14ac:dyDescent="0.35">
      <c r="A59" s="18" t="s">
        <v>7</v>
      </c>
      <c r="B59" s="28">
        <v>43405.777777777781</v>
      </c>
      <c r="C59" s="18" t="s">
        <v>9</v>
      </c>
      <c r="D59" s="7"/>
      <c r="E59" s="7"/>
      <c r="F59" s="18" t="s">
        <v>18</v>
      </c>
    </row>
    <row r="60" spans="1:6" ht="30" x14ac:dyDescent="0.35">
      <c r="A60" s="2" t="s">
        <v>588</v>
      </c>
      <c r="B60" s="29"/>
      <c r="C60" s="2" t="s">
        <v>589</v>
      </c>
      <c r="D60" s="2" t="s">
        <v>123</v>
      </c>
      <c r="E60" s="2">
        <v>50</v>
      </c>
      <c r="F60" s="2" t="s">
        <v>18</v>
      </c>
    </row>
    <row r="61" spans="1:6" ht="50.5" thickBot="1" x14ac:dyDescent="0.4">
      <c r="A61" s="3">
        <v>43405.539583333331</v>
      </c>
      <c r="B61" s="30"/>
      <c r="C61" s="2" t="s">
        <v>590</v>
      </c>
      <c r="D61" s="2"/>
      <c r="E61" s="2"/>
      <c r="F61" s="2"/>
    </row>
    <row r="62" spans="1:6" ht="20" x14ac:dyDescent="0.35">
      <c r="A62" s="10" t="s">
        <v>7</v>
      </c>
      <c r="B62" s="21">
        <v>43405.802083333336</v>
      </c>
      <c r="C62" s="10" t="s">
        <v>9</v>
      </c>
      <c r="D62" s="13"/>
      <c r="E62" s="13"/>
      <c r="F62" s="10" t="s">
        <v>13</v>
      </c>
    </row>
    <row r="63" spans="1:6" ht="40" x14ac:dyDescent="0.35">
      <c r="A63" s="8" t="s">
        <v>591</v>
      </c>
      <c r="B63" s="22"/>
      <c r="C63" s="8" t="s">
        <v>592</v>
      </c>
      <c r="D63" s="8" t="s">
        <v>123</v>
      </c>
      <c r="E63" s="8">
        <v>-55</v>
      </c>
      <c r="F63" s="8" t="s">
        <v>13</v>
      </c>
    </row>
    <row r="64" spans="1:6" ht="15" thickBot="1" x14ac:dyDescent="0.4">
      <c r="A64" s="9">
        <v>43405.539583333331</v>
      </c>
      <c r="B64" s="23"/>
      <c r="C64" s="8"/>
      <c r="D64" s="8"/>
      <c r="E64" s="8"/>
      <c r="F64" s="8"/>
    </row>
    <row r="65" spans="1:6" ht="20" x14ac:dyDescent="0.35">
      <c r="A65" s="18" t="s">
        <v>7</v>
      </c>
      <c r="B65" s="28">
        <v>43405.802083333336</v>
      </c>
      <c r="C65" s="18" t="s">
        <v>9</v>
      </c>
      <c r="D65" s="7"/>
      <c r="E65" s="7"/>
      <c r="F65" s="18" t="s">
        <v>13</v>
      </c>
    </row>
    <row r="66" spans="1:6" ht="30" x14ac:dyDescent="0.35">
      <c r="A66" s="2" t="s">
        <v>593</v>
      </c>
      <c r="B66" s="29"/>
      <c r="C66" s="2" t="s">
        <v>594</v>
      </c>
      <c r="D66" s="2" t="s">
        <v>123</v>
      </c>
      <c r="E66" s="2">
        <v>-55</v>
      </c>
      <c r="F66" s="2" t="s">
        <v>13</v>
      </c>
    </row>
    <row r="67" spans="1:6" ht="50.5" thickBot="1" x14ac:dyDescent="0.4">
      <c r="A67" s="3">
        <v>43405.539583333331</v>
      </c>
      <c r="B67" s="30"/>
      <c r="C67" s="2" t="s">
        <v>595</v>
      </c>
      <c r="D67" s="2"/>
      <c r="E67" s="2"/>
      <c r="F67" s="2"/>
    </row>
    <row r="68" spans="1:6" ht="20" x14ac:dyDescent="0.35">
      <c r="A68" s="10" t="s">
        <v>7</v>
      </c>
      <c r="B68" s="21">
        <v>43405.904861111114</v>
      </c>
      <c r="C68" s="10" t="s">
        <v>9</v>
      </c>
      <c r="D68" s="13"/>
      <c r="E68" s="13"/>
      <c r="F68" s="10" t="s">
        <v>13</v>
      </c>
    </row>
    <row r="69" spans="1:6" ht="30" x14ac:dyDescent="0.35">
      <c r="A69" s="8" t="s">
        <v>596</v>
      </c>
      <c r="B69" s="22"/>
      <c r="C69" s="8" t="s">
        <v>597</v>
      </c>
      <c r="D69" s="8" t="s">
        <v>123</v>
      </c>
      <c r="E69" s="8">
        <v>-55</v>
      </c>
      <c r="F69" s="8" t="s">
        <v>13</v>
      </c>
    </row>
    <row r="70" spans="1:6" ht="70.5" thickBot="1" x14ac:dyDescent="0.4">
      <c r="A70" s="9">
        <v>43405.539583333331</v>
      </c>
      <c r="B70" s="23"/>
      <c r="C70" s="8" t="s">
        <v>598</v>
      </c>
      <c r="D70" s="8"/>
      <c r="E70" s="8"/>
      <c r="F70" s="8"/>
    </row>
    <row r="71" spans="1:6" ht="20" x14ac:dyDescent="0.35">
      <c r="A71" s="18" t="s">
        <v>7</v>
      </c>
      <c r="B71" s="28">
        <v>43405.957638888889</v>
      </c>
      <c r="C71" s="18" t="s">
        <v>9</v>
      </c>
      <c r="D71" s="7"/>
      <c r="E71" s="7"/>
      <c r="F71" s="18" t="s">
        <v>18</v>
      </c>
    </row>
    <row r="72" spans="1:6" ht="40" x14ac:dyDescent="0.35">
      <c r="A72" s="2" t="s">
        <v>599</v>
      </c>
      <c r="B72" s="29"/>
      <c r="C72" s="2" t="s">
        <v>600</v>
      </c>
      <c r="D72" s="2" t="s">
        <v>123</v>
      </c>
      <c r="E72" s="2">
        <v>50</v>
      </c>
      <c r="F72" s="2" t="s">
        <v>18</v>
      </c>
    </row>
    <row r="73" spans="1:6" ht="70.5" thickBot="1" x14ac:dyDescent="0.4">
      <c r="A73" s="3">
        <v>43405.947222222225</v>
      </c>
      <c r="B73" s="30"/>
      <c r="C73" s="2" t="s">
        <v>601</v>
      </c>
      <c r="D73" s="2"/>
      <c r="E73" s="2"/>
      <c r="F73" s="2"/>
    </row>
    <row r="74" spans="1:6" ht="20" x14ac:dyDescent="0.35">
      <c r="A74" s="10" t="s">
        <v>7</v>
      </c>
      <c r="B74" s="21">
        <v>43405.957638888889</v>
      </c>
      <c r="C74" s="10" t="s">
        <v>9</v>
      </c>
      <c r="D74" s="13"/>
      <c r="E74" s="13"/>
      <c r="F74" s="10" t="s">
        <v>18</v>
      </c>
    </row>
    <row r="75" spans="1:6" ht="60" x14ac:dyDescent="0.35">
      <c r="A75" s="8" t="s">
        <v>602</v>
      </c>
      <c r="B75" s="22"/>
      <c r="C75" s="8" t="s">
        <v>603</v>
      </c>
      <c r="D75" s="8" t="s">
        <v>123</v>
      </c>
      <c r="E75" s="8">
        <v>50</v>
      </c>
      <c r="F75" s="8" t="s">
        <v>18</v>
      </c>
    </row>
    <row r="76" spans="1:6" ht="15" thickBot="1" x14ac:dyDescent="0.4">
      <c r="A76" s="9">
        <v>43405.947222222225</v>
      </c>
      <c r="B76" s="23"/>
      <c r="C76" s="8"/>
      <c r="D76" s="8"/>
      <c r="E76" s="8"/>
      <c r="F76" s="8"/>
    </row>
    <row r="77" spans="1:6" ht="20" x14ac:dyDescent="0.35">
      <c r="A77" s="18" t="s">
        <v>7</v>
      </c>
      <c r="B77" s="28">
        <v>43406.756944444445</v>
      </c>
      <c r="C77" s="18" t="s">
        <v>9</v>
      </c>
      <c r="D77" s="7"/>
      <c r="E77" s="7"/>
      <c r="F77" s="18" t="s">
        <v>13</v>
      </c>
    </row>
    <row r="78" spans="1:6" ht="30" x14ac:dyDescent="0.35">
      <c r="A78" s="2" t="s">
        <v>604</v>
      </c>
      <c r="B78" s="29"/>
      <c r="C78" s="2" t="s">
        <v>605</v>
      </c>
      <c r="D78" s="2" t="s">
        <v>123</v>
      </c>
      <c r="E78" s="2">
        <v>-55</v>
      </c>
      <c r="F78" s="2" t="s">
        <v>13</v>
      </c>
    </row>
    <row r="79" spans="1:6" ht="60.5" thickBot="1" x14ac:dyDescent="0.4">
      <c r="A79" s="3">
        <v>43406.57708333333</v>
      </c>
      <c r="B79" s="30"/>
      <c r="C79" s="2" t="s">
        <v>606</v>
      </c>
      <c r="D79" s="2"/>
      <c r="E79" s="2"/>
      <c r="F79" s="2"/>
    </row>
    <row r="80" spans="1:6" ht="20" x14ac:dyDescent="0.35">
      <c r="A80" s="10" t="s">
        <v>7</v>
      </c>
      <c r="B80" s="17">
        <v>43406.770833333336</v>
      </c>
      <c r="C80" s="10" t="s">
        <v>530</v>
      </c>
      <c r="D80" s="13"/>
      <c r="E80" s="13"/>
      <c r="F80" s="10" t="s">
        <v>13</v>
      </c>
    </row>
    <row r="81" spans="1:6" ht="30" x14ac:dyDescent="0.35">
      <c r="A81" s="8" t="s">
        <v>607</v>
      </c>
      <c r="B81" s="11">
        <v>43406.840277777781</v>
      </c>
      <c r="C81" s="8" t="s">
        <v>608</v>
      </c>
      <c r="D81" s="8" t="s">
        <v>610</v>
      </c>
      <c r="E81" s="8">
        <v>-200</v>
      </c>
      <c r="F81" s="8" t="s">
        <v>13</v>
      </c>
    </row>
    <row r="82" spans="1:6" ht="30.5" thickBot="1" x14ac:dyDescent="0.4">
      <c r="A82" s="9">
        <v>43406.46597222222</v>
      </c>
      <c r="B82" s="14"/>
      <c r="C82" s="8" t="s">
        <v>609</v>
      </c>
      <c r="D82" s="8"/>
      <c r="E82" s="8"/>
      <c r="F82" s="8" t="s">
        <v>90</v>
      </c>
    </row>
    <row r="83" spans="1:6" ht="20" x14ac:dyDescent="0.35">
      <c r="A83" s="18" t="s">
        <v>7</v>
      </c>
      <c r="B83" s="28">
        <v>43406.840277777781</v>
      </c>
      <c r="C83" s="18" t="s">
        <v>9</v>
      </c>
      <c r="D83" s="7"/>
      <c r="E83" s="7"/>
      <c r="F83" s="18" t="s">
        <v>13</v>
      </c>
    </row>
    <row r="84" spans="1:6" ht="30" x14ac:dyDescent="0.35">
      <c r="A84" s="2" t="s">
        <v>611</v>
      </c>
      <c r="B84" s="29"/>
      <c r="C84" s="2" t="s">
        <v>612</v>
      </c>
      <c r="D84" s="2" t="s">
        <v>123</v>
      </c>
      <c r="E84" s="2">
        <v>-55</v>
      </c>
      <c r="F84" s="2" t="s">
        <v>13</v>
      </c>
    </row>
    <row r="85" spans="1:6" ht="40.5" thickBot="1" x14ac:dyDescent="0.4">
      <c r="A85" s="3">
        <v>43406.57708333333</v>
      </c>
      <c r="B85" s="30"/>
      <c r="C85" s="2" t="s">
        <v>613</v>
      </c>
      <c r="D85" s="2"/>
      <c r="E85" s="2"/>
      <c r="F85" s="2"/>
    </row>
    <row r="86" spans="1:6" ht="20" x14ac:dyDescent="0.35">
      <c r="A86" s="10" t="s">
        <v>7</v>
      </c>
      <c r="B86" s="21">
        <v>43407.777777777781</v>
      </c>
      <c r="C86" s="10" t="s">
        <v>9</v>
      </c>
      <c r="D86" s="13"/>
      <c r="E86" s="13"/>
      <c r="F86" s="10" t="s">
        <v>18</v>
      </c>
    </row>
    <row r="87" spans="1:6" ht="30" x14ac:dyDescent="0.35">
      <c r="A87" s="8" t="s">
        <v>614</v>
      </c>
      <c r="B87" s="22"/>
      <c r="C87" s="8" t="s">
        <v>615</v>
      </c>
      <c r="D87" s="8" t="s">
        <v>617</v>
      </c>
      <c r="E87" s="8">
        <v>70</v>
      </c>
      <c r="F87" s="8" t="s">
        <v>18</v>
      </c>
    </row>
    <row r="88" spans="1:6" ht="40.5" thickBot="1" x14ac:dyDescent="0.4">
      <c r="A88" s="9">
        <v>43407.65347222222</v>
      </c>
      <c r="B88" s="23"/>
      <c r="C88" s="8" t="s">
        <v>616</v>
      </c>
      <c r="D88" s="8"/>
      <c r="E88" s="8"/>
      <c r="F88" s="8"/>
    </row>
    <row r="89" spans="1:6" ht="20" x14ac:dyDescent="0.35">
      <c r="A89" s="18" t="s">
        <v>7</v>
      </c>
      <c r="B89" s="28">
        <v>43407.840277777781</v>
      </c>
      <c r="C89" s="18" t="s">
        <v>9</v>
      </c>
      <c r="D89" s="7"/>
      <c r="E89" s="7"/>
      <c r="F89" s="18" t="s">
        <v>18</v>
      </c>
    </row>
    <row r="90" spans="1:6" ht="30" x14ac:dyDescent="0.35">
      <c r="A90" s="2" t="s">
        <v>618</v>
      </c>
      <c r="B90" s="29"/>
      <c r="C90" s="2" t="s">
        <v>619</v>
      </c>
      <c r="D90" s="2" t="s">
        <v>617</v>
      </c>
      <c r="E90" s="2">
        <v>70</v>
      </c>
      <c r="F90" s="2" t="s">
        <v>18</v>
      </c>
    </row>
    <row r="91" spans="1:6" ht="40.5" thickBot="1" x14ac:dyDescent="0.4">
      <c r="A91" s="3">
        <v>43407.65347222222</v>
      </c>
      <c r="B91" s="30"/>
      <c r="C91" s="2" t="s">
        <v>620</v>
      </c>
      <c r="D91" s="2"/>
      <c r="E91" s="2"/>
      <c r="F91" s="2"/>
    </row>
    <row r="92" spans="1:6" ht="20" x14ac:dyDescent="0.35">
      <c r="A92" s="10" t="s">
        <v>7</v>
      </c>
      <c r="B92" s="21">
        <v>43408.652083333334</v>
      </c>
      <c r="C92" s="10" t="s">
        <v>9</v>
      </c>
      <c r="D92" s="13"/>
      <c r="E92" s="13"/>
      <c r="F92" s="10" t="s">
        <v>18</v>
      </c>
    </row>
    <row r="93" spans="1:6" ht="30" x14ac:dyDescent="0.35">
      <c r="A93" s="8" t="s">
        <v>621</v>
      </c>
      <c r="B93" s="22"/>
      <c r="C93" s="8" t="s">
        <v>622</v>
      </c>
      <c r="D93" s="8" t="s">
        <v>123</v>
      </c>
      <c r="E93" s="8">
        <v>50</v>
      </c>
      <c r="F93" s="8" t="s">
        <v>18</v>
      </c>
    </row>
    <row r="94" spans="1:6" ht="50.5" thickBot="1" x14ac:dyDescent="0.4">
      <c r="A94" s="9">
        <v>43408.565972222219</v>
      </c>
      <c r="B94" s="23"/>
      <c r="C94" s="8" t="s">
        <v>623</v>
      </c>
      <c r="D94" s="8"/>
      <c r="E94" s="8"/>
      <c r="F94" s="8"/>
    </row>
    <row r="95" spans="1:6" ht="20" x14ac:dyDescent="0.35">
      <c r="A95" s="18" t="s">
        <v>7</v>
      </c>
      <c r="B95" s="28">
        <v>43408.652083333334</v>
      </c>
      <c r="C95" s="18" t="s">
        <v>9</v>
      </c>
      <c r="D95" s="7"/>
      <c r="E95" s="7"/>
      <c r="F95" s="18" t="s">
        <v>18</v>
      </c>
    </row>
    <row r="96" spans="1:6" ht="40" x14ac:dyDescent="0.35">
      <c r="A96" s="2" t="s">
        <v>624</v>
      </c>
      <c r="B96" s="29"/>
      <c r="C96" s="2" t="s">
        <v>625</v>
      </c>
      <c r="D96" s="2" t="s">
        <v>123</v>
      </c>
      <c r="E96" s="2">
        <v>50</v>
      </c>
      <c r="F96" s="2" t="s">
        <v>18</v>
      </c>
    </row>
    <row r="97" spans="1:6" ht="15" thickBot="1" x14ac:dyDescent="0.4">
      <c r="A97" s="3">
        <v>43408.565972222219</v>
      </c>
      <c r="B97" s="30"/>
      <c r="C97" s="2"/>
      <c r="D97" s="2"/>
      <c r="E97" s="2"/>
      <c r="F97" s="2"/>
    </row>
    <row r="98" spans="1:6" ht="20" x14ac:dyDescent="0.35">
      <c r="A98" s="10" t="s">
        <v>7</v>
      </c>
      <c r="B98" s="21">
        <v>43408.756944444445</v>
      </c>
      <c r="C98" s="10" t="s">
        <v>9</v>
      </c>
      <c r="D98" s="13"/>
      <c r="E98" s="13"/>
      <c r="F98" s="10" t="s">
        <v>13</v>
      </c>
    </row>
    <row r="99" spans="1:6" ht="50" x14ac:dyDescent="0.35">
      <c r="A99" s="8" t="s">
        <v>626</v>
      </c>
      <c r="B99" s="22"/>
      <c r="C99" s="8" t="s">
        <v>627</v>
      </c>
      <c r="D99" s="8" t="s">
        <v>123</v>
      </c>
      <c r="E99" s="8">
        <v>-55</v>
      </c>
      <c r="F99" s="8" t="s">
        <v>13</v>
      </c>
    </row>
    <row r="100" spans="1:6" ht="15" thickBot="1" x14ac:dyDescent="0.4">
      <c r="A100" s="9">
        <v>43408.565972222219</v>
      </c>
      <c r="B100" s="23"/>
      <c r="C100" s="8"/>
      <c r="D100" s="8"/>
      <c r="E100" s="8"/>
      <c r="F100" s="8"/>
    </row>
    <row r="101" spans="1:6" ht="20" x14ac:dyDescent="0.35">
      <c r="A101" s="18" t="s">
        <v>7</v>
      </c>
      <c r="B101" s="28">
        <v>43408.798611111109</v>
      </c>
      <c r="C101" s="18" t="s">
        <v>9</v>
      </c>
      <c r="D101" s="7"/>
      <c r="E101" s="7"/>
      <c r="F101" s="18" t="s">
        <v>18</v>
      </c>
    </row>
    <row r="102" spans="1:6" ht="30" x14ac:dyDescent="0.35">
      <c r="A102" s="2" t="s">
        <v>628</v>
      </c>
      <c r="B102" s="29"/>
      <c r="C102" s="2" t="s">
        <v>629</v>
      </c>
      <c r="D102" s="2" t="s">
        <v>123</v>
      </c>
      <c r="E102" s="2">
        <v>50</v>
      </c>
      <c r="F102" s="2" t="s">
        <v>18</v>
      </c>
    </row>
    <row r="103" spans="1:6" ht="50.5" thickBot="1" x14ac:dyDescent="0.4">
      <c r="A103" s="3">
        <v>43408.565972222219</v>
      </c>
      <c r="B103" s="30"/>
      <c r="C103" s="2" t="s">
        <v>630</v>
      </c>
      <c r="D103" s="2"/>
      <c r="E103" s="2"/>
      <c r="F103" s="2"/>
    </row>
    <row r="104" spans="1:6" ht="20" x14ac:dyDescent="0.35">
      <c r="A104" s="10" t="s">
        <v>7</v>
      </c>
      <c r="B104" s="21">
        <v>43408.847222222219</v>
      </c>
      <c r="C104" s="10" t="s">
        <v>9</v>
      </c>
      <c r="D104" s="13"/>
      <c r="E104" s="13"/>
      <c r="F104" s="10" t="s">
        <v>13</v>
      </c>
    </row>
    <row r="105" spans="1:6" ht="40" x14ac:dyDescent="0.35">
      <c r="A105" s="8" t="s">
        <v>631</v>
      </c>
      <c r="B105" s="22"/>
      <c r="C105" s="8" t="s">
        <v>632</v>
      </c>
      <c r="D105" s="8" t="s">
        <v>44</v>
      </c>
      <c r="E105" s="8">
        <v>-110</v>
      </c>
      <c r="F105" s="8" t="s">
        <v>13</v>
      </c>
    </row>
    <row r="106" spans="1:6" ht="100.5" thickBot="1" x14ac:dyDescent="0.4">
      <c r="A106" s="9">
        <v>43408.818055555559</v>
      </c>
      <c r="B106" s="23"/>
      <c r="C106" s="8" t="s">
        <v>633</v>
      </c>
      <c r="D106" s="8"/>
      <c r="E106" s="8"/>
      <c r="F106" s="8"/>
    </row>
    <row r="107" spans="1:6" ht="20" x14ac:dyDescent="0.35">
      <c r="A107" s="18" t="s">
        <v>7</v>
      </c>
      <c r="B107" s="28">
        <v>43408.881944444445</v>
      </c>
      <c r="C107" s="18" t="s">
        <v>9</v>
      </c>
      <c r="D107" s="7"/>
      <c r="E107" s="7"/>
      <c r="F107" s="18" t="s">
        <v>18</v>
      </c>
    </row>
    <row r="108" spans="1:6" ht="30" x14ac:dyDescent="0.35">
      <c r="A108" s="2" t="s">
        <v>634</v>
      </c>
      <c r="B108" s="29"/>
      <c r="C108" s="2" t="s">
        <v>635</v>
      </c>
      <c r="D108" s="2" t="s">
        <v>123</v>
      </c>
      <c r="E108" s="2">
        <v>50</v>
      </c>
      <c r="F108" s="2" t="s">
        <v>18</v>
      </c>
    </row>
    <row r="109" spans="1:6" ht="70.5" thickBot="1" x14ac:dyDescent="0.4">
      <c r="A109" s="3">
        <v>43408.565972222219</v>
      </c>
      <c r="B109" s="30"/>
      <c r="C109" s="2" t="s">
        <v>636</v>
      </c>
      <c r="D109" s="2"/>
      <c r="E109" s="2"/>
      <c r="F109" s="2"/>
    </row>
    <row r="110" spans="1:6" ht="20" x14ac:dyDescent="0.35">
      <c r="A110" s="39" t="s">
        <v>7</v>
      </c>
      <c r="B110" s="45">
        <v>43408.972916666666</v>
      </c>
      <c r="C110" s="39" t="s">
        <v>9</v>
      </c>
      <c r="D110" s="44"/>
      <c r="E110" s="44"/>
      <c r="F110" s="39" t="s">
        <v>13</v>
      </c>
    </row>
    <row r="111" spans="1:6" ht="60" x14ac:dyDescent="0.35">
      <c r="A111" s="37" t="s">
        <v>637</v>
      </c>
      <c r="B111" s="46"/>
      <c r="C111" s="37" t="s">
        <v>638</v>
      </c>
      <c r="D111" s="37" t="s">
        <v>639</v>
      </c>
      <c r="E111" s="37">
        <v>-62</v>
      </c>
      <c r="F111" s="37" t="s">
        <v>13</v>
      </c>
    </row>
    <row r="112" spans="1:6" ht="15" thickBot="1" x14ac:dyDescent="0.4">
      <c r="A112" s="38">
        <v>43408.930555555555</v>
      </c>
      <c r="B112" s="47"/>
      <c r="C112" s="37"/>
      <c r="D112" s="37"/>
      <c r="E112" s="37"/>
      <c r="F112" s="37"/>
    </row>
    <row r="113" spans="1:6" ht="15.5" customHeight="1" x14ac:dyDescent="0.35">
      <c r="A113" s="18" t="s">
        <v>270</v>
      </c>
      <c r="B113" s="24"/>
      <c r="C113" s="26" t="s">
        <v>271</v>
      </c>
      <c r="D113" s="26"/>
      <c r="E113" s="26">
        <v>1038</v>
      </c>
      <c r="F113" s="26"/>
    </row>
    <row r="114" spans="1:6" x14ac:dyDescent="0.35">
      <c r="A114" s="3">
        <v>43408.999305555553</v>
      </c>
      <c r="B114" s="25"/>
      <c r="C114" s="27"/>
      <c r="D114" s="27"/>
      <c r="E114" s="27"/>
      <c r="F114" s="27"/>
    </row>
    <row r="115" spans="1:6" ht="273" x14ac:dyDescent="0.35">
      <c r="A115" s="35" t="s">
        <v>640</v>
      </c>
    </row>
  </sheetData>
  <mergeCells count="43">
    <mergeCell ref="F113:F114"/>
    <mergeCell ref="B107:B109"/>
    <mergeCell ref="B110:B112"/>
    <mergeCell ref="B113:B114"/>
    <mergeCell ref="C113:C114"/>
    <mergeCell ref="D113:D114"/>
    <mergeCell ref="E113:E114"/>
    <mergeCell ref="B89:B91"/>
    <mergeCell ref="B92:B94"/>
    <mergeCell ref="B95:B97"/>
    <mergeCell ref="B98:B100"/>
    <mergeCell ref="B101:B103"/>
    <mergeCell ref="B104:B106"/>
    <mergeCell ref="B68:B70"/>
    <mergeCell ref="B71:B73"/>
    <mergeCell ref="B74:B76"/>
    <mergeCell ref="B77:B79"/>
    <mergeCell ref="B83:B85"/>
    <mergeCell ref="B86:B88"/>
    <mergeCell ref="B50:B52"/>
    <mergeCell ref="B53:B55"/>
    <mergeCell ref="B56:B58"/>
    <mergeCell ref="B59:B61"/>
    <mergeCell ref="B62:B64"/>
    <mergeCell ref="B65:B67"/>
    <mergeCell ref="B28:B30"/>
    <mergeCell ref="B35:B37"/>
    <mergeCell ref="B38:B40"/>
    <mergeCell ref="B41:B43"/>
    <mergeCell ref="B44:B46"/>
    <mergeCell ref="B47:B49"/>
    <mergeCell ref="B6:B8"/>
    <mergeCell ref="B9:B11"/>
    <mergeCell ref="B12:B14"/>
    <mergeCell ref="B19:B21"/>
    <mergeCell ref="B22:B24"/>
    <mergeCell ref="B25:B27"/>
    <mergeCell ref="A1:A2"/>
    <mergeCell ref="B1:B2"/>
    <mergeCell ref="C1:C2"/>
    <mergeCell ref="D1:D2"/>
    <mergeCell ref="F1:F2"/>
    <mergeCell ref="B3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73D6-29C7-47B7-AD87-A9205D90B0A7}">
  <dimension ref="A1:F89"/>
  <sheetViews>
    <sheetView workbookViewId="0">
      <selection activeCell="B2" sqref="B2:B4"/>
    </sheetView>
  </sheetViews>
  <sheetFormatPr defaultRowHeight="14.5" x14ac:dyDescent="0.35"/>
  <sheetData>
    <row r="1" spans="1:6" ht="15" thickBot="1" x14ac:dyDescent="0.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</row>
    <row r="2" spans="1:6" ht="20" x14ac:dyDescent="0.35">
      <c r="A2" s="18" t="s">
        <v>7</v>
      </c>
      <c r="B2" s="28">
        <v>43395.774305555555</v>
      </c>
      <c r="C2" s="18" t="s">
        <v>9</v>
      </c>
      <c r="D2" s="7"/>
      <c r="E2" s="7"/>
      <c r="F2" s="18" t="s">
        <v>18</v>
      </c>
    </row>
    <row r="3" spans="1:6" ht="40" x14ac:dyDescent="0.35">
      <c r="A3" s="2" t="s">
        <v>641</v>
      </c>
      <c r="B3" s="29"/>
      <c r="C3" s="2" t="s">
        <v>642</v>
      </c>
      <c r="D3" s="2" t="s">
        <v>157</v>
      </c>
      <c r="E3" s="2">
        <v>100</v>
      </c>
      <c r="F3" s="2" t="s">
        <v>18</v>
      </c>
    </row>
    <row r="4" spans="1:6" ht="15" thickBot="1" x14ac:dyDescent="0.4">
      <c r="A4" s="3">
        <v>43395.515972222223</v>
      </c>
      <c r="B4" s="30"/>
      <c r="C4" s="2"/>
      <c r="D4" s="2"/>
      <c r="E4" s="2"/>
      <c r="F4" s="2"/>
    </row>
    <row r="5" spans="1:6" ht="20" x14ac:dyDescent="0.35">
      <c r="A5" s="10" t="s">
        <v>7</v>
      </c>
      <c r="B5" s="21">
        <v>43395.843055555553</v>
      </c>
      <c r="C5" s="10" t="s">
        <v>9</v>
      </c>
      <c r="D5" s="13"/>
      <c r="E5" s="13"/>
      <c r="F5" s="10" t="s">
        <v>13</v>
      </c>
    </row>
    <row r="6" spans="1:6" ht="60" x14ac:dyDescent="0.35">
      <c r="A6" s="8" t="s">
        <v>643</v>
      </c>
      <c r="B6" s="22"/>
      <c r="C6" s="8" t="s">
        <v>644</v>
      </c>
      <c r="D6" s="8" t="s">
        <v>645</v>
      </c>
      <c r="E6" s="8">
        <v>-124</v>
      </c>
      <c r="F6" s="8" t="s">
        <v>13</v>
      </c>
    </row>
    <row r="7" spans="1:6" ht="15" thickBot="1" x14ac:dyDescent="0.4">
      <c r="A7" s="9">
        <v>43395.831250000003</v>
      </c>
      <c r="B7" s="23"/>
      <c r="C7" s="8"/>
      <c r="D7" s="8"/>
      <c r="E7" s="8"/>
      <c r="F7" s="8"/>
    </row>
    <row r="8" spans="1:6" ht="20" x14ac:dyDescent="0.35">
      <c r="A8" s="18" t="s">
        <v>7</v>
      </c>
      <c r="B8" s="28">
        <v>43395.89166666667</v>
      </c>
      <c r="C8" s="18" t="s">
        <v>9</v>
      </c>
      <c r="D8" s="7"/>
      <c r="E8" s="7"/>
      <c r="F8" s="18" t="s">
        <v>18</v>
      </c>
    </row>
    <row r="9" spans="1:6" ht="40" x14ac:dyDescent="0.35">
      <c r="A9" s="2" t="s">
        <v>646</v>
      </c>
      <c r="B9" s="29"/>
      <c r="C9" s="2" t="s">
        <v>647</v>
      </c>
      <c r="D9" s="2" t="s">
        <v>40</v>
      </c>
      <c r="E9" s="2">
        <v>100</v>
      </c>
      <c r="F9" s="2" t="s">
        <v>18</v>
      </c>
    </row>
    <row r="10" spans="1:6" ht="60.5" thickBot="1" x14ac:dyDescent="0.4">
      <c r="A10" s="3">
        <v>43395.888888888891</v>
      </c>
      <c r="B10" s="30"/>
      <c r="C10" s="2" t="s">
        <v>648</v>
      </c>
      <c r="D10" s="2"/>
      <c r="E10" s="2"/>
      <c r="F10" s="2"/>
    </row>
    <row r="11" spans="1:6" ht="20" x14ac:dyDescent="0.35">
      <c r="A11" s="10" t="s">
        <v>7</v>
      </c>
      <c r="B11" s="21">
        <v>43395.904861111114</v>
      </c>
      <c r="C11" s="10" t="s">
        <v>9</v>
      </c>
      <c r="D11" s="13"/>
      <c r="E11" s="13"/>
      <c r="F11" s="10" t="s">
        <v>18</v>
      </c>
    </row>
    <row r="12" spans="1:6" ht="50" x14ac:dyDescent="0.35">
      <c r="A12" s="8" t="s">
        <v>649</v>
      </c>
      <c r="B12" s="22"/>
      <c r="C12" s="8" t="s">
        <v>650</v>
      </c>
      <c r="D12" s="8" t="s">
        <v>44</v>
      </c>
      <c r="E12" s="8">
        <v>100</v>
      </c>
      <c r="F12" s="8" t="s">
        <v>18</v>
      </c>
    </row>
    <row r="13" spans="1:6" ht="15" thickBot="1" x14ac:dyDescent="0.4">
      <c r="A13" s="9">
        <v>43395.515972222223</v>
      </c>
      <c r="B13" s="23"/>
      <c r="C13" s="8"/>
      <c r="D13" s="8"/>
      <c r="E13" s="8"/>
      <c r="F13" s="8"/>
    </row>
    <row r="14" spans="1:6" ht="20" x14ac:dyDescent="0.35">
      <c r="A14" s="18" t="s">
        <v>7</v>
      </c>
      <c r="B14" s="28">
        <v>43395.921527777777</v>
      </c>
      <c r="C14" s="18" t="s">
        <v>9</v>
      </c>
      <c r="D14" s="7"/>
      <c r="E14" s="7"/>
      <c r="F14" s="18" t="s">
        <v>13</v>
      </c>
    </row>
    <row r="15" spans="1:6" ht="50" x14ac:dyDescent="0.35">
      <c r="A15" s="2" t="s">
        <v>651</v>
      </c>
      <c r="B15" s="29"/>
      <c r="C15" s="2" t="s">
        <v>652</v>
      </c>
      <c r="D15" s="2" t="s">
        <v>653</v>
      </c>
      <c r="E15" s="2">
        <v>-226</v>
      </c>
      <c r="F15" s="2" t="s">
        <v>13</v>
      </c>
    </row>
    <row r="16" spans="1:6" ht="15" thickBot="1" x14ac:dyDescent="0.4">
      <c r="A16" s="3">
        <v>43395.868750000001</v>
      </c>
      <c r="B16" s="30"/>
      <c r="C16" s="2"/>
      <c r="D16" s="2"/>
      <c r="E16" s="2"/>
      <c r="F16" s="2"/>
    </row>
    <row r="17" spans="1:6" ht="20" x14ac:dyDescent="0.35">
      <c r="A17" s="10" t="s">
        <v>7</v>
      </c>
      <c r="B17" s="21">
        <v>43396.626388888886</v>
      </c>
      <c r="C17" s="10" t="s">
        <v>9</v>
      </c>
      <c r="D17" s="13"/>
      <c r="E17" s="13"/>
      <c r="F17" s="10" t="s">
        <v>657</v>
      </c>
    </row>
    <row r="18" spans="1:6" ht="50" x14ac:dyDescent="0.35">
      <c r="A18" s="8" t="s">
        <v>654</v>
      </c>
      <c r="B18" s="22"/>
      <c r="C18" s="8" t="s">
        <v>655</v>
      </c>
      <c r="D18" s="8" t="s">
        <v>656</v>
      </c>
      <c r="E18" s="8">
        <v>-50</v>
      </c>
      <c r="F18" s="8" t="s">
        <v>657</v>
      </c>
    </row>
    <row r="19" spans="1:6" ht="15" thickBot="1" x14ac:dyDescent="0.4">
      <c r="A19" s="9">
        <v>43396.619444444441</v>
      </c>
      <c r="B19" s="23"/>
      <c r="C19" s="8"/>
      <c r="D19" s="8"/>
      <c r="E19" s="8"/>
      <c r="F19" s="8"/>
    </row>
    <row r="20" spans="1:6" ht="20" x14ac:dyDescent="0.35">
      <c r="A20" s="18" t="s">
        <v>7</v>
      </c>
      <c r="B20" s="28">
        <v>43396.753472222219</v>
      </c>
      <c r="C20" s="18" t="s">
        <v>9</v>
      </c>
      <c r="D20" s="7"/>
      <c r="E20" s="7"/>
      <c r="F20" s="18" t="s">
        <v>13</v>
      </c>
    </row>
    <row r="21" spans="1:6" ht="50" x14ac:dyDescent="0.35">
      <c r="A21" s="2" t="s">
        <v>658</v>
      </c>
      <c r="B21" s="29"/>
      <c r="C21" s="2" t="s">
        <v>659</v>
      </c>
      <c r="D21" s="2" t="s">
        <v>660</v>
      </c>
      <c r="E21" s="2">
        <v>-88</v>
      </c>
      <c r="F21" s="2" t="s">
        <v>13</v>
      </c>
    </row>
    <row r="22" spans="1:6" ht="15" thickBot="1" x14ac:dyDescent="0.4">
      <c r="A22" s="3">
        <v>43396.750694444447</v>
      </c>
      <c r="B22" s="30"/>
      <c r="C22" s="2"/>
      <c r="D22" s="2"/>
      <c r="E22" s="2"/>
      <c r="F22" s="2"/>
    </row>
    <row r="23" spans="1:6" ht="20" x14ac:dyDescent="0.35">
      <c r="A23" s="10" t="s">
        <v>7</v>
      </c>
      <c r="B23" s="21">
        <v>43396.800000000003</v>
      </c>
      <c r="C23" s="10" t="s">
        <v>9</v>
      </c>
      <c r="D23" s="13"/>
      <c r="E23" s="13"/>
      <c r="F23" s="10" t="s">
        <v>18</v>
      </c>
    </row>
    <row r="24" spans="1:6" ht="90" x14ac:dyDescent="0.35">
      <c r="A24" s="8" t="s">
        <v>661</v>
      </c>
      <c r="B24" s="22"/>
      <c r="C24" s="8" t="s">
        <v>662</v>
      </c>
      <c r="D24" s="8" t="s">
        <v>664</v>
      </c>
      <c r="E24" s="8">
        <v>105</v>
      </c>
      <c r="F24" s="8" t="s">
        <v>18</v>
      </c>
    </row>
    <row r="25" spans="1:6" ht="40.5" thickBot="1" x14ac:dyDescent="0.4">
      <c r="A25" s="9">
        <v>43396.659722222219</v>
      </c>
      <c r="B25" s="23"/>
      <c r="C25" s="8" t="s">
        <v>663</v>
      </c>
      <c r="D25" s="8"/>
      <c r="E25" s="8"/>
      <c r="F25" s="8"/>
    </row>
    <row r="26" spans="1:6" ht="20" x14ac:dyDescent="0.35">
      <c r="A26" s="18" t="s">
        <v>7</v>
      </c>
      <c r="B26" s="28">
        <v>43396.800000000003</v>
      </c>
      <c r="C26" s="18" t="s">
        <v>9</v>
      </c>
      <c r="D26" s="7"/>
      <c r="E26" s="7"/>
      <c r="F26" s="18" t="s">
        <v>18</v>
      </c>
    </row>
    <row r="27" spans="1:6" ht="40" x14ac:dyDescent="0.35">
      <c r="A27" s="2" t="s">
        <v>665</v>
      </c>
      <c r="B27" s="29"/>
      <c r="C27" s="2" t="s">
        <v>666</v>
      </c>
      <c r="D27" s="2" t="s">
        <v>668</v>
      </c>
      <c r="E27" s="2">
        <v>122</v>
      </c>
      <c r="F27" s="2" t="s">
        <v>18</v>
      </c>
    </row>
    <row r="28" spans="1:6" ht="40.5" thickBot="1" x14ac:dyDescent="0.4">
      <c r="A28" s="3">
        <v>43396.659722222219</v>
      </c>
      <c r="B28" s="30"/>
      <c r="C28" s="2" t="s">
        <v>667</v>
      </c>
      <c r="D28" s="2"/>
      <c r="E28" s="2"/>
      <c r="F28" s="2"/>
    </row>
    <row r="29" spans="1:6" ht="20" x14ac:dyDescent="0.35">
      <c r="A29" s="10" t="s">
        <v>7</v>
      </c>
      <c r="B29" s="21">
        <v>43396.802083333336</v>
      </c>
      <c r="C29" s="10" t="s">
        <v>9</v>
      </c>
      <c r="D29" s="13"/>
      <c r="E29" s="13"/>
      <c r="F29" s="10" t="s">
        <v>13</v>
      </c>
    </row>
    <row r="30" spans="1:6" ht="70" x14ac:dyDescent="0.35">
      <c r="A30" s="8" t="s">
        <v>669</v>
      </c>
      <c r="B30" s="22"/>
      <c r="C30" s="8" t="s">
        <v>670</v>
      </c>
      <c r="D30" s="8" t="s">
        <v>196</v>
      </c>
      <c r="E30" s="8">
        <v>-58</v>
      </c>
      <c r="F30" s="8" t="s">
        <v>13</v>
      </c>
    </row>
    <row r="31" spans="1:6" ht="80.5" thickBot="1" x14ac:dyDescent="0.4">
      <c r="A31" s="9">
        <v>43396.696527777778</v>
      </c>
      <c r="B31" s="23"/>
      <c r="C31" s="8" t="s">
        <v>671</v>
      </c>
      <c r="D31" s="8"/>
      <c r="E31" s="8"/>
      <c r="F31" s="8"/>
    </row>
    <row r="32" spans="1:6" ht="20" x14ac:dyDescent="0.35">
      <c r="A32" s="18" t="s">
        <v>7</v>
      </c>
      <c r="B32" s="28">
        <v>43396.815972222219</v>
      </c>
      <c r="C32" s="18" t="s">
        <v>9</v>
      </c>
      <c r="D32" s="7"/>
      <c r="E32" s="7"/>
      <c r="F32" s="18" t="s">
        <v>13</v>
      </c>
    </row>
    <row r="33" spans="1:6" ht="50" x14ac:dyDescent="0.35">
      <c r="A33" s="2" t="s">
        <v>672</v>
      </c>
      <c r="B33" s="29"/>
      <c r="C33" s="2" t="s">
        <v>673</v>
      </c>
      <c r="D33" s="2" t="s">
        <v>674</v>
      </c>
      <c r="E33" s="2">
        <v>-100</v>
      </c>
      <c r="F33" s="2" t="s">
        <v>13</v>
      </c>
    </row>
    <row r="34" spans="1:6" ht="15" thickBot="1" x14ac:dyDescent="0.4">
      <c r="A34" s="3">
        <v>43396.569444444445</v>
      </c>
      <c r="B34" s="30"/>
      <c r="C34" s="2"/>
      <c r="D34" s="2"/>
      <c r="E34" s="2"/>
      <c r="F34" s="2"/>
    </row>
    <row r="35" spans="1:6" ht="30" x14ac:dyDescent="0.35">
      <c r="A35" s="10" t="s">
        <v>7</v>
      </c>
      <c r="B35" s="17">
        <v>43396.758333333331</v>
      </c>
      <c r="C35" s="10" t="s">
        <v>219</v>
      </c>
      <c r="D35" s="13"/>
      <c r="E35" s="13"/>
      <c r="F35" s="10" t="s">
        <v>18</v>
      </c>
    </row>
    <row r="36" spans="1:6" ht="50" x14ac:dyDescent="0.35">
      <c r="A36" s="8" t="s">
        <v>675</v>
      </c>
      <c r="B36" s="11">
        <v>43396.795138888891</v>
      </c>
      <c r="C36" s="8" t="s">
        <v>676</v>
      </c>
      <c r="D36" s="8" t="s">
        <v>221</v>
      </c>
      <c r="E36" s="8">
        <v>85</v>
      </c>
      <c r="F36" s="8" t="s">
        <v>18</v>
      </c>
    </row>
    <row r="37" spans="1:6" ht="60" x14ac:dyDescent="0.35">
      <c r="A37" s="9">
        <v>43396.664583333331</v>
      </c>
      <c r="B37" s="11">
        <v>43396.836805555555</v>
      </c>
      <c r="C37" s="8" t="s">
        <v>677</v>
      </c>
      <c r="D37" s="8"/>
      <c r="E37" s="8"/>
      <c r="F37" s="8" t="s">
        <v>18</v>
      </c>
    </row>
    <row r="38" spans="1:6" ht="40.5" thickBot="1" x14ac:dyDescent="0.4">
      <c r="A38" s="8"/>
      <c r="B38" s="14"/>
      <c r="C38" s="8" t="s">
        <v>678</v>
      </c>
      <c r="D38" s="8"/>
      <c r="E38" s="8"/>
      <c r="F38" s="8" t="s">
        <v>18</v>
      </c>
    </row>
    <row r="39" spans="1:6" ht="20" x14ac:dyDescent="0.35">
      <c r="A39" s="18" t="s">
        <v>7</v>
      </c>
      <c r="B39" s="28">
        <v>43396.836805555555</v>
      </c>
      <c r="C39" s="18" t="s">
        <v>9</v>
      </c>
      <c r="D39" s="7"/>
      <c r="E39" s="7"/>
      <c r="F39" s="18" t="s">
        <v>13</v>
      </c>
    </row>
    <row r="40" spans="1:6" ht="40" x14ac:dyDescent="0.35">
      <c r="A40" s="2" t="s">
        <v>679</v>
      </c>
      <c r="B40" s="29"/>
      <c r="C40" s="2" t="s">
        <v>680</v>
      </c>
      <c r="D40" s="2" t="s">
        <v>681</v>
      </c>
      <c r="E40" s="2">
        <v>-50</v>
      </c>
      <c r="F40" s="2" t="s">
        <v>13</v>
      </c>
    </row>
    <row r="41" spans="1:6" ht="15" thickBot="1" x14ac:dyDescent="0.4">
      <c r="A41" s="3">
        <v>43396.63958333333</v>
      </c>
      <c r="B41" s="30"/>
      <c r="C41" s="2"/>
      <c r="D41" s="2"/>
      <c r="E41" s="2"/>
      <c r="F41" s="2"/>
    </row>
    <row r="42" spans="1:6" ht="20" x14ac:dyDescent="0.35">
      <c r="A42" s="10" t="s">
        <v>7</v>
      </c>
      <c r="B42" s="21">
        <v>43397.753472222219</v>
      </c>
      <c r="C42" s="10" t="s">
        <v>9</v>
      </c>
      <c r="D42" s="13"/>
      <c r="E42" s="13"/>
      <c r="F42" s="10" t="s">
        <v>13</v>
      </c>
    </row>
    <row r="43" spans="1:6" ht="30" x14ac:dyDescent="0.35">
      <c r="A43" s="8" t="s">
        <v>682</v>
      </c>
      <c r="B43" s="22"/>
      <c r="C43" s="8" t="s">
        <v>683</v>
      </c>
      <c r="D43" s="8" t="s">
        <v>684</v>
      </c>
      <c r="E43" s="8">
        <v>-240</v>
      </c>
      <c r="F43" s="8" t="s">
        <v>13</v>
      </c>
    </row>
    <row r="44" spans="1:6" ht="15" thickBot="1" x14ac:dyDescent="0.4">
      <c r="A44" s="9">
        <v>43397.372916666667</v>
      </c>
      <c r="B44" s="23"/>
      <c r="C44" s="8"/>
      <c r="D44" s="8"/>
      <c r="E44" s="8"/>
      <c r="F44" s="8"/>
    </row>
    <row r="45" spans="1:6" ht="20" x14ac:dyDescent="0.35">
      <c r="A45" s="18" t="s">
        <v>7</v>
      </c>
      <c r="B45" s="28">
        <v>43397.77847222222</v>
      </c>
      <c r="C45" s="18" t="s">
        <v>9</v>
      </c>
      <c r="D45" s="7"/>
      <c r="E45" s="7"/>
      <c r="F45" s="18" t="s">
        <v>13</v>
      </c>
    </row>
    <row r="46" spans="1:6" ht="40" x14ac:dyDescent="0.35">
      <c r="A46" s="2" t="s">
        <v>685</v>
      </c>
      <c r="B46" s="29"/>
      <c r="C46" s="2" t="s">
        <v>686</v>
      </c>
      <c r="D46" s="2" t="s">
        <v>119</v>
      </c>
      <c r="E46" s="2">
        <v>-220</v>
      </c>
      <c r="F46" s="2" t="s">
        <v>13</v>
      </c>
    </row>
    <row r="47" spans="1:6" ht="15" thickBot="1" x14ac:dyDescent="0.4">
      <c r="A47" s="3">
        <v>43397.695138888892</v>
      </c>
      <c r="B47" s="30"/>
      <c r="C47" s="2"/>
      <c r="D47" s="2"/>
      <c r="E47" s="2"/>
      <c r="F47" s="2"/>
    </row>
    <row r="48" spans="1:6" ht="20" x14ac:dyDescent="0.35">
      <c r="A48" s="10" t="s">
        <v>7</v>
      </c>
      <c r="B48" s="21">
        <v>43397.77847222222</v>
      </c>
      <c r="C48" s="10" t="s">
        <v>9</v>
      </c>
      <c r="D48" s="13"/>
      <c r="E48" s="13"/>
      <c r="F48" s="10" t="s">
        <v>13</v>
      </c>
    </row>
    <row r="49" spans="1:6" ht="40" x14ac:dyDescent="0.35">
      <c r="A49" s="8" t="s">
        <v>687</v>
      </c>
      <c r="B49" s="22"/>
      <c r="C49" s="8" t="s">
        <v>688</v>
      </c>
      <c r="D49" s="8" t="s">
        <v>119</v>
      </c>
      <c r="E49" s="8">
        <v>-220</v>
      </c>
      <c r="F49" s="8" t="s">
        <v>13</v>
      </c>
    </row>
    <row r="50" spans="1:6" ht="15" thickBot="1" x14ac:dyDescent="0.4">
      <c r="A50" s="9">
        <v>43397.695138888892</v>
      </c>
      <c r="B50" s="23"/>
      <c r="C50" s="8"/>
      <c r="D50" s="8"/>
      <c r="E50" s="8"/>
      <c r="F50" s="8"/>
    </row>
    <row r="51" spans="1:6" ht="30" x14ac:dyDescent="0.35">
      <c r="A51" s="18" t="s">
        <v>7</v>
      </c>
      <c r="B51" s="16">
        <v>43397.77847222222</v>
      </c>
      <c r="C51" s="18" t="s">
        <v>219</v>
      </c>
      <c r="D51" s="7"/>
      <c r="E51" s="7"/>
      <c r="F51" s="18" t="s">
        <v>13</v>
      </c>
    </row>
    <row r="52" spans="1:6" ht="50" x14ac:dyDescent="0.35">
      <c r="A52" s="2" t="s">
        <v>689</v>
      </c>
      <c r="B52" s="5">
        <v>43397.77847222222</v>
      </c>
      <c r="C52" s="2" t="s">
        <v>690</v>
      </c>
      <c r="D52" s="2" t="s">
        <v>693</v>
      </c>
      <c r="E52" s="2">
        <v>-200</v>
      </c>
      <c r="F52" s="2" t="s">
        <v>13</v>
      </c>
    </row>
    <row r="53" spans="1:6" ht="40" x14ac:dyDescent="0.35">
      <c r="A53" s="3">
        <v>43397.696527777778</v>
      </c>
      <c r="B53" s="5">
        <v>43397.878472222219</v>
      </c>
      <c r="C53" s="2" t="s">
        <v>691</v>
      </c>
      <c r="D53" s="2"/>
      <c r="E53" s="2"/>
      <c r="F53" s="2" t="s">
        <v>18</v>
      </c>
    </row>
    <row r="54" spans="1:6" ht="60.5" thickBot="1" x14ac:dyDescent="0.4">
      <c r="A54" s="2"/>
      <c r="B54" s="15"/>
      <c r="C54" s="2" t="s">
        <v>692</v>
      </c>
      <c r="D54" s="2"/>
      <c r="E54" s="2"/>
      <c r="F54" s="2" t="s">
        <v>90</v>
      </c>
    </row>
    <row r="55" spans="1:6" ht="20" x14ac:dyDescent="0.35">
      <c r="A55" s="10" t="s">
        <v>7</v>
      </c>
      <c r="B55" s="21">
        <v>43397.847222222219</v>
      </c>
      <c r="C55" s="10" t="s">
        <v>9</v>
      </c>
      <c r="D55" s="13"/>
      <c r="E55" s="13"/>
      <c r="F55" s="10" t="s">
        <v>18</v>
      </c>
    </row>
    <row r="56" spans="1:6" ht="50" x14ac:dyDescent="0.35">
      <c r="A56" s="8" t="s">
        <v>694</v>
      </c>
      <c r="B56" s="22"/>
      <c r="C56" s="8" t="s">
        <v>695</v>
      </c>
      <c r="D56" s="8" t="s">
        <v>44</v>
      </c>
      <c r="E56" s="8">
        <v>100</v>
      </c>
      <c r="F56" s="8" t="s">
        <v>18</v>
      </c>
    </row>
    <row r="57" spans="1:6" ht="15" thickBot="1" x14ac:dyDescent="0.4">
      <c r="A57" s="9">
        <v>43397.844444444447</v>
      </c>
      <c r="B57" s="23"/>
      <c r="C57" s="8"/>
      <c r="D57" s="8"/>
      <c r="E57" s="8"/>
      <c r="F57" s="8"/>
    </row>
    <row r="58" spans="1:6" ht="20" x14ac:dyDescent="0.35">
      <c r="A58" s="18" t="s">
        <v>7</v>
      </c>
      <c r="B58" s="28">
        <v>43397.878472222219</v>
      </c>
      <c r="C58" s="18" t="s">
        <v>9</v>
      </c>
      <c r="D58" s="7"/>
      <c r="E58" s="7"/>
      <c r="F58" s="18" t="s">
        <v>13</v>
      </c>
    </row>
    <row r="59" spans="1:6" ht="50" x14ac:dyDescent="0.35">
      <c r="A59" s="2" t="s">
        <v>696</v>
      </c>
      <c r="B59" s="29"/>
      <c r="C59" s="2" t="s">
        <v>697</v>
      </c>
      <c r="D59" s="2" t="s">
        <v>698</v>
      </c>
      <c r="E59" s="2">
        <v>-200</v>
      </c>
      <c r="F59" s="2" t="s">
        <v>13</v>
      </c>
    </row>
    <row r="60" spans="1:6" ht="15" thickBot="1" x14ac:dyDescent="0.4">
      <c r="A60" s="3">
        <v>43397.372916666667</v>
      </c>
      <c r="B60" s="30"/>
      <c r="C60" s="2"/>
      <c r="D60" s="2"/>
      <c r="E60" s="2"/>
      <c r="F60" s="2"/>
    </row>
    <row r="61" spans="1:6" ht="20" x14ac:dyDescent="0.35">
      <c r="A61" s="10" t="s">
        <v>7</v>
      </c>
      <c r="B61" s="21">
        <v>43398.753472222219</v>
      </c>
      <c r="C61" s="10" t="s">
        <v>9</v>
      </c>
      <c r="D61" s="13"/>
      <c r="E61" s="13"/>
      <c r="F61" s="10" t="s">
        <v>18</v>
      </c>
    </row>
    <row r="62" spans="1:6" ht="30" x14ac:dyDescent="0.35">
      <c r="A62" s="8" t="s">
        <v>699</v>
      </c>
      <c r="B62" s="22"/>
      <c r="C62" s="8" t="s">
        <v>700</v>
      </c>
      <c r="D62" s="8" t="s">
        <v>123</v>
      </c>
      <c r="E62" s="8">
        <v>50</v>
      </c>
      <c r="F62" s="8" t="s">
        <v>18</v>
      </c>
    </row>
    <row r="63" spans="1:6" ht="60.5" thickBot="1" x14ac:dyDescent="0.4">
      <c r="A63" s="9">
        <v>43398.51458333333</v>
      </c>
      <c r="B63" s="23"/>
      <c r="C63" s="8" t="s">
        <v>701</v>
      </c>
      <c r="D63" s="8"/>
      <c r="E63" s="8"/>
      <c r="F63" s="8"/>
    </row>
    <row r="64" spans="1:6" ht="20" x14ac:dyDescent="0.35">
      <c r="A64" s="18" t="s">
        <v>7</v>
      </c>
      <c r="B64" s="28">
        <v>43398.795138888891</v>
      </c>
      <c r="C64" s="18" t="s">
        <v>9</v>
      </c>
      <c r="D64" s="7"/>
      <c r="E64" s="7"/>
      <c r="F64" s="18" t="s">
        <v>13</v>
      </c>
    </row>
    <row r="65" spans="1:6" ht="30" x14ac:dyDescent="0.35">
      <c r="A65" s="2" t="s">
        <v>702</v>
      </c>
      <c r="B65" s="29"/>
      <c r="C65" s="2" t="s">
        <v>703</v>
      </c>
      <c r="D65" s="2" t="s">
        <v>123</v>
      </c>
      <c r="E65" s="2">
        <v>-55</v>
      </c>
      <c r="F65" s="2" t="s">
        <v>13</v>
      </c>
    </row>
    <row r="66" spans="1:6" ht="60.5" thickBot="1" x14ac:dyDescent="0.4">
      <c r="A66" s="3">
        <v>43398.51458333333</v>
      </c>
      <c r="B66" s="30"/>
      <c r="C66" s="2" t="s">
        <v>704</v>
      </c>
      <c r="D66" s="2"/>
      <c r="E66" s="2"/>
      <c r="F66" s="2"/>
    </row>
    <row r="67" spans="1:6" ht="20" x14ac:dyDescent="0.35">
      <c r="A67" s="10" t="s">
        <v>7</v>
      </c>
      <c r="B67" s="21">
        <v>43398.902777777781</v>
      </c>
      <c r="C67" s="10" t="s">
        <v>9</v>
      </c>
      <c r="D67" s="13"/>
      <c r="E67" s="13"/>
      <c r="F67" s="10" t="s">
        <v>13</v>
      </c>
    </row>
    <row r="68" spans="1:6" ht="40" x14ac:dyDescent="0.35">
      <c r="A68" s="8" t="s">
        <v>705</v>
      </c>
      <c r="B68" s="22"/>
      <c r="C68" s="8" t="s">
        <v>706</v>
      </c>
      <c r="D68" s="8" t="s">
        <v>183</v>
      </c>
      <c r="E68" s="8">
        <v>-53</v>
      </c>
      <c r="F68" s="8" t="s">
        <v>13</v>
      </c>
    </row>
    <row r="69" spans="1:6" ht="15" thickBot="1" x14ac:dyDescent="0.4">
      <c r="A69" s="9">
        <v>43398.51458333333</v>
      </c>
      <c r="B69" s="23"/>
      <c r="C69" s="8"/>
      <c r="D69" s="8"/>
      <c r="E69" s="8"/>
      <c r="F69" s="8"/>
    </row>
    <row r="70" spans="1:6" ht="20" x14ac:dyDescent="0.35">
      <c r="A70" s="18" t="s">
        <v>7</v>
      </c>
      <c r="B70" s="28">
        <v>43398.957638888889</v>
      </c>
      <c r="C70" s="18" t="s">
        <v>9</v>
      </c>
      <c r="D70" s="7"/>
      <c r="E70" s="7"/>
      <c r="F70" s="18" t="s">
        <v>18</v>
      </c>
    </row>
    <row r="71" spans="1:6" ht="40" x14ac:dyDescent="0.35">
      <c r="A71" s="2" t="s">
        <v>707</v>
      </c>
      <c r="B71" s="29"/>
      <c r="C71" s="2" t="s">
        <v>708</v>
      </c>
      <c r="D71" s="2" t="s">
        <v>436</v>
      </c>
      <c r="E71" s="2">
        <v>200</v>
      </c>
      <c r="F71" s="2" t="s">
        <v>18</v>
      </c>
    </row>
    <row r="72" spans="1:6" ht="70.5" thickBot="1" x14ac:dyDescent="0.4">
      <c r="A72" s="3">
        <v>43398.922222222223</v>
      </c>
      <c r="B72" s="30"/>
      <c r="C72" s="2" t="s">
        <v>709</v>
      </c>
      <c r="D72" s="2"/>
      <c r="E72" s="2"/>
      <c r="F72" s="2"/>
    </row>
    <row r="73" spans="1:6" ht="20" x14ac:dyDescent="0.35">
      <c r="A73" s="10" t="s">
        <v>7</v>
      </c>
      <c r="B73" s="21">
        <v>43399.774305555555</v>
      </c>
      <c r="C73" s="10" t="s">
        <v>9</v>
      </c>
      <c r="D73" s="13"/>
      <c r="E73" s="13"/>
      <c r="F73" s="10" t="s">
        <v>13</v>
      </c>
    </row>
    <row r="74" spans="1:6" ht="30" x14ac:dyDescent="0.35">
      <c r="A74" s="8" t="s">
        <v>710</v>
      </c>
      <c r="B74" s="22"/>
      <c r="C74" s="8" t="s">
        <v>711</v>
      </c>
      <c r="D74" s="8" t="s">
        <v>119</v>
      </c>
      <c r="E74" s="8">
        <v>-220</v>
      </c>
      <c r="F74" s="8" t="s">
        <v>13</v>
      </c>
    </row>
    <row r="75" spans="1:6" ht="50.5" thickBot="1" x14ac:dyDescent="0.4">
      <c r="A75" s="9">
        <v>43399.765972222223</v>
      </c>
      <c r="B75" s="23"/>
      <c r="C75" s="8" t="s">
        <v>712</v>
      </c>
      <c r="D75" s="8"/>
      <c r="E75" s="8"/>
      <c r="F75" s="8"/>
    </row>
    <row r="76" spans="1:6" ht="20" x14ac:dyDescent="0.35">
      <c r="A76" s="18" t="s">
        <v>7</v>
      </c>
      <c r="B76" s="28">
        <v>43399.880555555559</v>
      </c>
      <c r="C76" s="18" t="s">
        <v>9</v>
      </c>
      <c r="D76" s="7"/>
      <c r="E76" s="7"/>
      <c r="F76" s="18" t="s">
        <v>13</v>
      </c>
    </row>
    <row r="77" spans="1:6" ht="30" x14ac:dyDescent="0.35">
      <c r="A77" s="2" t="s">
        <v>713</v>
      </c>
      <c r="B77" s="29"/>
      <c r="C77" s="2" t="s">
        <v>714</v>
      </c>
      <c r="D77" s="2" t="s">
        <v>67</v>
      </c>
      <c r="E77" s="2">
        <v>-165</v>
      </c>
      <c r="F77" s="2" t="s">
        <v>13</v>
      </c>
    </row>
    <row r="78" spans="1:6" ht="40.5" thickBot="1" x14ac:dyDescent="0.4">
      <c r="A78" s="3">
        <v>43399.756944444445</v>
      </c>
      <c r="B78" s="30"/>
      <c r="C78" s="2" t="s">
        <v>715</v>
      </c>
      <c r="D78" s="2"/>
      <c r="E78" s="2"/>
      <c r="F78" s="2"/>
    </row>
    <row r="79" spans="1:6" ht="30" x14ac:dyDescent="0.35">
      <c r="A79" s="10" t="s">
        <v>7</v>
      </c>
      <c r="B79" s="17">
        <v>43400.777777777781</v>
      </c>
      <c r="C79" s="10" t="s">
        <v>483</v>
      </c>
      <c r="D79" s="13"/>
      <c r="E79" s="13"/>
      <c r="F79" s="10" t="s">
        <v>13</v>
      </c>
    </row>
    <row r="80" spans="1:6" ht="40" x14ac:dyDescent="0.35">
      <c r="A80" s="8" t="s">
        <v>716</v>
      </c>
      <c r="B80" s="11">
        <v>43400.777777777781</v>
      </c>
      <c r="C80" s="8" t="s">
        <v>717</v>
      </c>
      <c r="D80" s="8" t="s">
        <v>724</v>
      </c>
      <c r="E80" s="8">
        <v>-50</v>
      </c>
      <c r="F80" s="8" t="s">
        <v>13</v>
      </c>
    </row>
    <row r="81" spans="1:6" ht="40" x14ac:dyDescent="0.35">
      <c r="A81" s="9">
        <v>43400.571527777778</v>
      </c>
      <c r="B81" s="11">
        <v>43400.777777777781</v>
      </c>
      <c r="C81" s="8" t="s">
        <v>718</v>
      </c>
      <c r="D81" s="8"/>
      <c r="E81" s="8"/>
      <c r="F81" s="8" t="s">
        <v>13</v>
      </c>
    </row>
    <row r="82" spans="1:6" ht="50" x14ac:dyDescent="0.35">
      <c r="A82" s="8"/>
      <c r="B82" s="11">
        <v>43400.819444444445</v>
      </c>
      <c r="C82" s="8" t="s">
        <v>719</v>
      </c>
      <c r="D82" s="8"/>
      <c r="E82" s="8"/>
      <c r="F82" s="8" t="s">
        <v>90</v>
      </c>
    </row>
    <row r="83" spans="1:6" ht="60" x14ac:dyDescent="0.35">
      <c r="A83" s="8"/>
      <c r="B83" s="11">
        <v>43400.819444444445</v>
      </c>
      <c r="C83" s="8" t="s">
        <v>720</v>
      </c>
      <c r="D83" s="8"/>
      <c r="E83" s="8"/>
      <c r="F83" s="8" t="s">
        <v>90</v>
      </c>
    </row>
    <row r="84" spans="1:6" ht="40" x14ac:dyDescent="0.35">
      <c r="A84" s="8"/>
      <c r="B84" s="14"/>
      <c r="C84" s="8" t="s">
        <v>721</v>
      </c>
      <c r="D84" s="8"/>
      <c r="E84" s="8"/>
      <c r="F84" s="8" t="s">
        <v>90</v>
      </c>
    </row>
    <row r="85" spans="1:6" ht="60" x14ac:dyDescent="0.35">
      <c r="A85" s="8"/>
      <c r="B85" s="14"/>
      <c r="C85" s="8" t="s">
        <v>722</v>
      </c>
      <c r="D85" s="8"/>
      <c r="E85" s="8"/>
      <c r="F85" s="8"/>
    </row>
    <row r="86" spans="1:6" ht="50.5" thickBot="1" x14ac:dyDescent="0.4">
      <c r="A86" s="8"/>
      <c r="B86" s="14"/>
      <c r="C86" s="8" t="s">
        <v>723</v>
      </c>
      <c r="D86" s="8"/>
      <c r="E86" s="8"/>
      <c r="F86" s="8"/>
    </row>
    <row r="87" spans="1:6" ht="15.5" customHeight="1" x14ac:dyDescent="0.35">
      <c r="A87" s="18" t="s">
        <v>270</v>
      </c>
      <c r="B87" s="24"/>
      <c r="C87" s="26" t="s">
        <v>271</v>
      </c>
      <c r="D87" s="26"/>
      <c r="E87" s="26">
        <v>1357</v>
      </c>
      <c r="F87" s="26"/>
    </row>
    <row r="88" spans="1:6" x14ac:dyDescent="0.35">
      <c r="A88" s="3">
        <v>43401.957638888889</v>
      </c>
      <c r="B88" s="25"/>
      <c r="C88" s="27"/>
      <c r="D88" s="27"/>
      <c r="E88" s="27"/>
      <c r="F88" s="27"/>
    </row>
    <row r="89" spans="1:6" ht="273" x14ac:dyDescent="0.35">
      <c r="A89" s="35" t="s">
        <v>725</v>
      </c>
    </row>
  </sheetData>
  <mergeCells count="28">
    <mergeCell ref="D87:D88"/>
    <mergeCell ref="E87:E88"/>
    <mergeCell ref="F87:F88"/>
    <mergeCell ref="B67:B69"/>
    <mergeCell ref="B70:B72"/>
    <mergeCell ref="B73:B75"/>
    <mergeCell ref="B76:B78"/>
    <mergeCell ref="B87:B88"/>
    <mergeCell ref="C87:C88"/>
    <mergeCell ref="B45:B47"/>
    <mergeCell ref="B48:B50"/>
    <mergeCell ref="B55:B57"/>
    <mergeCell ref="B58:B60"/>
    <mergeCell ref="B61:B63"/>
    <mergeCell ref="B64:B66"/>
    <mergeCell ref="B23:B25"/>
    <mergeCell ref="B26:B28"/>
    <mergeCell ref="B29:B31"/>
    <mergeCell ref="B32:B34"/>
    <mergeCell ref="B39:B41"/>
    <mergeCell ref="B42:B44"/>
    <mergeCell ref="B5:B7"/>
    <mergeCell ref="B8:B10"/>
    <mergeCell ref="B11:B13"/>
    <mergeCell ref="B14:B16"/>
    <mergeCell ref="B17:B19"/>
    <mergeCell ref="B20:B22"/>
    <mergeCell ref="B2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499F-59B0-4955-9BBB-A473BE2BA6A5}">
  <dimension ref="A1:J726"/>
  <sheetViews>
    <sheetView workbookViewId="0">
      <selection sqref="A1:J161"/>
    </sheetView>
  </sheetViews>
  <sheetFormatPr defaultRowHeight="14.5" x14ac:dyDescent="0.35"/>
  <sheetData>
    <row r="1" spans="1:10" ht="29" thickBot="1" x14ac:dyDescent="0.4">
      <c r="A1" s="53"/>
      <c r="B1" s="53" t="s">
        <v>796</v>
      </c>
      <c r="C1" s="53" t="s">
        <v>797</v>
      </c>
      <c r="D1" s="53" t="s">
        <v>798</v>
      </c>
      <c r="E1" s="53" t="s">
        <v>799</v>
      </c>
      <c r="F1" s="53" t="s">
        <v>800</v>
      </c>
      <c r="G1" s="53" t="s">
        <v>801</v>
      </c>
      <c r="H1" s="53" t="s">
        <v>802</v>
      </c>
      <c r="I1" s="53" t="s">
        <v>803</v>
      </c>
      <c r="J1" s="53" t="s">
        <v>1</v>
      </c>
    </row>
    <row r="2" spans="1:10" ht="28.5" thickBot="1" x14ac:dyDescent="0.4">
      <c r="A2" s="49" t="s">
        <v>6</v>
      </c>
      <c r="B2" s="50"/>
      <c r="C2" s="50">
        <v>-475</v>
      </c>
      <c r="D2" s="50">
        <v>-603</v>
      </c>
      <c r="E2" s="50">
        <v>-228</v>
      </c>
      <c r="F2" s="50">
        <v>-360</v>
      </c>
      <c r="G2" s="50">
        <v>-533</v>
      </c>
      <c r="H2" s="50">
        <v>245</v>
      </c>
      <c r="I2" s="50">
        <v>-522</v>
      </c>
      <c r="J2" s="50">
        <v>-2475</v>
      </c>
    </row>
    <row r="3" spans="1:10" ht="28.5" thickBot="1" x14ac:dyDescent="0.4">
      <c r="A3" s="51" t="s">
        <v>804</v>
      </c>
      <c r="B3" s="52"/>
      <c r="C3" s="52">
        <v>0</v>
      </c>
      <c r="D3" s="52">
        <v>0</v>
      </c>
      <c r="E3" s="52">
        <v>0</v>
      </c>
      <c r="F3" s="52">
        <v>0</v>
      </c>
      <c r="G3" s="52">
        <v>0</v>
      </c>
      <c r="H3" s="52">
        <v>0</v>
      </c>
      <c r="I3" s="52">
        <v>2475</v>
      </c>
      <c r="J3" s="52">
        <v>2475</v>
      </c>
    </row>
    <row r="4" spans="1:10" ht="15" thickBot="1" x14ac:dyDescent="0.4">
      <c r="A4" s="49" t="s">
        <v>805</v>
      </c>
      <c r="B4" s="50">
        <v>0</v>
      </c>
      <c r="C4" s="50">
        <v>-475</v>
      </c>
      <c r="D4" s="50">
        <v>-1078</v>
      </c>
      <c r="E4" s="50">
        <v>-1306</v>
      </c>
      <c r="F4" s="50">
        <v>-1666</v>
      </c>
      <c r="G4" s="50">
        <v>-2199</v>
      </c>
      <c r="H4" s="50">
        <v>-1954</v>
      </c>
      <c r="I4" s="50">
        <v>0</v>
      </c>
      <c r="J4" s="50">
        <v>0</v>
      </c>
    </row>
    <row r="5" spans="1:10" ht="28.5" x14ac:dyDescent="0.35">
      <c r="A5" s="70" t="s">
        <v>806</v>
      </c>
      <c r="B5" s="70" t="s">
        <v>3</v>
      </c>
      <c r="C5" s="70" t="s">
        <v>807</v>
      </c>
      <c r="D5" s="70" t="s">
        <v>4</v>
      </c>
      <c r="E5" s="70" t="s">
        <v>5</v>
      </c>
      <c r="F5" s="69" t="s">
        <v>6</v>
      </c>
      <c r="G5" s="70" t="s">
        <v>0</v>
      </c>
      <c r="H5" s="70" t="s">
        <v>808</v>
      </c>
    </row>
    <row r="6" spans="1:10" ht="15" thickBot="1" x14ac:dyDescent="0.4">
      <c r="A6" s="71"/>
      <c r="B6" s="71"/>
      <c r="C6" s="71"/>
      <c r="D6" s="71"/>
      <c r="E6" s="71"/>
      <c r="F6" s="48" t="s">
        <v>277</v>
      </c>
      <c r="G6" s="71"/>
      <c r="H6" s="71"/>
    </row>
    <row r="7" spans="1:10" ht="223" customHeight="1" x14ac:dyDescent="0.35">
      <c r="A7" s="54" t="s">
        <v>809</v>
      </c>
      <c r="B7" s="72"/>
      <c r="C7" s="72" t="s">
        <v>810</v>
      </c>
      <c r="D7" s="72" t="s">
        <v>811</v>
      </c>
      <c r="E7" s="74"/>
      <c r="F7" s="74">
        <v>0</v>
      </c>
      <c r="G7" s="72"/>
      <c r="H7" s="76">
        <v>43416</v>
      </c>
    </row>
    <row r="8" spans="1:10" ht="15" thickBot="1" x14ac:dyDescent="0.4">
      <c r="A8" s="55">
        <v>0</v>
      </c>
      <c r="B8" s="73"/>
      <c r="C8" s="73"/>
      <c r="D8" s="73"/>
      <c r="E8" s="75"/>
      <c r="F8" s="75"/>
      <c r="G8" s="73"/>
      <c r="H8" s="77"/>
    </row>
    <row r="9" spans="1:10" ht="223" customHeight="1" x14ac:dyDescent="0.35">
      <c r="A9" s="56" t="s">
        <v>809</v>
      </c>
      <c r="B9" s="78"/>
      <c r="C9" s="78" t="s">
        <v>810</v>
      </c>
      <c r="D9" s="78" t="s">
        <v>812</v>
      </c>
      <c r="E9" s="80"/>
      <c r="F9" s="80">
        <v>225</v>
      </c>
      <c r="G9" s="78"/>
      <c r="H9" s="82">
        <v>43416</v>
      </c>
    </row>
    <row r="10" spans="1:10" ht="15" thickBot="1" x14ac:dyDescent="0.4">
      <c r="A10" s="57">
        <v>0</v>
      </c>
      <c r="B10" s="79"/>
      <c r="C10" s="79"/>
      <c r="D10" s="79"/>
      <c r="E10" s="81"/>
      <c r="F10" s="81"/>
      <c r="G10" s="79"/>
      <c r="H10" s="83"/>
    </row>
    <row r="11" spans="1:10" ht="28" x14ac:dyDescent="0.35">
      <c r="A11" s="54" t="s">
        <v>809</v>
      </c>
      <c r="B11" s="54" t="s">
        <v>813</v>
      </c>
      <c r="C11" s="59"/>
      <c r="D11" s="54" t="s">
        <v>9</v>
      </c>
      <c r="E11" s="60"/>
      <c r="F11" s="74">
        <v>-440</v>
      </c>
      <c r="G11" s="54" t="s">
        <v>13</v>
      </c>
      <c r="H11" s="76">
        <v>43416.71597222222</v>
      </c>
    </row>
    <row r="12" spans="1:10" ht="70.5" thickBot="1" x14ac:dyDescent="0.4">
      <c r="A12" s="55">
        <v>-1</v>
      </c>
      <c r="B12" s="58">
        <v>43416.819444444445</v>
      </c>
      <c r="C12" s="55" t="s">
        <v>298</v>
      </c>
      <c r="D12" s="55" t="s">
        <v>726</v>
      </c>
      <c r="E12" s="61" t="s">
        <v>727</v>
      </c>
      <c r="F12" s="75"/>
      <c r="G12" s="55" t="s">
        <v>13</v>
      </c>
      <c r="H12" s="77"/>
    </row>
    <row r="13" spans="1:10" ht="28" x14ac:dyDescent="0.35">
      <c r="A13" s="56" t="s">
        <v>809</v>
      </c>
      <c r="B13" s="56" t="s">
        <v>814</v>
      </c>
      <c r="C13" s="63"/>
      <c r="D13" s="56" t="s">
        <v>9</v>
      </c>
      <c r="E13" s="64"/>
      <c r="F13" s="80">
        <v>-110</v>
      </c>
      <c r="G13" s="56" t="s">
        <v>13</v>
      </c>
      <c r="H13" s="82">
        <v>43416.716666666667</v>
      </c>
    </row>
    <row r="14" spans="1:10" ht="70.5" thickBot="1" x14ac:dyDescent="0.4">
      <c r="A14" s="57">
        <v>-1</v>
      </c>
      <c r="B14" s="62">
        <v>43416.819444444445</v>
      </c>
      <c r="C14" s="57" t="s">
        <v>298</v>
      </c>
      <c r="D14" s="57" t="s">
        <v>728</v>
      </c>
      <c r="E14" s="65" t="s">
        <v>44</v>
      </c>
      <c r="F14" s="81"/>
      <c r="G14" s="57" t="s">
        <v>13</v>
      </c>
      <c r="H14" s="83"/>
    </row>
    <row r="15" spans="1:10" ht="28" x14ac:dyDescent="0.35">
      <c r="A15" s="54" t="s">
        <v>809</v>
      </c>
      <c r="B15" s="54" t="s">
        <v>815</v>
      </c>
      <c r="C15" s="59"/>
      <c r="D15" s="54" t="s">
        <v>9</v>
      </c>
      <c r="E15" s="60"/>
      <c r="F15" s="74">
        <v>-110</v>
      </c>
      <c r="G15" s="54" t="s">
        <v>13</v>
      </c>
      <c r="H15" s="76">
        <v>43416.718055555553</v>
      </c>
    </row>
    <row r="16" spans="1:10" ht="70.5" thickBot="1" x14ac:dyDescent="0.4">
      <c r="A16" s="55">
        <v>-1</v>
      </c>
      <c r="B16" s="58">
        <v>43416.840277777781</v>
      </c>
      <c r="C16" s="55" t="s">
        <v>298</v>
      </c>
      <c r="D16" s="55" t="s">
        <v>729</v>
      </c>
      <c r="E16" s="61" t="s">
        <v>44</v>
      </c>
      <c r="F16" s="75"/>
      <c r="G16" s="55" t="s">
        <v>13</v>
      </c>
      <c r="H16" s="77"/>
    </row>
    <row r="17" spans="1:8" ht="28" x14ac:dyDescent="0.35">
      <c r="A17" s="56" t="s">
        <v>809</v>
      </c>
      <c r="B17" s="56" t="s">
        <v>816</v>
      </c>
      <c r="C17" s="63"/>
      <c r="D17" s="56" t="s">
        <v>9</v>
      </c>
      <c r="E17" s="64"/>
      <c r="F17" s="80">
        <v>-220</v>
      </c>
      <c r="G17" s="56" t="s">
        <v>13</v>
      </c>
      <c r="H17" s="82">
        <v>43416.71597222222</v>
      </c>
    </row>
    <row r="18" spans="1:8" ht="84.5" thickBot="1" x14ac:dyDescent="0.4">
      <c r="A18" s="57">
        <v>-1</v>
      </c>
      <c r="B18" s="62">
        <v>43416.840277777781</v>
      </c>
      <c r="C18" s="57" t="s">
        <v>298</v>
      </c>
      <c r="D18" s="57" t="s">
        <v>730</v>
      </c>
      <c r="E18" s="65" t="s">
        <v>119</v>
      </c>
      <c r="F18" s="81"/>
      <c r="G18" s="57" t="s">
        <v>13</v>
      </c>
      <c r="H18" s="83"/>
    </row>
    <row r="19" spans="1:8" ht="28" x14ac:dyDescent="0.35">
      <c r="A19" s="54" t="s">
        <v>809</v>
      </c>
      <c r="B19" s="54" t="s">
        <v>817</v>
      </c>
      <c r="C19" s="59"/>
      <c r="D19" s="54" t="s">
        <v>9</v>
      </c>
      <c r="E19" s="60"/>
      <c r="F19" s="74">
        <v>200</v>
      </c>
      <c r="G19" s="54" t="s">
        <v>18</v>
      </c>
      <c r="H19" s="76">
        <v>43416.716666666667</v>
      </c>
    </row>
    <row r="20" spans="1:8" ht="70.5" thickBot="1" x14ac:dyDescent="0.4">
      <c r="A20" s="55">
        <v>-1</v>
      </c>
      <c r="B20" s="58">
        <v>43416.840277777781</v>
      </c>
      <c r="C20" s="55" t="s">
        <v>298</v>
      </c>
      <c r="D20" s="55" t="s">
        <v>731</v>
      </c>
      <c r="E20" s="61" t="s">
        <v>119</v>
      </c>
      <c r="F20" s="75"/>
      <c r="G20" s="55" t="s">
        <v>18</v>
      </c>
      <c r="H20" s="77"/>
    </row>
    <row r="21" spans="1:8" ht="28" x14ac:dyDescent="0.35">
      <c r="A21" s="56" t="s">
        <v>809</v>
      </c>
      <c r="B21" s="56" t="s">
        <v>818</v>
      </c>
      <c r="C21" s="63"/>
      <c r="D21" s="56" t="s">
        <v>9</v>
      </c>
      <c r="E21" s="64"/>
      <c r="F21" s="80">
        <v>-220</v>
      </c>
      <c r="G21" s="56" t="s">
        <v>13</v>
      </c>
      <c r="H21" s="82">
        <v>43416.716666666667</v>
      </c>
    </row>
    <row r="22" spans="1:8" ht="56.5" thickBot="1" x14ac:dyDescent="0.4">
      <c r="A22" s="57">
        <v>-1</v>
      </c>
      <c r="B22" s="62">
        <v>43416.923611111109</v>
      </c>
      <c r="C22" s="57" t="s">
        <v>298</v>
      </c>
      <c r="D22" s="57" t="s">
        <v>732</v>
      </c>
      <c r="E22" s="65" t="s">
        <v>119</v>
      </c>
      <c r="F22" s="81"/>
      <c r="G22" s="57" t="s">
        <v>13</v>
      </c>
      <c r="H22" s="83"/>
    </row>
    <row r="23" spans="1:8" ht="28" x14ac:dyDescent="0.35">
      <c r="A23" s="54" t="s">
        <v>809</v>
      </c>
      <c r="B23" s="54" t="s">
        <v>819</v>
      </c>
      <c r="C23" s="59"/>
      <c r="D23" s="54" t="s">
        <v>9</v>
      </c>
      <c r="E23" s="60"/>
      <c r="F23" s="74">
        <v>200</v>
      </c>
      <c r="G23" s="54" t="s">
        <v>18</v>
      </c>
      <c r="H23" s="76">
        <v>43416.716666666667</v>
      </c>
    </row>
    <row r="24" spans="1:8" ht="70.5" thickBot="1" x14ac:dyDescent="0.4">
      <c r="A24" s="55">
        <v>-1</v>
      </c>
      <c r="B24" s="58">
        <v>43416.944444444445</v>
      </c>
      <c r="C24" s="55" t="s">
        <v>298</v>
      </c>
      <c r="D24" s="55" t="s">
        <v>733</v>
      </c>
      <c r="E24" s="61" t="s">
        <v>119</v>
      </c>
      <c r="F24" s="75"/>
      <c r="G24" s="55" t="s">
        <v>18</v>
      </c>
      <c r="H24" s="77"/>
    </row>
    <row r="25" spans="1:8" ht="209" customHeight="1" x14ac:dyDescent="0.35">
      <c r="A25" s="56" t="s">
        <v>820</v>
      </c>
      <c r="B25" s="78"/>
      <c r="C25" s="78" t="s">
        <v>810</v>
      </c>
      <c r="D25" s="78" t="s">
        <v>821</v>
      </c>
      <c r="E25" s="80"/>
      <c r="F25" s="80">
        <v>-287</v>
      </c>
      <c r="G25" s="78"/>
      <c r="H25" s="82">
        <v>43412.768750000003</v>
      </c>
    </row>
    <row r="26" spans="1:8" ht="15" thickBot="1" x14ac:dyDescent="0.4">
      <c r="A26" s="57">
        <v>0</v>
      </c>
      <c r="B26" s="79"/>
      <c r="C26" s="79"/>
      <c r="D26" s="79"/>
      <c r="E26" s="81"/>
      <c r="F26" s="81"/>
      <c r="G26" s="79"/>
      <c r="H26" s="83"/>
    </row>
    <row r="27" spans="1:8" ht="251" customHeight="1" x14ac:dyDescent="0.35">
      <c r="A27" s="54" t="s">
        <v>820</v>
      </c>
      <c r="B27" s="72"/>
      <c r="C27" s="72" t="s">
        <v>810</v>
      </c>
      <c r="D27" s="72" t="s">
        <v>822</v>
      </c>
      <c r="E27" s="74"/>
      <c r="F27" s="74">
        <v>-120</v>
      </c>
      <c r="G27" s="72"/>
      <c r="H27" s="76">
        <v>43412.768750000003</v>
      </c>
    </row>
    <row r="28" spans="1:8" ht="15" thickBot="1" x14ac:dyDescent="0.4">
      <c r="A28" s="55">
        <v>0</v>
      </c>
      <c r="B28" s="73"/>
      <c r="C28" s="73"/>
      <c r="D28" s="73"/>
      <c r="E28" s="75"/>
      <c r="F28" s="75"/>
      <c r="G28" s="73"/>
      <c r="H28" s="77"/>
    </row>
    <row r="29" spans="1:8" ht="223" customHeight="1" x14ac:dyDescent="0.35">
      <c r="A29" s="56" t="s">
        <v>820</v>
      </c>
      <c r="B29" s="78"/>
      <c r="C29" s="78" t="s">
        <v>810</v>
      </c>
      <c r="D29" s="78" t="s">
        <v>823</v>
      </c>
      <c r="E29" s="80"/>
      <c r="F29" s="80">
        <v>-110</v>
      </c>
      <c r="G29" s="78"/>
      <c r="H29" s="82">
        <v>43412.768750000003</v>
      </c>
    </row>
    <row r="30" spans="1:8" ht="15" thickBot="1" x14ac:dyDescent="0.4">
      <c r="A30" s="57">
        <v>0</v>
      </c>
      <c r="B30" s="79"/>
      <c r="C30" s="79"/>
      <c r="D30" s="79"/>
      <c r="E30" s="81"/>
      <c r="F30" s="81"/>
      <c r="G30" s="79"/>
      <c r="H30" s="83"/>
    </row>
    <row r="31" spans="1:8" ht="28" x14ac:dyDescent="0.35">
      <c r="A31" s="54" t="s">
        <v>809</v>
      </c>
      <c r="B31" s="54" t="s">
        <v>824</v>
      </c>
      <c r="C31" s="59"/>
      <c r="D31" s="54" t="s">
        <v>9</v>
      </c>
      <c r="E31" s="60"/>
      <c r="F31" s="74">
        <v>150</v>
      </c>
      <c r="G31" s="54" t="s">
        <v>18</v>
      </c>
      <c r="H31" s="76">
        <v>43417.489583333336</v>
      </c>
    </row>
    <row r="32" spans="1:8" ht="56.5" thickBot="1" x14ac:dyDescent="0.4">
      <c r="A32" s="55">
        <v>-1</v>
      </c>
      <c r="B32" s="58">
        <v>43417.791666666664</v>
      </c>
      <c r="C32" s="55" t="s">
        <v>734</v>
      </c>
      <c r="D32" s="55" t="s">
        <v>735</v>
      </c>
      <c r="E32" s="61" t="s">
        <v>67</v>
      </c>
      <c r="F32" s="75"/>
      <c r="G32" s="55" t="s">
        <v>18</v>
      </c>
      <c r="H32" s="77"/>
    </row>
    <row r="33" spans="1:8" ht="28" x14ac:dyDescent="0.35">
      <c r="A33" s="56" t="s">
        <v>809</v>
      </c>
      <c r="B33" s="56" t="s">
        <v>825</v>
      </c>
      <c r="C33" s="63"/>
      <c r="D33" s="56" t="s">
        <v>9</v>
      </c>
      <c r="E33" s="64"/>
      <c r="F33" s="80">
        <v>150</v>
      </c>
      <c r="G33" s="56" t="s">
        <v>18</v>
      </c>
      <c r="H33" s="82">
        <v>43417.489583333336</v>
      </c>
    </row>
    <row r="34" spans="1:8" ht="84.5" thickBot="1" x14ac:dyDescent="0.4">
      <c r="A34" s="57">
        <v>-1</v>
      </c>
      <c r="B34" s="62">
        <v>43417.791666666664</v>
      </c>
      <c r="C34" s="57" t="s">
        <v>734</v>
      </c>
      <c r="D34" s="57" t="s">
        <v>736</v>
      </c>
      <c r="E34" s="65" t="s">
        <v>67</v>
      </c>
      <c r="F34" s="81"/>
      <c r="G34" s="57" t="s">
        <v>18</v>
      </c>
      <c r="H34" s="83"/>
    </row>
    <row r="35" spans="1:8" ht="28" x14ac:dyDescent="0.35">
      <c r="A35" s="54" t="s">
        <v>809</v>
      </c>
      <c r="B35" s="54" t="s">
        <v>826</v>
      </c>
      <c r="C35" s="59"/>
      <c r="D35" s="54" t="s">
        <v>9</v>
      </c>
      <c r="E35" s="60"/>
      <c r="F35" s="74">
        <v>-110</v>
      </c>
      <c r="G35" s="54" t="s">
        <v>13</v>
      </c>
      <c r="H35" s="76">
        <v>43417.788888888892</v>
      </c>
    </row>
    <row r="36" spans="1:8" ht="70.5" thickBot="1" x14ac:dyDescent="0.4">
      <c r="A36" s="55">
        <v>-1</v>
      </c>
      <c r="B36" s="58">
        <v>43417.795138888891</v>
      </c>
      <c r="C36" s="55" t="s">
        <v>298</v>
      </c>
      <c r="D36" s="55" t="s">
        <v>737</v>
      </c>
      <c r="E36" s="61" t="s">
        <v>44</v>
      </c>
      <c r="F36" s="75"/>
      <c r="G36" s="55" t="s">
        <v>13</v>
      </c>
      <c r="H36" s="77"/>
    </row>
    <row r="37" spans="1:8" ht="28" x14ac:dyDescent="0.35">
      <c r="A37" s="56" t="s">
        <v>809</v>
      </c>
      <c r="B37" s="56" t="s">
        <v>827</v>
      </c>
      <c r="C37" s="63"/>
      <c r="D37" s="56" t="s">
        <v>9</v>
      </c>
      <c r="E37" s="64"/>
      <c r="F37" s="80">
        <v>-165</v>
      </c>
      <c r="G37" s="56" t="s">
        <v>13</v>
      </c>
      <c r="H37" s="82">
        <v>43417.489583333336</v>
      </c>
    </row>
    <row r="38" spans="1:8" ht="84.5" thickBot="1" x14ac:dyDescent="0.4">
      <c r="A38" s="57">
        <v>-1</v>
      </c>
      <c r="B38" s="62">
        <v>43417.916666666664</v>
      </c>
      <c r="C38" s="57" t="s">
        <v>734</v>
      </c>
      <c r="D38" s="57" t="s">
        <v>738</v>
      </c>
      <c r="E38" s="65" t="s">
        <v>67</v>
      </c>
      <c r="F38" s="81"/>
      <c r="G38" s="57" t="s">
        <v>13</v>
      </c>
      <c r="H38" s="83"/>
    </row>
    <row r="39" spans="1:8" ht="28" x14ac:dyDescent="0.35">
      <c r="A39" s="54" t="s">
        <v>809</v>
      </c>
      <c r="B39" s="54" t="s">
        <v>828</v>
      </c>
      <c r="C39" s="59"/>
      <c r="D39" s="54" t="s">
        <v>9</v>
      </c>
      <c r="E39" s="60"/>
      <c r="F39" s="74">
        <v>-110</v>
      </c>
      <c r="G39" s="54" t="s">
        <v>13</v>
      </c>
      <c r="H39" s="76">
        <v>43417.775694444441</v>
      </c>
    </row>
    <row r="40" spans="1:8" ht="70.5" thickBot="1" x14ac:dyDescent="0.4">
      <c r="A40" s="55">
        <v>-1</v>
      </c>
      <c r="B40" s="58">
        <v>43417.940972222219</v>
      </c>
      <c r="C40" s="55" t="s">
        <v>298</v>
      </c>
      <c r="D40" s="55" t="s">
        <v>739</v>
      </c>
      <c r="E40" s="61" t="s">
        <v>44</v>
      </c>
      <c r="F40" s="75"/>
      <c r="G40" s="55" t="s">
        <v>13</v>
      </c>
      <c r="H40" s="77"/>
    </row>
    <row r="41" spans="1:8" ht="237" customHeight="1" x14ac:dyDescent="0.35">
      <c r="A41" s="56" t="s">
        <v>809</v>
      </c>
      <c r="B41" s="78"/>
      <c r="C41" s="78" t="s">
        <v>810</v>
      </c>
      <c r="D41" s="78" t="s">
        <v>829</v>
      </c>
      <c r="E41" s="80"/>
      <c r="F41" s="80">
        <v>0</v>
      </c>
      <c r="G41" s="78"/>
      <c r="H41" s="82">
        <v>43417.974305555559</v>
      </c>
    </row>
    <row r="42" spans="1:8" ht="15" thickBot="1" x14ac:dyDescent="0.4">
      <c r="A42" s="57">
        <v>0</v>
      </c>
      <c r="B42" s="79"/>
      <c r="C42" s="79"/>
      <c r="D42" s="79"/>
      <c r="E42" s="81"/>
      <c r="F42" s="81"/>
      <c r="G42" s="79"/>
      <c r="H42" s="83"/>
    </row>
    <row r="43" spans="1:8" ht="279" customHeight="1" x14ac:dyDescent="0.35">
      <c r="A43" s="54" t="s">
        <v>809</v>
      </c>
      <c r="B43" s="72"/>
      <c r="C43" s="72" t="s">
        <v>810</v>
      </c>
      <c r="D43" s="72" t="s">
        <v>830</v>
      </c>
      <c r="E43" s="74"/>
      <c r="F43" s="74">
        <v>0</v>
      </c>
      <c r="G43" s="72"/>
      <c r="H43" s="76">
        <v>43418.036111111112</v>
      </c>
    </row>
    <row r="44" spans="1:8" ht="15" thickBot="1" x14ac:dyDescent="0.4">
      <c r="A44" s="55">
        <v>0</v>
      </c>
      <c r="B44" s="73"/>
      <c r="C44" s="73"/>
      <c r="D44" s="73"/>
      <c r="E44" s="75"/>
      <c r="F44" s="75"/>
      <c r="G44" s="73"/>
      <c r="H44" s="77"/>
    </row>
    <row r="45" spans="1:8" ht="251" customHeight="1" x14ac:dyDescent="0.35">
      <c r="A45" s="56" t="s">
        <v>809</v>
      </c>
      <c r="B45" s="78"/>
      <c r="C45" s="78" t="s">
        <v>810</v>
      </c>
      <c r="D45" s="78" t="s">
        <v>831</v>
      </c>
      <c r="E45" s="80"/>
      <c r="F45" s="80">
        <v>210</v>
      </c>
      <c r="G45" s="78"/>
      <c r="H45" s="82">
        <v>43418.036111111112</v>
      </c>
    </row>
    <row r="46" spans="1:8" ht="15" thickBot="1" x14ac:dyDescent="0.4">
      <c r="A46" s="57">
        <v>0</v>
      </c>
      <c r="B46" s="79"/>
      <c r="C46" s="79"/>
      <c r="D46" s="79"/>
      <c r="E46" s="81"/>
      <c r="F46" s="81"/>
      <c r="G46" s="79"/>
      <c r="H46" s="83"/>
    </row>
    <row r="47" spans="1:8" ht="28" x14ac:dyDescent="0.35">
      <c r="A47" s="54" t="s">
        <v>809</v>
      </c>
      <c r="B47" s="54" t="s">
        <v>832</v>
      </c>
      <c r="C47" s="59"/>
      <c r="D47" s="54" t="s">
        <v>9</v>
      </c>
      <c r="E47" s="60"/>
      <c r="F47" s="74">
        <v>-55</v>
      </c>
      <c r="G47" s="54" t="s">
        <v>13</v>
      </c>
      <c r="H47" s="76">
        <v>43418.745138888888</v>
      </c>
    </row>
    <row r="48" spans="1:8" ht="409.6" thickBot="1" x14ac:dyDescent="0.4">
      <c r="A48" s="55">
        <v>-1</v>
      </c>
      <c r="B48" s="58">
        <v>43418.795138888891</v>
      </c>
      <c r="C48" s="55" t="s">
        <v>740</v>
      </c>
      <c r="D48" s="55" t="s">
        <v>741</v>
      </c>
      <c r="E48" s="61" t="s">
        <v>123</v>
      </c>
      <c r="F48" s="75"/>
      <c r="G48" s="55" t="s">
        <v>13</v>
      </c>
      <c r="H48" s="77"/>
    </row>
    <row r="49" spans="1:8" ht="28" x14ac:dyDescent="0.35">
      <c r="A49" s="56" t="s">
        <v>809</v>
      </c>
      <c r="B49" s="56" t="s">
        <v>833</v>
      </c>
      <c r="C49" s="63"/>
      <c r="D49" s="56" t="s">
        <v>9</v>
      </c>
      <c r="E49" s="64"/>
      <c r="F49" s="80">
        <v>53</v>
      </c>
      <c r="G49" s="56" t="s">
        <v>18</v>
      </c>
      <c r="H49" s="82">
        <v>43418.763194444444</v>
      </c>
    </row>
    <row r="50" spans="1:8" ht="392.5" thickBot="1" x14ac:dyDescent="0.4">
      <c r="A50" s="57">
        <v>-1</v>
      </c>
      <c r="B50" s="62">
        <v>43418.795138888891</v>
      </c>
      <c r="C50" s="57" t="s">
        <v>740</v>
      </c>
      <c r="D50" s="57" t="s">
        <v>742</v>
      </c>
      <c r="E50" s="65" t="s">
        <v>141</v>
      </c>
      <c r="F50" s="81"/>
      <c r="G50" s="57" t="s">
        <v>18</v>
      </c>
      <c r="H50" s="83"/>
    </row>
    <row r="51" spans="1:8" ht="28" x14ac:dyDescent="0.35">
      <c r="A51" s="54" t="s">
        <v>809</v>
      </c>
      <c r="B51" s="54" t="s">
        <v>834</v>
      </c>
      <c r="C51" s="59"/>
      <c r="D51" s="54" t="s">
        <v>9</v>
      </c>
      <c r="E51" s="60"/>
      <c r="F51" s="74">
        <v>-165</v>
      </c>
      <c r="G51" s="54" t="s">
        <v>13</v>
      </c>
      <c r="H51" s="76">
        <v>43418.442361111112</v>
      </c>
    </row>
    <row r="52" spans="1:8" ht="70.5" thickBot="1" x14ac:dyDescent="0.4">
      <c r="A52" s="55">
        <v>-1</v>
      </c>
      <c r="B52" s="58">
        <v>43418.815972222219</v>
      </c>
      <c r="C52" s="55" t="s">
        <v>298</v>
      </c>
      <c r="D52" s="55" t="s">
        <v>743</v>
      </c>
      <c r="E52" s="61" t="s">
        <v>67</v>
      </c>
      <c r="F52" s="75"/>
      <c r="G52" s="55" t="s">
        <v>13</v>
      </c>
      <c r="H52" s="77"/>
    </row>
    <row r="53" spans="1:8" ht="28" x14ac:dyDescent="0.35">
      <c r="A53" s="56" t="s">
        <v>809</v>
      </c>
      <c r="B53" s="56" t="s">
        <v>835</v>
      </c>
      <c r="C53" s="63"/>
      <c r="D53" s="56" t="s">
        <v>9</v>
      </c>
      <c r="E53" s="64"/>
      <c r="F53" s="80">
        <v>-165</v>
      </c>
      <c r="G53" s="56" t="s">
        <v>13</v>
      </c>
      <c r="H53" s="82">
        <v>43418.441666666666</v>
      </c>
    </row>
    <row r="54" spans="1:8" ht="70.5" thickBot="1" x14ac:dyDescent="0.4">
      <c r="A54" s="57">
        <v>-1</v>
      </c>
      <c r="B54" s="62">
        <v>43418.815972222219</v>
      </c>
      <c r="C54" s="57" t="s">
        <v>298</v>
      </c>
      <c r="D54" s="57" t="s">
        <v>744</v>
      </c>
      <c r="E54" s="65" t="s">
        <v>67</v>
      </c>
      <c r="F54" s="81"/>
      <c r="G54" s="57" t="s">
        <v>13</v>
      </c>
      <c r="H54" s="83"/>
    </row>
    <row r="55" spans="1:8" ht="28" x14ac:dyDescent="0.35">
      <c r="A55" s="54" t="s">
        <v>809</v>
      </c>
      <c r="B55" s="54" t="s">
        <v>836</v>
      </c>
      <c r="C55" s="59"/>
      <c r="D55" s="54" t="s">
        <v>9</v>
      </c>
      <c r="E55" s="60"/>
      <c r="F55" s="74">
        <v>50</v>
      </c>
      <c r="G55" s="54" t="s">
        <v>18</v>
      </c>
      <c r="H55" s="76">
        <v>43418.745138888888</v>
      </c>
    </row>
    <row r="56" spans="1:8" ht="280.5" thickBot="1" x14ac:dyDescent="0.4">
      <c r="A56" s="55">
        <v>-1</v>
      </c>
      <c r="B56" s="58">
        <v>43418.815972222219</v>
      </c>
      <c r="C56" s="55" t="s">
        <v>740</v>
      </c>
      <c r="D56" s="55" t="s">
        <v>745</v>
      </c>
      <c r="E56" s="61" t="s">
        <v>123</v>
      </c>
      <c r="F56" s="75"/>
      <c r="G56" s="55" t="s">
        <v>18</v>
      </c>
      <c r="H56" s="77"/>
    </row>
    <row r="57" spans="1:8" ht="28" x14ac:dyDescent="0.35">
      <c r="A57" s="56" t="s">
        <v>809</v>
      </c>
      <c r="B57" s="56" t="s">
        <v>837</v>
      </c>
      <c r="C57" s="63"/>
      <c r="D57" s="56" t="s">
        <v>9</v>
      </c>
      <c r="E57" s="64"/>
      <c r="F57" s="80">
        <v>-58</v>
      </c>
      <c r="G57" s="56" t="s">
        <v>13</v>
      </c>
      <c r="H57" s="82">
        <v>43418.745138888888</v>
      </c>
    </row>
    <row r="58" spans="1:8" ht="280.5" thickBot="1" x14ac:dyDescent="0.4">
      <c r="A58" s="57">
        <v>-1</v>
      </c>
      <c r="B58" s="62">
        <v>43418.815972222219</v>
      </c>
      <c r="C58" s="57" t="s">
        <v>740</v>
      </c>
      <c r="D58" s="57" t="s">
        <v>746</v>
      </c>
      <c r="E58" s="65" t="s">
        <v>196</v>
      </c>
      <c r="F58" s="81"/>
      <c r="G58" s="57" t="s">
        <v>13</v>
      </c>
      <c r="H58" s="83"/>
    </row>
    <row r="59" spans="1:8" ht="28" x14ac:dyDescent="0.35">
      <c r="A59" s="54" t="s">
        <v>809</v>
      </c>
      <c r="B59" s="54" t="s">
        <v>838</v>
      </c>
      <c r="C59" s="59"/>
      <c r="D59" s="54" t="s">
        <v>9</v>
      </c>
      <c r="E59" s="60"/>
      <c r="F59" s="74">
        <v>-58</v>
      </c>
      <c r="G59" s="54" t="s">
        <v>13</v>
      </c>
      <c r="H59" s="76">
        <v>43418.745138888888</v>
      </c>
    </row>
    <row r="60" spans="1:8" ht="378.5" thickBot="1" x14ac:dyDescent="0.4">
      <c r="A60" s="55">
        <v>-1</v>
      </c>
      <c r="B60" s="58">
        <v>43418.815972222219</v>
      </c>
      <c r="C60" s="55" t="s">
        <v>740</v>
      </c>
      <c r="D60" s="55" t="s">
        <v>747</v>
      </c>
      <c r="E60" s="61" t="s">
        <v>196</v>
      </c>
      <c r="F60" s="75"/>
      <c r="G60" s="55" t="s">
        <v>13</v>
      </c>
      <c r="H60" s="77"/>
    </row>
    <row r="61" spans="1:8" ht="28" x14ac:dyDescent="0.35">
      <c r="A61" s="56" t="s">
        <v>809</v>
      </c>
      <c r="B61" s="56" t="s">
        <v>839</v>
      </c>
      <c r="C61" s="63"/>
      <c r="D61" s="56" t="s">
        <v>9</v>
      </c>
      <c r="E61" s="64"/>
      <c r="F61" s="80">
        <v>-220</v>
      </c>
      <c r="G61" s="56" t="s">
        <v>13</v>
      </c>
      <c r="H61" s="82">
        <v>43418.37777777778</v>
      </c>
    </row>
    <row r="62" spans="1:8" ht="70.5" thickBot="1" x14ac:dyDescent="0.4">
      <c r="A62" s="57">
        <v>-1</v>
      </c>
      <c r="B62" s="62">
        <v>43418.833333333336</v>
      </c>
      <c r="C62" s="57" t="s">
        <v>734</v>
      </c>
      <c r="D62" s="57" t="s">
        <v>748</v>
      </c>
      <c r="E62" s="65" t="s">
        <v>119</v>
      </c>
      <c r="F62" s="81"/>
      <c r="G62" s="57" t="s">
        <v>13</v>
      </c>
      <c r="H62" s="83"/>
    </row>
    <row r="63" spans="1:8" ht="28" x14ac:dyDescent="0.35">
      <c r="A63" s="54" t="s">
        <v>809</v>
      </c>
      <c r="B63" s="54" t="s">
        <v>840</v>
      </c>
      <c r="C63" s="59"/>
      <c r="D63" s="54" t="s">
        <v>9</v>
      </c>
      <c r="E63" s="60"/>
      <c r="F63" s="74">
        <v>175</v>
      </c>
      <c r="G63" s="54" t="s">
        <v>18</v>
      </c>
      <c r="H63" s="76">
        <v>43418.763194444444</v>
      </c>
    </row>
    <row r="64" spans="1:8" ht="294.5" thickBot="1" x14ac:dyDescent="0.4">
      <c r="A64" s="55">
        <v>-1</v>
      </c>
      <c r="B64" s="58">
        <v>43418.836805555555</v>
      </c>
      <c r="C64" s="55" t="s">
        <v>740</v>
      </c>
      <c r="D64" s="55" t="s">
        <v>749</v>
      </c>
      <c r="E64" s="61" t="s">
        <v>750</v>
      </c>
      <c r="F64" s="75"/>
      <c r="G64" s="55" t="s">
        <v>18</v>
      </c>
      <c r="H64" s="77"/>
    </row>
    <row r="65" spans="1:8" ht="28" x14ac:dyDescent="0.35">
      <c r="A65" s="56" t="s">
        <v>809</v>
      </c>
      <c r="B65" s="56" t="s">
        <v>841</v>
      </c>
      <c r="C65" s="63"/>
      <c r="D65" s="56" t="s">
        <v>9</v>
      </c>
      <c r="E65" s="64"/>
      <c r="F65" s="80">
        <v>150</v>
      </c>
      <c r="G65" s="56" t="s">
        <v>18</v>
      </c>
      <c r="H65" s="82">
        <v>43418.443055555559</v>
      </c>
    </row>
    <row r="66" spans="1:8" ht="84.5" thickBot="1" x14ac:dyDescent="0.4">
      <c r="A66" s="57">
        <v>-1</v>
      </c>
      <c r="B66" s="62">
        <v>43418.836805555555</v>
      </c>
      <c r="C66" s="57" t="s">
        <v>298</v>
      </c>
      <c r="D66" s="57" t="s">
        <v>751</v>
      </c>
      <c r="E66" s="65" t="s">
        <v>67</v>
      </c>
      <c r="F66" s="81"/>
      <c r="G66" s="57" t="s">
        <v>18</v>
      </c>
      <c r="H66" s="83"/>
    </row>
    <row r="67" spans="1:8" ht="28" x14ac:dyDescent="0.35">
      <c r="A67" s="54" t="s">
        <v>809</v>
      </c>
      <c r="B67" s="54" t="s">
        <v>842</v>
      </c>
      <c r="C67" s="59"/>
      <c r="D67" s="54" t="s">
        <v>9</v>
      </c>
      <c r="E67" s="60"/>
      <c r="F67" s="74">
        <v>-165</v>
      </c>
      <c r="G67" s="54" t="s">
        <v>13</v>
      </c>
      <c r="H67" s="76">
        <v>43418.440972222219</v>
      </c>
    </row>
    <row r="68" spans="1:8" ht="42.5" thickBot="1" x14ac:dyDescent="0.4">
      <c r="A68" s="55">
        <v>-1</v>
      </c>
      <c r="B68" s="58">
        <v>43418.857638888891</v>
      </c>
      <c r="C68" s="55" t="s">
        <v>298</v>
      </c>
      <c r="D68" s="55" t="s">
        <v>752</v>
      </c>
      <c r="E68" s="61" t="s">
        <v>67</v>
      </c>
      <c r="F68" s="75"/>
      <c r="G68" s="55" t="s">
        <v>13</v>
      </c>
      <c r="H68" s="77"/>
    </row>
    <row r="69" spans="1:8" ht="28" x14ac:dyDescent="0.35">
      <c r="A69" s="56" t="s">
        <v>809</v>
      </c>
      <c r="B69" s="56" t="s">
        <v>843</v>
      </c>
      <c r="C69" s="63"/>
      <c r="D69" s="56" t="s">
        <v>9</v>
      </c>
      <c r="E69" s="64"/>
      <c r="F69" s="80">
        <v>150</v>
      </c>
      <c r="G69" s="56" t="s">
        <v>18</v>
      </c>
      <c r="H69" s="82">
        <v>43418.440972222219</v>
      </c>
    </row>
    <row r="70" spans="1:8" ht="84.5" thickBot="1" x14ac:dyDescent="0.4">
      <c r="A70" s="57">
        <v>-1</v>
      </c>
      <c r="B70" s="62">
        <v>43418.857638888891</v>
      </c>
      <c r="C70" s="57" t="s">
        <v>298</v>
      </c>
      <c r="D70" s="57" t="s">
        <v>753</v>
      </c>
      <c r="E70" s="65" t="s">
        <v>67</v>
      </c>
      <c r="F70" s="81"/>
      <c r="G70" s="57" t="s">
        <v>18</v>
      </c>
      <c r="H70" s="83"/>
    </row>
    <row r="71" spans="1:8" ht="28" x14ac:dyDescent="0.35">
      <c r="A71" s="54" t="s">
        <v>809</v>
      </c>
      <c r="B71" s="54" t="s">
        <v>844</v>
      </c>
      <c r="C71" s="59"/>
      <c r="D71" s="54" t="s">
        <v>9</v>
      </c>
      <c r="E71" s="60"/>
      <c r="F71" s="74">
        <v>-50</v>
      </c>
      <c r="G71" s="54" t="s">
        <v>13</v>
      </c>
      <c r="H71" s="76">
        <v>43418.745138888888</v>
      </c>
    </row>
    <row r="72" spans="1:8" ht="280.5" thickBot="1" x14ac:dyDescent="0.4">
      <c r="A72" s="55">
        <v>-1</v>
      </c>
      <c r="B72" s="58">
        <v>43418.857638888891</v>
      </c>
      <c r="C72" s="55" t="s">
        <v>740</v>
      </c>
      <c r="D72" s="55" t="s">
        <v>754</v>
      </c>
      <c r="E72" s="61" t="s">
        <v>755</v>
      </c>
      <c r="F72" s="75"/>
      <c r="G72" s="55" t="s">
        <v>13</v>
      </c>
      <c r="H72" s="77"/>
    </row>
    <row r="73" spans="1:8" ht="28" x14ac:dyDescent="0.35">
      <c r="A73" s="56" t="s">
        <v>809</v>
      </c>
      <c r="B73" s="56" t="s">
        <v>845</v>
      </c>
      <c r="C73" s="63"/>
      <c r="D73" s="56" t="s">
        <v>9</v>
      </c>
      <c r="E73" s="64"/>
      <c r="F73" s="80">
        <v>250</v>
      </c>
      <c r="G73" s="56" t="s">
        <v>18</v>
      </c>
      <c r="H73" s="82">
        <v>43418.376388888886</v>
      </c>
    </row>
    <row r="74" spans="1:8" ht="70.5" thickBot="1" x14ac:dyDescent="0.4">
      <c r="A74" s="57">
        <v>-1</v>
      </c>
      <c r="B74" s="62">
        <v>43418.875</v>
      </c>
      <c r="C74" s="57" t="s">
        <v>734</v>
      </c>
      <c r="D74" s="57" t="s">
        <v>756</v>
      </c>
      <c r="E74" s="65" t="s">
        <v>78</v>
      </c>
      <c r="F74" s="81"/>
      <c r="G74" s="57" t="s">
        <v>18</v>
      </c>
      <c r="H74" s="83"/>
    </row>
    <row r="75" spans="1:8" ht="28" x14ac:dyDescent="0.35">
      <c r="A75" s="54" t="s">
        <v>809</v>
      </c>
      <c r="B75" s="54" t="s">
        <v>846</v>
      </c>
      <c r="C75" s="59"/>
      <c r="D75" s="54" t="s">
        <v>9</v>
      </c>
      <c r="E75" s="60"/>
      <c r="F75" s="74">
        <v>-220</v>
      </c>
      <c r="G75" s="54" t="s">
        <v>13</v>
      </c>
      <c r="H75" s="76">
        <v>43418.990972222222</v>
      </c>
    </row>
    <row r="76" spans="1:8" ht="84.5" thickBot="1" x14ac:dyDescent="0.4">
      <c r="A76" s="55">
        <v>-1</v>
      </c>
      <c r="B76" s="58">
        <v>43418.993055555555</v>
      </c>
      <c r="C76" s="55" t="s">
        <v>298</v>
      </c>
      <c r="D76" s="55" t="s">
        <v>757</v>
      </c>
      <c r="E76" s="61" t="s">
        <v>119</v>
      </c>
      <c r="F76" s="75"/>
      <c r="G76" s="55" t="s">
        <v>13</v>
      </c>
      <c r="H76" s="77"/>
    </row>
    <row r="77" spans="1:8" ht="28" x14ac:dyDescent="0.35">
      <c r="A77" s="56" t="s">
        <v>809</v>
      </c>
      <c r="B77" s="56" t="s">
        <v>847</v>
      </c>
      <c r="C77" s="63"/>
      <c r="D77" s="56" t="s">
        <v>9</v>
      </c>
      <c r="E77" s="64"/>
      <c r="F77" s="80">
        <v>-110</v>
      </c>
      <c r="G77" s="56" t="s">
        <v>13</v>
      </c>
      <c r="H77" s="82">
        <v>43418.990972222222</v>
      </c>
    </row>
    <row r="78" spans="1:8" ht="70.5" thickBot="1" x14ac:dyDescent="0.4">
      <c r="A78" s="57">
        <v>-1</v>
      </c>
      <c r="B78" s="62">
        <v>43418.993055555555</v>
      </c>
      <c r="C78" s="57" t="s">
        <v>298</v>
      </c>
      <c r="D78" s="57" t="s">
        <v>758</v>
      </c>
      <c r="E78" s="65" t="s">
        <v>44</v>
      </c>
      <c r="F78" s="81"/>
      <c r="G78" s="57" t="s">
        <v>13</v>
      </c>
      <c r="H78" s="83"/>
    </row>
    <row r="79" spans="1:8" ht="223" customHeight="1" x14ac:dyDescent="0.35">
      <c r="A79" s="54" t="s">
        <v>820</v>
      </c>
      <c r="B79" s="72"/>
      <c r="C79" s="72" t="s">
        <v>810</v>
      </c>
      <c r="D79" s="72" t="s">
        <v>848</v>
      </c>
      <c r="E79" s="74"/>
      <c r="F79" s="74">
        <v>-120</v>
      </c>
      <c r="G79" s="72"/>
      <c r="H79" s="76">
        <v>43412.768750000003</v>
      </c>
    </row>
    <row r="80" spans="1:8" ht="15" thickBot="1" x14ac:dyDescent="0.4">
      <c r="A80" s="55">
        <v>0</v>
      </c>
      <c r="B80" s="73"/>
      <c r="C80" s="73"/>
      <c r="D80" s="73"/>
      <c r="E80" s="75"/>
      <c r="F80" s="75"/>
      <c r="G80" s="73"/>
      <c r="H80" s="77"/>
    </row>
    <row r="81" spans="1:8" ht="28" x14ac:dyDescent="0.35">
      <c r="A81" s="56" t="s">
        <v>809</v>
      </c>
      <c r="B81" s="56" t="s">
        <v>849</v>
      </c>
      <c r="C81" s="63"/>
      <c r="D81" s="56" t="s">
        <v>9</v>
      </c>
      <c r="E81" s="64"/>
      <c r="F81" s="80">
        <v>100</v>
      </c>
      <c r="G81" s="56" t="s">
        <v>18</v>
      </c>
      <c r="H81" s="82">
        <v>43419.430555555555</v>
      </c>
    </row>
    <row r="82" spans="1:8" ht="70.5" thickBot="1" x14ac:dyDescent="0.4">
      <c r="A82" s="57">
        <v>-1</v>
      </c>
      <c r="B82" s="62">
        <v>43419.583333333336</v>
      </c>
      <c r="C82" s="57" t="s">
        <v>734</v>
      </c>
      <c r="D82" s="57" t="s">
        <v>759</v>
      </c>
      <c r="E82" s="65" t="s">
        <v>44</v>
      </c>
      <c r="F82" s="81"/>
      <c r="G82" s="57" t="s">
        <v>18</v>
      </c>
      <c r="H82" s="83"/>
    </row>
    <row r="83" spans="1:8" ht="28" x14ac:dyDescent="0.35">
      <c r="A83" s="54" t="s">
        <v>809</v>
      </c>
      <c r="B83" s="54" t="s">
        <v>850</v>
      </c>
      <c r="C83" s="59"/>
      <c r="D83" s="54" t="s">
        <v>9</v>
      </c>
      <c r="E83" s="60"/>
      <c r="F83" s="74">
        <v>-110</v>
      </c>
      <c r="G83" s="54" t="s">
        <v>13</v>
      </c>
      <c r="H83" s="76">
        <v>43419.430555555555</v>
      </c>
    </row>
    <row r="84" spans="1:8" ht="70.5" thickBot="1" x14ac:dyDescent="0.4">
      <c r="A84" s="55">
        <v>-1</v>
      </c>
      <c r="B84" s="58">
        <v>43419.791666666664</v>
      </c>
      <c r="C84" s="55" t="s">
        <v>734</v>
      </c>
      <c r="D84" s="55" t="s">
        <v>760</v>
      </c>
      <c r="E84" s="61" t="s">
        <v>44</v>
      </c>
      <c r="F84" s="75"/>
      <c r="G84" s="55" t="s">
        <v>13</v>
      </c>
      <c r="H84" s="77"/>
    </row>
    <row r="85" spans="1:8" ht="28" x14ac:dyDescent="0.35">
      <c r="A85" s="56" t="s">
        <v>809</v>
      </c>
      <c r="B85" s="56" t="s">
        <v>851</v>
      </c>
      <c r="C85" s="63"/>
      <c r="D85" s="56" t="s">
        <v>9</v>
      </c>
      <c r="E85" s="64"/>
      <c r="F85" s="80">
        <v>200</v>
      </c>
      <c r="G85" s="56" t="s">
        <v>18</v>
      </c>
      <c r="H85" s="82">
        <v>43419.693055555559</v>
      </c>
    </row>
    <row r="86" spans="1:8" ht="308.5" thickBot="1" x14ac:dyDescent="0.4">
      <c r="A86" s="57">
        <v>-1</v>
      </c>
      <c r="B86" s="62">
        <v>43419.847222222219</v>
      </c>
      <c r="C86" s="57" t="s">
        <v>740</v>
      </c>
      <c r="D86" s="57" t="s">
        <v>761</v>
      </c>
      <c r="E86" s="65" t="s">
        <v>433</v>
      </c>
      <c r="F86" s="81"/>
      <c r="G86" s="57" t="s">
        <v>18</v>
      </c>
      <c r="H86" s="83"/>
    </row>
    <row r="87" spans="1:8" ht="28" x14ac:dyDescent="0.35">
      <c r="A87" s="54" t="s">
        <v>809</v>
      </c>
      <c r="B87" s="54" t="s">
        <v>852</v>
      </c>
      <c r="C87" s="59"/>
      <c r="D87" s="54" t="s">
        <v>9</v>
      </c>
      <c r="E87" s="60"/>
      <c r="F87" s="74">
        <v>-260</v>
      </c>
      <c r="G87" s="54" t="s">
        <v>13</v>
      </c>
      <c r="H87" s="76">
        <v>43419.693055555559</v>
      </c>
    </row>
    <row r="88" spans="1:8" ht="336.5" thickBot="1" x14ac:dyDescent="0.4">
      <c r="A88" s="55">
        <v>-1</v>
      </c>
      <c r="B88" s="58">
        <v>43419.847222222219</v>
      </c>
      <c r="C88" s="55" t="s">
        <v>740</v>
      </c>
      <c r="D88" s="55" t="s">
        <v>762</v>
      </c>
      <c r="E88" s="61" t="s">
        <v>763</v>
      </c>
      <c r="F88" s="75"/>
      <c r="G88" s="55" t="s">
        <v>13</v>
      </c>
      <c r="H88" s="77"/>
    </row>
    <row r="89" spans="1:8" ht="28" x14ac:dyDescent="0.35">
      <c r="A89" s="56" t="s">
        <v>809</v>
      </c>
      <c r="B89" s="56" t="s">
        <v>853</v>
      </c>
      <c r="C89" s="63"/>
      <c r="D89" s="56" t="s">
        <v>9</v>
      </c>
      <c r="E89" s="64"/>
      <c r="F89" s="80">
        <v>200</v>
      </c>
      <c r="G89" s="56" t="s">
        <v>18</v>
      </c>
      <c r="H89" s="82">
        <v>43419.693055555559</v>
      </c>
    </row>
    <row r="90" spans="1:8" ht="350.5" thickBot="1" x14ac:dyDescent="0.4">
      <c r="A90" s="57">
        <v>-1</v>
      </c>
      <c r="B90" s="62">
        <v>43419.847222222219</v>
      </c>
      <c r="C90" s="57" t="s">
        <v>740</v>
      </c>
      <c r="D90" s="57" t="s">
        <v>764</v>
      </c>
      <c r="E90" s="65" t="s">
        <v>436</v>
      </c>
      <c r="F90" s="81"/>
      <c r="G90" s="57" t="s">
        <v>18</v>
      </c>
      <c r="H90" s="83"/>
    </row>
    <row r="91" spans="1:8" ht="28" x14ac:dyDescent="0.35">
      <c r="A91" s="54" t="s">
        <v>809</v>
      </c>
      <c r="B91" s="54" t="s">
        <v>854</v>
      </c>
      <c r="C91" s="59"/>
      <c r="D91" s="54" t="s">
        <v>9</v>
      </c>
      <c r="E91" s="60"/>
      <c r="F91" s="74">
        <v>-260</v>
      </c>
      <c r="G91" s="54" t="s">
        <v>13</v>
      </c>
      <c r="H91" s="76">
        <v>43419.693055555559</v>
      </c>
    </row>
    <row r="92" spans="1:8" ht="336.5" thickBot="1" x14ac:dyDescent="0.4">
      <c r="A92" s="55">
        <v>-1</v>
      </c>
      <c r="B92" s="58">
        <v>43419.847222222219</v>
      </c>
      <c r="C92" s="55" t="s">
        <v>740</v>
      </c>
      <c r="D92" s="55" t="s">
        <v>765</v>
      </c>
      <c r="E92" s="61" t="s">
        <v>763</v>
      </c>
      <c r="F92" s="75"/>
      <c r="G92" s="55" t="s">
        <v>13</v>
      </c>
      <c r="H92" s="77"/>
    </row>
    <row r="93" spans="1:8" ht="28" x14ac:dyDescent="0.35">
      <c r="A93" s="56" t="s">
        <v>809</v>
      </c>
      <c r="B93" s="56" t="s">
        <v>855</v>
      </c>
      <c r="C93" s="63"/>
      <c r="D93" s="56" t="s">
        <v>9</v>
      </c>
      <c r="E93" s="64"/>
      <c r="F93" s="80">
        <v>-110</v>
      </c>
      <c r="G93" s="56" t="s">
        <v>13</v>
      </c>
      <c r="H93" s="82">
        <v>43419.430555555555</v>
      </c>
    </row>
    <row r="94" spans="1:8" ht="56.5" thickBot="1" x14ac:dyDescent="0.4">
      <c r="A94" s="57">
        <v>-1</v>
      </c>
      <c r="B94" s="62">
        <v>43419.854166666664</v>
      </c>
      <c r="C94" s="57" t="s">
        <v>734</v>
      </c>
      <c r="D94" s="57" t="s">
        <v>766</v>
      </c>
      <c r="E94" s="65" t="s">
        <v>44</v>
      </c>
      <c r="F94" s="81"/>
      <c r="G94" s="57" t="s">
        <v>13</v>
      </c>
      <c r="H94" s="83"/>
    </row>
    <row r="95" spans="1:8" ht="251" customHeight="1" x14ac:dyDescent="0.35">
      <c r="A95" s="54" t="s">
        <v>809</v>
      </c>
      <c r="B95" s="72"/>
      <c r="C95" s="72" t="s">
        <v>810</v>
      </c>
      <c r="D95" s="72" t="s">
        <v>856</v>
      </c>
      <c r="E95" s="74"/>
      <c r="F95" s="74">
        <v>0</v>
      </c>
      <c r="G95" s="72"/>
      <c r="H95" s="76">
        <v>43419.974999999999</v>
      </c>
    </row>
    <row r="96" spans="1:8" ht="15" thickBot="1" x14ac:dyDescent="0.4">
      <c r="A96" s="55">
        <v>0</v>
      </c>
      <c r="B96" s="73"/>
      <c r="C96" s="73"/>
      <c r="D96" s="73"/>
      <c r="E96" s="75"/>
      <c r="F96" s="75"/>
      <c r="G96" s="73"/>
      <c r="H96" s="77"/>
    </row>
    <row r="97" spans="1:8" ht="28" x14ac:dyDescent="0.35">
      <c r="A97" s="56" t="s">
        <v>809</v>
      </c>
      <c r="B97" s="56" t="s">
        <v>857</v>
      </c>
      <c r="C97" s="63"/>
      <c r="D97" s="56" t="s">
        <v>9</v>
      </c>
      <c r="E97" s="64"/>
      <c r="F97" s="80">
        <v>-83</v>
      </c>
      <c r="G97" s="56" t="s">
        <v>13</v>
      </c>
      <c r="H97" s="82">
        <v>43420.443749999999</v>
      </c>
    </row>
    <row r="98" spans="1:8" ht="70.5" thickBot="1" x14ac:dyDescent="0.4">
      <c r="A98" s="57">
        <v>-1</v>
      </c>
      <c r="B98" s="62">
        <v>43420.631944444445</v>
      </c>
      <c r="C98" s="57" t="s">
        <v>734</v>
      </c>
      <c r="D98" s="57" t="s">
        <v>767</v>
      </c>
      <c r="E98" s="65" t="s">
        <v>153</v>
      </c>
      <c r="F98" s="81"/>
      <c r="G98" s="57" t="s">
        <v>13</v>
      </c>
      <c r="H98" s="83"/>
    </row>
    <row r="99" spans="1:8" ht="28" x14ac:dyDescent="0.35">
      <c r="A99" s="54" t="s">
        <v>809</v>
      </c>
      <c r="B99" s="54" t="s">
        <v>858</v>
      </c>
      <c r="C99" s="59"/>
      <c r="D99" s="54" t="s">
        <v>9</v>
      </c>
      <c r="E99" s="60"/>
      <c r="F99" s="74">
        <v>-83</v>
      </c>
      <c r="G99" s="54" t="s">
        <v>13</v>
      </c>
      <c r="H99" s="76">
        <v>43420.445138888892</v>
      </c>
    </row>
    <row r="100" spans="1:8" ht="70.5" thickBot="1" x14ac:dyDescent="0.4">
      <c r="A100" s="55">
        <v>-1</v>
      </c>
      <c r="B100" s="58">
        <v>43420.729166666664</v>
      </c>
      <c r="C100" s="55" t="s">
        <v>734</v>
      </c>
      <c r="D100" s="55" t="s">
        <v>768</v>
      </c>
      <c r="E100" s="61" t="s">
        <v>153</v>
      </c>
      <c r="F100" s="75"/>
      <c r="G100" s="55" t="s">
        <v>13</v>
      </c>
      <c r="H100" s="77"/>
    </row>
    <row r="101" spans="1:8" ht="28" x14ac:dyDescent="0.35">
      <c r="A101" s="56" t="s">
        <v>809</v>
      </c>
      <c r="B101" s="56" t="s">
        <v>859</v>
      </c>
      <c r="C101" s="63"/>
      <c r="D101" s="56" t="s">
        <v>9</v>
      </c>
      <c r="E101" s="64"/>
      <c r="F101" s="80">
        <v>-83</v>
      </c>
      <c r="G101" s="56" t="s">
        <v>13</v>
      </c>
      <c r="H101" s="82">
        <v>43420.443749999999</v>
      </c>
    </row>
    <row r="102" spans="1:8" ht="70.5" thickBot="1" x14ac:dyDescent="0.4">
      <c r="A102" s="57">
        <v>-1</v>
      </c>
      <c r="B102" s="62">
        <v>43420.75</v>
      </c>
      <c r="C102" s="57" t="s">
        <v>734</v>
      </c>
      <c r="D102" s="57" t="s">
        <v>769</v>
      </c>
      <c r="E102" s="65" t="s">
        <v>153</v>
      </c>
      <c r="F102" s="81"/>
      <c r="G102" s="57" t="s">
        <v>13</v>
      </c>
      <c r="H102" s="83"/>
    </row>
    <row r="103" spans="1:8" ht="28" x14ac:dyDescent="0.35">
      <c r="A103" s="54" t="s">
        <v>809</v>
      </c>
      <c r="B103" s="54" t="s">
        <v>860</v>
      </c>
      <c r="C103" s="59"/>
      <c r="D103" s="54" t="s">
        <v>9</v>
      </c>
      <c r="E103" s="60"/>
      <c r="F103" s="74">
        <v>-83</v>
      </c>
      <c r="G103" s="54" t="s">
        <v>13</v>
      </c>
      <c r="H103" s="76">
        <v>43420.443749999999</v>
      </c>
    </row>
    <row r="104" spans="1:8" ht="84.5" thickBot="1" x14ac:dyDescent="0.4">
      <c r="A104" s="55">
        <v>-1</v>
      </c>
      <c r="B104" s="58">
        <v>43420.791666666664</v>
      </c>
      <c r="C104" s="55" t="s">
        <v>734</v>
      </c>
      <c r="D104" s="55" t="s">
        <v>770</v>
      </c>
      <c r="E104" s="61" t="s">
        <v>153</v>
      </c>
      <c r="F104" s="75"/>
      <c r="G104" s="55" t="s">
        <v>13</v>
      </c>
      <c r="H104" s="77"/>
    </row>
    <row r="105" spans="1:8" ht="28" x14ac:dyDescent="0.35">
      <c r="A105" s="56" t="s">
        <v>809</v>
      </c>
      <c r="B105" s="56" t="s">
        <v>861</v>
      </c>
      <c r="C105" s="63"/>
      <c r="D105" s="56" t="s">
        <v>9</v>
      </c>
      <c r="E105" s="64"/>
      <c r="F105" s="80">
        <v>-55</v>
      </c>
      <c r="G105" s="56" t="s">
        <v>13</v>
      </c>
      <c r="H105" s="82">
        <v>43420.467361111114</v>
      </c>
    </row>
    <row r="106" spans="1:8" ht="84.5" thickBot="1" x14ac:dyDescent="0.4">
      <c r="A106" s="57">
        <v>-1</v>
      </c>
      <c r="B106" s="62">
        <v>43420.840277777781</v>
      </c>
      <c r="C106" s="57" t="s">
        <v>298</v>
      </c>
      <c r="D106" s="57" t="s">
        <v>771</v>
      </c>
      <c r="E106" s="65" t="s">
        <v>123</v>
      </c>
      <c r="F106" s="81"/>
      <c r="G106" s="57" t="s">
        <v>13</v>
      </c>
      <c r="H106" s="83"/>
    </row>
    <row r="107" spans="1:8" ht="28" x14ac:dyDescent="0.35">
      <c r="A107" s="54" t="s">
        <v>809</v>
      </c>
      <c r="B107" s="54" t="s">
        <v>862</v>
      </c>
      <c r="C107" s="59"/>
      <c r="D107" s="54" t="s">
        <v>9</v>
      </c>
      <c r="E107" s="60"/>
      <c r="F107" s="74">
        <v>75</v>
      </c>
      <c r="G107" s="54" t="s">
        <v>18</v>
      </c>
      <c r="H107" s="76">
        <v>43420.713888888888</v>
      </c>
    </row>
    <row r="108" spans="1:8" ht="70.5" thickBot="1" x14ac:dyDescent="0.4">
      <c r="A108" s="55">
        <v>-1</v>
      </c>
      <c r="B108" s="58">
        <v>43420.840277777781</v>
      </c>
      <c r="C108" s="55" t="s">
        <v>298</v>
      </c>
      <c r="D108" s="55" t="s">
        <v>772</v>
      </c>
      <c r="E108" s="61" t="s">
        <v>153</v>
      </c>
      <c r="F108" s="75"/>
      <c r="G108" s="55" t="s">
        <v>18</v>
      </c>
      <c r="H108" s="77"/>
    </row>
    <row r="109" spans="1:8" ht="28" x14ac:dyDescent="0.35">
      <c r="A109" s="56" t="s">
        <v>809</v>
      </c>
      <c r="B109" s="56" t="s">
        <v>863</v>
      </c>
      <c r="C109" s="63"/>
      <c r="D109" s="56" t="s">
        <v>9</v>
      </c>
      <c r="E109" s="64"/>
      <c r="F109" s="80">
        <v>-83</v>
      </c>
      <c r="G109" s="56" t="s">
        <v>13</v>
      </c>
      <c r="H109" s="82">
        <v>43420.713888888888</v>
      </c>
    </row>
    <row r="110" spans="1:8" ht="84.5" thickBot="1" x14ac:dyDescent="0.4">
      <c r="A110" s="57">
        <v>-1</v>
      </c>
      <c r="B110" s="62">
        <v>43420.840277777781</v>
      </c>
      <c r="C110" s="57" t="s">
        <v>298</v>
      </c>
      <c r="D110" s="57" t="s">
        <v>773</v>
      </c>
      <c r="E110" s="65" t="s">
        <v>153</v>
      </c>
      <c r="F110" s="81"/>
      <c r="G110" s="57" t="s">
        <v>13</v>
      </c>
      <c r="H110" s="83"/>
    </row>
    <row r="111" spans="1:8" ht="28" x14ac:dyDescent="0.35">
      <c r="A111" s="54" t="s">
        <v>809</v>
      </c>
      <c r="B111" s="54" t="s">
        <v>864</v>
      </c>
      <c r="C111" s="59"/>
      <c r="D111" s="54" t="s">
        <v>9</v>
      </c>
      <c r="E111" s="60"/>
      <c r="F111" s="74">
        <v>-55</v>
      </c>
      <c r="G111" s="54" t="s">
        <v>13</v>
      </c>
      <c r="H111" s="76">
        <v>43420.467361111114</v>
      </c>
    </row>
    <row r="112" spans="1:8" ht="56.5" thickBot="1" x14ac:dyDescent="0.4">
      <c r="A112" s="55">
        <v>-1</v>
      </c>
      <c r="B112" s="58">
        <v>43420.840277777781</v>
      </c>
      <c r="C112" s="55" t="s">
        <v>298</v>
      </c>
      <c r="D112" s="55" t="s">
        <v>774</v>
      </c>
      <c r="E112" s="61" t="s">
        <v>123</v>
      </c>
      <c r="F112" s="75"/>
      <c r="G112" s="55" t="s">
        <v>13</v>
      </c>
      <c r="H112" s="77"/>
    </row>
    <row r="113" spans="1:8" ht="28" x14ac:dyDescent="0.35">
      <c r="A113" s="56" t="s">
        <v>809</v>
      </c>
      <c r="B113" s="56" t="s">
        <v>865</v>
      </c>
      <c r="C113" s="63"/>
      <c r="D113" s="56" t="s">
        <v>9</v>
      </c>
      <c r="E113" s="64"/>
      <c r="F113" s="80">
        <v>-83</v>
      </c>
      <c r="G113" s="56" t="s">
        <v>13</v>
      </c>
      <c r="H113" s="82">
        <v>43420.713888888888</v>
      </c>
    </row>
    <row r="114" spans="1:8" ht="56.5" thickBot="1" x14ac:dyDescent="0.4">
      <c r="A114" s="57">
        <v>-1</v>
      </c>
      <c r="B114" s="62">
        <v>43420.840277777781</v>
      </c>
      <c r="C114" s="57" t="s">
        <v>298</v>
      </c>
      <c r="D114" s="57" t="s">
        <v>775</v>
      </c>
      <c r="E114" s="65" t="s">
        <v>153</v>
      </c>
      <c r="F114" s="81"/>
      <c r="G114" s="57" t="s">
        <v>13</v>
      </c>
      <c r="H114" s="83"/>
    </row>
    <row r="115" spans="1:8" ht="28" x14ac:dyDescent="0.35">
      <c r="A115" s="54" t="s">
        <v>809</v>
      </c>
      <c r="B115" s="54" t="s">
        <v>866</v>
      </c>
      <c r="C115" s="59"/>
      <c r="D115" s="54" t="s">
        <v>9</v>
      </c>
      <c r="E115" s="60"/>
      <c r="F115" s="74">
        <v>50</v>
      </c>
      <c r="G115" s="54" t="s">
        <v>18</v>
      </c>
      <c r="H115" s="76">
        <v>43421.746527777781</v>
      </c>
    </row>
    <row r="116" spans="1:8" ht="70.5" thickBot="1" x14ac:dyDescent="0.4">
      <c r="A116" s="55">
        <v>-1</v>
      </c>
      <c r="B116" s="58">
        <v>43421.753472222219</v>
      </c>
      <c r="C116" s="55" t="s">
        <v>298</v>
      </c>
      <c r="D116" s="55" t="s">
        <v>776</v>
      </c>
      <c r="E116" s="61" t="s">
        <v>123</v>
      </c>
      <c r="F116" s="75"/>
      <c r="G116" s="55" t="s">
        <v>18</v>
      </c>
      <c r="H116" s="77"/>
    </row>
    <row r="117" spans="1:8" ht="28" x14ac:dyDescent="0.35">
      <c r="A117" s="56" t="s">
        <v>809</v>
      </c>
      <c r="B117" s="56" t="s">
        <v>867</v>
      </c>
      <c r="C117" s="63"/>
      <c r="D117" s="56" t="s">
        <v>9</v>
      </c>
      <c r="E117" s="64"/>
      <c r="F117" s="80">
        <v>50</v>
      </c>
      <c r="G117" s="56" t="s">
        <v>18</v>
      </c>
      <c r="H117" s="82">
        <v>43421.746527777781</v>
      </c>
    </row>
    <row r="118" spans="1:8" ht="56.5" thickBot="1" x14ac:dyDescent="0.4">
      <c r="A118" s="57">
        <v>-1</v>
      </c>
      <c r="B118" s="62">
        <v>43421.753472222219</v>
      </c>
      <c r="C118" s="57" t="s">
        <v>298</v>
      </c>
      <c r="D118" s="57" t="s">
        <v>777</v>
      </c>
      <c r="E118" s="65" t="s">
        <v>123</v>
      </c>
      <c r="F118" s="81"/>
      <c r="G118" s="57" t="s">
        <v>18</v>
      </c>
      <c r="H118" s="83"/>
    </row>
    <row r="119" spans="1:8" ht="28" x14ac:dyDescent="0.35">
      <c r="A119" s="54" t="s">
        <v>809</v>
      </c>
      <c r="B119" s="54" t="s">
        <v>868</v>
      </c>
      <c r="C119" s="59"/>
      <c r="D119" s="54" t="s">
        <v>9</v>
      </c>
      <c r="E119" s="60"/>
      <c r="F119" s="74">
        <v>150</v>
      </c>
      <c r="G119" s="54" t="s">
        <v>18</v>
      </c>
      <c r="H119" s="76">
        <v>43421.756944444445</v>
      </c>
    </row>
    <row r="120" spans="1:8" ht="70.5" thickBot="1" x14ac:dyDescent="0.4">
      <c r="A120" s="55">
        <v>-1</v>
      </c>
      <c r="B120" s="58">
        <v>43421.795138888891</v>
      </c>
      <c r="C120" s="55" t="s">
        <v>298</v>
      </c>
      <c r="D120" s="55" t="s">
        <v>778</v>
      </c>
      <c r="E120" s="61" t="s">
        <v>67</v>
      </c>
      <c r="F120" s="75"/>
      <c r="G120" s="55" t="s">
        <v>18</v>
      </c>
      <c r="H120" s="77"/>
    </row>
    <row r="121" spans="1:8" ht="28" x14ac:dyDescent="0.35">
      <c r="A121" s="56" t="s">
        <v>809</v>
      </c>
      <c r="B121" s="56" t="s">
        <v>869</v>
      </c>
      <c r="C121" s="63"/>
      <c r="D121" s="56" t="s">
        <v>9</v>
      </c>
      <c r="E121" s="64"/>
      <c r="F121" s="80">
        <v>-55</v>
      </c>
      <c r="G121" s="56" t="s">
        <v>13</v>
      </c>
      <c r="H121" s="82">
        <v>43421.756944444445</v>
      </c>
    </row>
    <row r="122" spans="1:8" ht="70.5" thickBot="1" x14ac:dyDescent="0.4">
      <c r="A122" s="57">
        <v>-1</v>
      </c>
      <c r="B122" s="62">
        <v>43421.795138888891</v>
      </c>
      <c r="C122" s="57" t="s">
        <v>298</v>
      </c>
      <c r="D122" s="57" t="s">
        <v>779</v>
      </c>
      <c r="E122" s="65" t="s">
        <v>123</v>
      </c>
      <c r="F122" s="81"/>
      <c r="G122" s="57" t="s">
        <v>13</v>
      </c>
      <c r="H122" s="83"/>
    </row>
    <row r="123" spans="1:8" ht="28" x14ac:dyDescent="0.35">
      <c r="A123" s="54" t="s">
        <v>809</v>
      </c>
      <c r="B123" s="54" t="s">
        <v>870</v>
      </c>
      <c r="C123" s="59"/>
      <c r="D123" s="54" t="s">
        <v>9</v>
      </c>
      <c r="E123" s="60"/>
      <c r="F123" s="74">
        <v>50</v>
      </c>
      <c r="G123" s="54" t="s">
        <v>18</v>
      </c>
      <c r="H123" s="76">
        <v>43421.756944444445</v>
      </c>
    </row>
    <row r="124" spans="1:8" ht="70.5" thickBot="1" x14ac:dyDescent="0.4">
      <c r="A124" s="55">
        <v>-1</v>
      </c>
      <c r="B124" s="58">
        <v>43421.836805555555</v>
      </c>
      <c r="C124" s="55" t="s">
        <v>298</v>
      </c>
      <c r="D124" s="55" t="s">
        <v>780</v>
      </c>
      <c r="E124" s="61" t="s">
        <v>123</v>
      </c>
      <c r="F124" s="75"/>
      <c r="G124" s="55" t="s">
        <v>18</v>
      </c>
      <c r="H124" s="77"/>
    </row>
    <row r="125" spans="1:8" ht="237" customHeight="1" x14ac:dyDescent="0.35">
      <c r="A125" s="56" t="s">
        <v>820</v>
      </c>
      <c r="B125" s="78"/>
      <c r="C125" s="78" t="s">
        <v>810</v>
      </c>
      <c r="D125" s="78" t="s">
        <v>871</v>
      </c>
      <c r="E125" s="80"/>
      <c r="F125" s="80">
        <v>-100</v>
      </c>
      <c r="G125" s="78"/>
      <c r="H125" s="82">
        <v>43415.45</v>
      </c>
    </row>
    <row r="126" spans="1:8" ht="15" thickBot="1" x14ac:dyDescent="0.4">
      <c r="A126" s="57">
        <v>0</v>
      </c>
      <c r="B126" s="79"/>
      <c r="C126" s="79"/>
      <c r="D126" s="79"/>
      <c r="E126" s="81"/>
      <c r="F126" s="81"/>
      <c r="G126" s="79"/>
      <c r="H126" s="83"/>
    </row>
    <row r="127" spans="1:8" ht="237" customHeight="1" x14ac:dyDescent="0.35">
      <c r="A127" s="54" t="s">
        <v>820</v>
      </c>
      <c r="B127" s="72"/>
      <c r="C127" s="72" t="s">
        <v>810</v>
      </c>
      <c r="D127" s="72" t="s">
        <v>872</v>
      </c>
      <c r="E127" s="74"/>
      <c r="F127" s="74">
        <v>-126</v>
      </c>
      <c r="G127" s="72"/>
      <c r="H127" s="76">
        <v>43415.45</v>
      </c>
    </row>
    <row r="128" spans="1:8" ht="15" thickBot="1" x14ac:dyDescent="0.4">
      <c r="A128" s="55">
        <v>0</v>
      </c>
      <c r="B128" s="73"/>
      <c r="C128" s="73"/>
      <c r="D128" s="73"/>
      <c r="E128" s="75"/>
      <c r="F128" s="75"/>
      <c r="G128" s="73"/>
      <c r="H128" s="77"/>
    </row>
    <row r="129" spans="1:8" ht="237" customHeight="1" x14ac:dyDescent="0.35">
      <c r="A129" s="56" t="s">
        <v>820</v>
      </c>
      <c r="B129" s="78"/>
      <c r="C129" s="78" t="s">
        <v>810</v>
      </c>
      <c r="D129" s="78" t="s">
        <v>873</v>
      </c>
      <c r="E129" s="80"/>
      <c r="F129" s="80">
        <v>-50</v>
      </c>
      <c r="G129" s="78"/>
      <c r="H129" s="82">
        <v>43415.45</v>
      </c>
    </row>
    <row r="130" spans="1:8" ht="15" thickBot="1" x14ac:dyDescent="0.4">
      <c r="A130" s="57">
        <v>0</v>
      </c>
      <c r="B130" s="79"/>
      <c r="C130" s="79"/>
      <c r="D130" s="79"/>
      <c r="E130" s="81"/>
      <c r="F130" s="81"/>
      <c r="G130" s="79"/>
      <c r="H130" s="83"/>
    </row>
    <row r="131" spans="1:8" ht="28" x14ac:dyDescent="0.35">
      <c r="A131" s="54" t="s">
        <v>809</v>
      </c>
      <c r="B131" s="54" t="s">
        <v>874</v>
      </c>
      <c r="C131" s="59"/>
      <c r="D131" s="54" t="s">
        <v>9</v>
      </c>
      <c r="E131" s="60"/>
      <c r="F131" s="74">
        <v>50</v>
      </c>
      <c r="G131" s="54" t="s">
        <v>18</v>
      </c>
      <c r="H131" s="76">
        <v>43422.495138888888</v>
      </c>
    </row>
    <row r="132" spans="1:8" ht="56.5" thickBot="1" x14ac:dyDescent="0.4">
      <c r="A132" s="55">
        <v>-1</v>
      </c>
      <c r="B132" s="58">
        <v>43422.543749999997</v>
      </c>
      <c r="C132" s="55" t="s">
        <v>781</v>
      </c>
      <c r="D132" s="55" t="s">
        <v>782</v>
      </c>
      <c r="E132" s="61" t="s">
        <v>123</v>
      </c>
      <c r="F132" s="75"/>
      <c r="G132" s="55" t="s">
        <v>18</v>
      </c>
      <c r="H132" s="77"/>
    </row>
    <row r="133" spans="1:8" ht="28" x14ac:dyDescent="0.35">
      <c r="A133" s="56" t="s">
        <v>809</v>
      </c>
      <c r="B133" s="56" t="s">
        <v>875</v>
      </c>
      <c r="C133" s="63"/>
      <c r="D133" s="56" t="s">
        <v>9</v>
      </c>
      <c r="E133" s="64"/>
      <c r="F133" s="80">
        <v>-55</v>
      </c>
      <c r="G133" s="56" t="s">
        <v>13</v>
      </c>
      <c r="H133" s="82">
        <v>43422.495138888888</v>
      </c>
    </row>
    <row r="134" spans="1:8" ht="70.5" thickBot="1" x14ac:dyDescent="0.4">
      <c r="A134" s="57">
        <v>-1</v>
      </c>
      <c r="B134" s="62">
        <v>43422.543749999997</v>
      </c>
      <c r="C134" s="57" t="s">
        <v>781</v>
      </c>
      <c r="D134" s="57" t="s">
        <v>783</v>
      </c>
      <c r="E134" s="65" t="s">
        <v>123</v>
      </c>
      <c r="F134" s="81"/>
      <c r="G134" s="57" t="s">
        <v>13</v>
      </c>
      <c r="H134" s="83"/>
    </row>
    <row r="135" spans="1:8" ht="28" x14ac:dyDescent="0.35">
      <c r="A135" s="54" t="s">
        <v>809</v>
      </c>
      <c r="B135" s="54" t="s">
        <v>876</v>
      </c>
      <c r="C135" s="59"/>
      <c r="D135" s="54" t="s">
        <v>9</v>
      </c>
      <c r="E135" s="60"/>
      <c r="F135" s="74">
        <v>-55</v>
      </c>
      <c r="G135" s="54" t="s">
        <v>13</v>
      </c>
      <c r="H135" s="76">
        <v>43422.477777777778</v>
      </c>
    </row>
    <row r="136" spans="1:8" ht="70.5" thickBot="1" x14ac:dyDescent="0.4">
      <c r="A136" s="55">
        <v>-1</v>
      </c>
      <c r="B136" s="58">
        <v>43422.684027777781</v>
      </c>
      <c r="C136" s="55" t="s">
        <v>781</v>
      </c>
      <c r="D136" s="55" t="s">
        <v>784</v>
      </c>
      <c r="E136" s="61" t="s">
        <v>123</v>
      </c>
      <c r="F136" s="75"/>
      <c r="G136" s="55" t="s">
        <v>13</v>
      </c>
      <c r="H136" s="77"/>
    </row>
    <row r="137" spans="1:8" ht="84" x14ac:dyDescent="0.35">
      <c r="A137" s="56" t="s">
        <v>809</v>
      </c>
      <c r="B137" s="56" t="s">
        <v>877</v>
      </c>
      <c r="C137" s="63"/>
      <c r="D137" s="56" t="s">
        <v>785</v>
      </c>
      <c r="E137" s="64"/>
      <c r="F137" s="80">
        <v>100</v>
      </c>
      <c r="G137" s="56" t="s">
        <v>18</v>
      </c>
      <c r="H137" s="82">
        <v>43422.492361111108</v>
      </c>
    </row>
    <row r="138" spans="1:8" ht="84" x14ac:dyDescent="0.35">
      <c r="A138" s="66">
        <v>-1</v>
      </c>
      <c r="B138" s="67">
        <v>43422.543749999997</v>
      </c>
      <c r="C138" s="66" t="s">
        <v>781</v>
      </c>
      <c r="D138" s="66" t="s">
        <v>786</v>
      </c>
      <c r="E138" s="68" t="s">
        <v>147</v>
      </c>
      <c r="F138" s="84"/>
      <c r="G138" s="66" t="s">
        <v>18</v>
      </c>
      <c r="H138" s="85"/>
    </row>
    <row r="139" spans="1:8" ht="56" x14ac:dyDescent="0.35">
      <c r="A139" s="66"/>
      <c r="B139" s="67">
        <v>43422.684027777781</v>
      </c>
      <c r="C139" s="66" t="s">
        <v>781</v>
      </c>
      <c r="D139" s="66" t="s">
        <v>787</v>
      </c>
      <c r="E139" s="68"/>
      <c r="F139" s="84"/>
      <c r="G139" s="66" t="s">
        <v>18</v>
      </c>
      <c r="H139" s="85"/>
    </row>
    <row r="140" spans="1:8" ht="70" x14ac:dyDescent="0.35">
      <c r="A140" s="66"/>
      <c r="B140" s="67">
        <v>43422.670138888891</v>
      </c>
      <c r="C140" s="66" t="s">
        <v>781</v>
      </c>
      <c r="D140" s="66" t="s">
        <v>788</v>
      </c>
      <c r="E140" s="68"/>
      <c r="F140" s="84"/>
      <c r="G140" s="66" t="s">
        <v>18</v>
      </c>
      <c r="H140" s="85"/>
    </row>
    <row r="141" spans="1:8" ht="98.5" thickBot="1" x14ac:dyDescent="0.4">
      <c r="A141" s="57"/>
      <c r="B141" s="62">
        <v>43422.543749999997</v>
      </c>
      <c r="C141" s="57" t="s">
        <v>781</v>
      </c>
      <c r="D141" s="57" t="s">
        <v>789</v>
      </c>
      <c r="E141" s="65"/>
      <c r="F141" s="81"/>
      <c r="G141" s="57" t="s">
        <v>18</v>
      </c>
      <c r="H141" s="83"/>
    </row>
    <row r="142" spans="1:8" ht="28" x14ac:dyDescent="0.35">
      <c r="A142" s="54" t="s">
        <v>809</v>
      </c>
      <c r="B142" s="54" t="s">
        <v>878</v>
      </c>
      <c r="C142" s="59"/>
      <c r="D142" s="54" t="s">
        <v>9</v>
      </c>
      <c r="E142" s="60"/>
      <c r="F142" s="74">
        <v>-55</v>
      </c>
      <c r="G142" s="54" t="s">
        <v>13</v>
      </c>
      <c r="H142" s="76">
        <v>43422.738888888889</v>
      </c>
    </row>
    <row r="143" spans="1:8" ht="70.5" thickBot="1" x14ac:dyDescent="0.4">
      <c r="A143" s="55">
        <v>-1</v>
      </c>
      <c r="B143" s="58">
        <v>43422.753472222219</v>
      </c>
      <c r="C143" s="55" t="s">
        <v>298</v>
      </c>
      <c r="D143" s="55" t="s">
        <v>790</v>
      </c>
      <c r="E143" s="61" t="s">
        <v>123</v>
      </c>
      <c r="F143" s="75"/>
      <c r="G143" s="55" t="s">
        <v>13</v>
      </c>
      <c r="H143" s="77"/>
    </row>
    <row r="144" spans="1:8" ht="28" x14ac:dyDescent="0.35">
      <c r="A144" s="56" t="s">
        <v>809</v>
      </c>
      <c r="B144" s="56" t="s">
        <v>879</v>
      </c>
      <c r="C144" s="63"/>
      <c r="D144" s="56" t="s">
        <v>9</v>
      </c>
      <c r="E144" s="64"/>
      <c r="F144" s="80">
        <v>50</v>
      </c>
      <c r="G144" s="56" t="s">
        <v>18</v>
      </c>
      <c r="H144" s="82">
        <v>43422.738888888889</v>
      </c>
    </row>
    <row r="145" spans="1:8" ht="84.5" thickBot="1" x14ac:dyDescent="0.4">
      <c r="A145" s="57">
        <v>-1</v>
      </c>
      <c r="B145" s="62">
        <v>43422.753472222219</v>
      </c>
      <c r="C145" s="57" t="s">
        <v>298</v>
      </c>
      <c r="D145" s="57" t="s">
        <v>791</v>
      </c>
      <c r="E145" s="65" t="s">
        <v>123</v>
      </c>
      <c r="F145" s="81"/>
      <c r="G145" s="57" t="s">
        <v>18</v>
      </c>
      <c r="H145" s="83"/>
    </row>
    <row r="146" spans="1:8" ht="28" x14ac:dyDescent="0.35">
      <c r="A146" s="54" t="s">
        <v>809</v>
      </c>
      <c r="B146" s="54" t="s">
        <v>880</v>
      </c>
      <c r="C146" s="59"/>
      <c r="D146" s="54" t="s">
        <v>9</v>
      </c>
      <c r="E146" s="60"/>
      <c r="F146" s="74">
        <v>50</v>
      </c>
      <c r="G146" s="54" t="s">
        <v>18</v>
      </c>
      <c r="H146" s="76">
        <v>43422.738888888889</v>
      </c>
    </row>
    <row r="147" spans="1:8" ht="98.5" thickBot="1" x14ac:dyDescent="0.4">
      <c r="A147" s="55">
        <v>-1</v>
      </c>
      <c r="B147" s="58">
        <v>43422.753472222219</v>
      </c>
      <c r="C147" s="55" t="s">
        <v>298</v>
      </c>
      <c r="D147" s="55" t="s">
        <v>792</v>
      </c>
      <c r="E147" s="61" t="s">
        <v>123</v>
      </c>
      <c r="F147" s="75"/>
      <c r="G147" s="55" t="s">
        <v>18</v>
      </c>
      <c r="H147" s="77"/>
    </row>
    <row r="148" spans="1:8" ht="28" x14ac:dyDescent="0.35">
      <c r="A148" s="56" t="s">
        <v>809</v>
      </c>
      <c r="B148" s="56" t="s">
        <v>881</v>
      </c>
      <c r="C148" s="63"/>
      <c r="D148" s="56" t="s">
        <v>9</v>
      </c>
      <c r="E148" s="64"/>
      <c r="F148" s="80">
        <v>-55</v>
      </c>
      <c r="G148" s="56" t="s">
        <v>13</v>
      </c>
      <c r="H148" s="82">
        <v>43422.738888888889</v>
      </c>
    </row>
    <row r="149" spans="1:8" ht="70.5" thickBot="1" x14ac:dyDescent="0.4">
      <c r="A149" s="57">
        <v>-1</v>
      </c>
      <c r="B149" s="62">
        <v>43422.753472222219</v>
      </c>
      <c r="C149" s="57" t="s">
        <v>298</v>
      </c>
      <c r="D149" s="57" t="s">
        <v>793</v>
      </c>
      <c r="E149" s="65" t="s">
        <v>123</v>
      </c>
      <c r="F149" s="81"/>
      <c r="G149" s="57" t="s">
        <v>13</v>
      </c>
      <c r="H149" s="83"/>
    </row>
    <row r="150" spans="1:8" ht="265" customHeight="1" x14ac:dyDescent="0.35">
      <c r="A150" s="54" t="s">
        <v>809</v>
      </c>
      <c r="B150" s="72"/>
      <c r="C150" s="72" t="s">
        <v>810</v>
      </c>
      <c r="D150" s="72" t="s">
        <v>882</v>
      </c>
      <c r="E150" s="74"/>
      <c r="F150" s="74">
        <v>0</v>
      </c>
      <c r="G150" s="72"/>
      <c r="H150" s="76">
        <v>43422.838194444441</v>
      </c>
    </row>
    <row r="151" spans="1:8" ht="15" thickBot="1" x14ac:dyDescent="0.4">
      <c r="A151" s="55">
        <v>0</v>
      </c>
      <c r="B151" s="73"/>
      <c r="C151" s="73"/>
      <c r="D151" s="73"/>
      <c r="E151" s="75"/>
      <c r="F151" s="75"/>
      <c r="G151" s="73"/>
      <c r="H151" s="77"/>
    </row>
    <row r="152" spans="1:8" ht="28" x14ac:dyDescent="0.35">
      <c r="A152" s="56" t="s">
        <v>809</v>
      </c>
      <c r="B152" s="56" t="s">
        <v>883</v>
      </c>
      <c r="C152" s="63"/>
      <c r="D152" s="56" t="s">
        <v>9</v>
      </c>
      <c r="E152" s="64"/>
      <c r="F152" s="80">
        <v>-110</v>
      </c>
      <c r="G152" s="56" t="s">
        <v>13</v>
      </c>
      <c r="H152" s="82">
        <v>43422.839583333334</v>
      </c>
    </row>
    <row r="153" spans="1:8" ht="84.5" thickBot="1" x14ac:dyDescent="0.4">
      <c r="A153" s="57">
        <v>-1</v>
      </c>
      <c r="B153" s="62">
        <v>43422.847222222219</v>
      </c>
      <c r="C153" s="57" t="s">
        <v>298</v>
      </c>
      <c r="D153" s="57" t="s">
        <v>794</v>
      </c>
      <c r="E153" s="65" t="s">
        <v>44</v>
      </c>
      <c r="F153" s="81"/>
      <c r="G153" s="57" t="s">
        <v>13</v>
      </c>
      <c r="H153" s="83"/>
    </row>
    <row r="154" spans="1:8" ht="28" x14ac:dyDescent="0.35">
      <c r="A154" s="54" t="s">
        <v>809</v>
      </c>
      <c r="B154" s="54" t="s">
        <v>884</v>
      </c>
      <c r="C154" s="59"/>
      <c r="D154" s="54" t="s">
        <v>9</v>
      </c>
      <c r="E154" s="60"/>
      <c r="F154" s="74">
        <v>-165</v>
      </c>
      <c r="G154" s="54" t="s">
        <v>13</v>
      </c>
      <c r="H154" s="76">
        <v>43422.836805555555</v>
      </c>
    </row>
    <row r="155" spans="1:8" ht="70.5" thickBot="1" x14ac:dyDescent="0.4">
      <c r="A155" s="55">
        <v>-1</v>
      </c>
      <c r="B155" s="58">
        <v>43422.848611111112</v>
      </c>
      <c r="C155" s="55" t="s">
        <v>781</v>
      </c>
      <c r="D155" s="55" t="s">
        <v>795</v>
      </c>
      <c r="E155" s="61" t="s">
        <v>67</v>
      </c>
      <c r="F155" s="75"/>
      <c r="G155" s="55" t="s">
        <v>13</v>
      </c>
      <c r="H155" s="77"/>
    </row>
    <row r="156" spans="1:8" ht="265" customHeight="1" x14ac:dyDescent="0.35">
      <c r="A156" s="56" t="s">
        <v>809</v>
      </c>
      <c r="B156" s="78"/>
      <c r="C156" s="78" t="s">
        <v>810</v>
      </c>
      <c r="D156" s="78" t="s">
        <v>885</v>
      </c>
      <c r="E156" s="80"/>
      <c r="F156" s="80">
        <v>0</v>
      </c>
      <c r="G156" s="78"/>
      <c r="H156" s="82">
        <v>43422.886805555558</v>
      </c>
    </row>
    <row r="157" spans="1:8" ht="15" thickBot="1" x14ac:dyDescent="0.4">
      <c r="A157" s="57">
        <v>0</v>
      </c>
      <c r="B157" s="79"/>
      <c r="C157" s="79"/>
      <c r="D157" s="79"/>
      <c r="E157" s="81"/>
      <c r="F157" s="81"/>
      <c r="G157" s="79"/>
      <c r="H157" s="83"/>
    </row>
    <row r="158" spans="1:8" ht="265" customHeight="1" x14ac:dyDescent="0.35">
      <c r="A158" s="54" t="s">
        <v>809</v>
      </c>
      <c r="B158" s="72"/>
      <c r="C158" s="72" t="s">
        <v>810</v>
      </c>
      <c r="D158" s="72" t="s">
        <v>886</v>
      </c>
      <c r="E158" s="74"/>
      <c r="F158" s="74">
        <v>0</v>
      </c>
      <c r="G158" s="72"/>
      <c r="H158" s="76">
        <v>43422.888888888891</v>
      </c>
    </row>
    <row r="159" spans="1:8" ht="15" thickBot="1" x14ac:dyDescent="0.4">
      <c r="A159" s="55">
        <v>0</v>
      </c>
      <c r="B159" s="73"/>
      <c r="C159" s="73"/>
      <c r="D159" s="73"/>
      <c r="E159" s="75"/>
      <c r="F159" s="75"/>
      <c r="G159" s="73"/>
      <c r="H159" s="77"/>
    </row>
    <row r="160" spans="1:8" ht="41" customHeight="1" x14ac:dyDescent="0.35">
      <c r="A160" s="56" t="s">
        <v>887</v>
      </c>
      <c r="B160" s="78"/>
      <c r="C160" s="78" t="s">
        <v>888</v>
      </c>
      <c r="D160" s="78" t="s">
        <v>889</v>
      </c>
      <c r="E160" s="80"/>
      <c r="F160" s="80">
        <v>2475</v>
      </c>
      <c r="G160" s="78"/>
      <c r="H160" s="82">
        <v>43422.999305555553</v>
      </c>
    </row>
    <row r="161" spans="1:8" ht="15" thickBot="1" x14ac:dyDescent="0.4">
      <c r="A161" s="57">
        <v>0</v>
      </c>
      <c r="B161" s="79"/>
      <c r="C161" s="79"/>
      <c r="D161" s="79"/>
      <c r="E161" s="81"/>
      <c r="F161" s="81"/>
      <c r="G161" s="79"/>
      <c r="H161" s="83"/>
    </row>
    <row r="168" spans="1:8" x14ac:dyDescent="0.35">
      <c r="A168" s="36"/>
    </row>
    <row r="180" spans="1:1" x14ac:dyDescent="0.35">
      <c r="A180" s="36"/>
    </row>
    <row r="192" spans="1:1" x14ac:dyDescent="0.35">
      <c r="A192" s="36"/>
    </row>
    <row r="204" spans="1:1" x14ac:dyDescent="0.35">
      <c r="A204" s="36"/>
    </row>
    <row r="216" spans="1:1" x14ac:dyDescent="0.35">
      <c r="A216" s="36"/>
    </row>
    <row r="228" spans="1:1" x14ac:dyDescent="0.35">
      <c r="A228" s="36"/>
    </row>
    <row r="240" spans="1:1" x14ac:dyDescent="0.35">
      <c r="A240" s="36"/>
    </row>
    <row r="252" spans="1:1" x14ac:dyDescent="0.35">
      <c r="A252" s="36"/>
    </row>
    <row r="264" spans="1:1" x14ac:dyDescent="0.35">
      <c r="A264" s="36"/>
    </row>
    <row r="276" spans="1:1" x14ac:dyDescent="0.35">
      <c r="A276" s="36"/>
    </row>
    <row r="288" spans="1:1" x14ac:dyDescent="0.35">
      <c r="A288" s="36"/>
    </row>
    <row r="300" spans="1:1" x14ac:dyDescent="0.35">
      <c r="A300" s="36"/>
    </row>
    <row r="312" spans="1:1" x14ac:dyDescent="0.35">
      <c r="A312" s="36"/>
    </row>
    <row r="324" spans="1:1" x14ac:dyDescent="0.35">
      <c r="A324" s="36"/>
    </row>
    <row r="336" spans="1:1" x14ac:dyDescent="0.35">
      <c r="A336" s="36"/>
    </row>
    <row r="349" spans="1:1" x14ac:dyDescent="0.35">
      <c r="A349" s="36"/>
    </row>
    <row r="361" spans="1:1" x14ac:dyDescent="0.35">
      <c r="A361" s="36"/>
    </row>
    <row r="373" spans="1:1" x14ac:dyDescent="0.35">
      <c r="A373" s="36"/>
    </row>
    <row r="385" spans="1:1" x14ac:dyDescent="0.35">
      <c r="A385" s="36"/>
    </row>
    <row r="397" spans="1:1" x14ac:dyDescent="0.35">
      <c r="A397" s="36"/>
    </row>
    <row r="409" spans="1:1" x14ac:dyDescent="0.35">
      <c r="A409" s="36"/>
    </row>
    <row r="421" spans="1:1" x14ac:dyDescent="0.35">
      <c r="A421" s="36"/>
    </row>
    <row r="434" spans="1:1" x14ac:dyDescent="0.35">
      <c r="A434" s="36"/>
    </row>
    <row r="446" spans="1:1" x14ac:dyDescent="0.35">
      <c r="A446" s="36"/>
    </row>
    <row r="458" spans="1:1" x14ac:dyDescent="0.35">
      <c r="A458" s="36"/>
    </row>
    <row r="470" spans="1:1" x14ac:dyDescent="0.35">
      <c r="A470" s="36"/>
    </row>
    <row r="482" spans="1:1" x14ac:dyDescent="0.35">
      <c r="A482" s="36"/>
    </row>
    <row r="494" spans="1:1" x14ac:dyDescent="0.35">
      <c r="A494" s="36"/>
    </row>
    <row r="506" spans="1:1" x14ac:dyDescent="0.35">
      <c r="A506" s="36"/>
    </row>
    <row r="518" spans="1:1" x14ac:dyDescent="0.35">
      <c r="A518" s="36"/>
    </row>
    <row r="530" spans="1:1" x14ac:dyDescent="0.35">
      <c r="A530" s="36"/>
    </row>
    <row r="542" spans="1:1" x14ac:dyDescent="0.35">
      <c r="A542" s="36"/>
    </row>
    <row r="554" spans="1:1" x14ac:dyDescent="0.35">
      <c r="A554" s="36"/>
    </row>
    <row r="566" spans="1:1" x14ac:dyDescent="0.35">
      <c r="A566" s="36"/>
    </row>
    <row r="578" spans="1:1" x14ac:dyDescent="0.35">
      <c r="A578" s="36"/>
    </row>
    <row r="590" spans="1:1" x14ac:dyDescent="0.35">
      <c r="A590" s="36"/>
    </row>
    <row r="605" spans="1:1" x14ac:dyDescent="0.35">
      <c r="A605" s="36"/>
    </row>
    <row r="617" spans="1:1" x14ac:dyDescent="0.35">
      <c r="A617" s="36"/>
    </row>
    <row r="629" spans="1:1" x14ac:dyDescent="0.35">
      <c r="A629" s="36"/>
    </row>
    <row r="641" spans="1:1" x14ac:dyDescent="0.35">
      <c r="A641" s="36"/>
    </row>
    <row r="642" spans="1:1" x14ac:dyDescent="0.35">
      <c r="A642" s="36"/>
    </row>
    <row r="643" spans="1:1" x14ac:dyDescent="0.35">
      <c r="A643" s="36"/>
    </row>
    <row r="644" spans="1:1" x14ac:dyDescent="0.35">
      <c r="A644" s="36"/>
    </row>
    <row r="665" spans="1:1" x14ac:dyDescent="0.35">
      <c r="A665" s="36"/>
    </row>
    <row r="677" spans="1:1" x14ac:dyDescent="0.35">
      <c r="A677" s="36"/>
    </row>
    <row r="689" spans="1:1" x14ac:dyDescent="0.35">
      <c r="A689" s="36"/>
    </row>
    <row r="701" spans="1:1" x14ac:dyDescent="0.35">
      <c r="A701" s="36"/>
    </row>
    <row r="714" spans="1:1" x14ac:dyDescent="0.35">
      <c r="A714" s="36"/>
    </row>
    <row r="726" spans="1:1" x14ac:dyDescent="0.35">
      <c r="A726" s="36"/>
    </row>
  </sheetData>
  <mergeCells count="244">
    <mergeCell ref="H160:H161"/>
    <mergeCell ref="B160:B161"/>
    <mergeCell ref="C160:C161"/>
    <mergeCell ref="D160:D161"/>
    <mergeCell ref="E160:E161"/>
    <mergeCell ref="F160:F161"/>
    <mergeCell ref="G160:G161"/>
    <mergeCell ref="G156:G157"/>
    <mergeCell ref="H156:H157"/>
    <mergeCell ref="B158:B159"/>
    <mergeCell ref="C158:C159"/>
    <mergeCell ref="D158:D159"/>
    <mergeCell ref="E158:E159"/>
    <mergeCell ref="F158:F159"/>
    <mergeCell ref="G158:G159"/>
    <mergeCell ref="H158:H159"/>
    <mergeCell ref="H150:H151"/>
    <mergeCell ref="F152:F153"/>
    <mergeCell ref="H152:H153"/>
    <mergeCell ref="F154:F155"/>
    <mergeCell ref="H154:H155"/>
    <mergeCell ref="B156:B157"/>
    <mergeCell ref="C156:C157"/>
    <mergeCell ref="D156:D157"/>
    <mergeCell ref="E156:E157"/>
    <mergeCell ref="F156:F157"/>
    <mergeCell ref="F146:F147"/>
    <mergeCell ref="H146:H147"/>
    <mergeCell ref="F148:F149"/>
    <mergeCell ref="H148:H149"/>
    <mergeCell ref="B150:B151"/>
    <mergeCell ref="C150:C151"/>
    <mergeCell ref="D150:D151"/>
    <mergeCell ref="E150:E151"/>
    <mergeCell ref="F150:F151"/>
    <mergeCell ref="G150:G151"/>
    <mergeCell ref="F137:F141"/>
    <mergeCell ref="H137:H141"/>
    <mergeCell ref="F142:F143"/>
    <mergeCell ref="H142:H143"/>
    <mergeCell ref="F144:F145"/>
    <mergeCell ref="H144:H145"/>
    <mergeCell ref="H129:H130"/>
    <mergeCell ref="F131:F132"/>
    <mergeCell ref="H131:H132"/>
    <mergeCell ref="F133:F134"/>
    <mergeCell ref="H133:H134"/>
    <mergeCell ref="F135:F136"/>
    <mergeCell ref="H135:H136"/>
    <mergeCell ref="B129:B130"/>
    <mergeCell ref="C129:C130"/>
    <mergeCell ref="D129:D130"/>
    <mergeCell ref="E129:E130"/>
    <mergeCell ref="F129:F130"/>
    <mergeCell ref="G129:G130"/>
    <mergeCell ref="H125:H126"/>
    <mergeCell ref="B127:B128"/>
    <mergeCell ref="C127:C128"/>
    <mergeCell ref="D127:D128"/>
    <mergeCell ref="E127:E128"/>
    <mergeCell ref="F127:F128"/>
    <mergeCell ref="G127:G128"/>
    <mergeCell ref="H127:H128"/>
    <mergeCell ref="F121:F122"/>
    <mergeCell ref="H121:H122"/>
    <mergeCell ref="F123:F124"/>
    <mergeCell ref="H123:H124"/>
    <mergeCell ref="B125:B126"/>
    <mergeCell ref="C125:C126"/>
    <mergeCell ref="D125:D126"/>
    <mergeCell ref="E125:E126"/>
    <mergeCell ref="F125:F126"/>
    <mergeCell ref="G125:G126"/>
    <mergeCell ref="F115:F116"/>
    <mergeCell ref="H115:H116"/>
    <mergeCell ref="F117:F118"/>
    <mergeCell ref="H117:H118"/>
    <mergeCell ref="F119:F120"/>
    <mergeCell ref="H119:H120"/>
    <mergeCell ref="F109:F110"/>
    <mergeCell ref="H109:H110"/>
    <mergeCell ref="F111:F112"/>
    <mergeCell ref="H111:H112"/>
    <mergeCell ref="F113:F114"/>
    <mergeCell ref="H113:H114"/>
    <mergeCell ref="F103:F104"/>
    <mergeCell ref="H103:H104"/>
    <mergeCell ref="F105:F106"/>
    <mergeCell ref="H105:H106"/>
    <mergeCell ref="F107:F108"/>
    <mergeCell ref="H107:H108"/>
    <mergeCell ref="F97:F98"/>
    <mergeCell ref="H97:H98"/>
    <mergeCell ref="F99:F100"/>
    <mergeCell ref="H99:H100"/>
    <mergeCell ref="F101:F102"/>
    <mergeCell ref="H101:H102"/>
    <mergeCell ref="F93:F94"/>
    <mergeCell ref="H93:H94"/>
    <mergeCell ref="B95:B96"/>
    <mergeCell ref="C95:C96"/>
    <mergeCell ref="D95:D96"/>
    <mergeCell ref="E95:E96"/>
    <mergeCell ref="F95:F96"/>
    <mergeCell ref="G95:G96"/>
    <mergeCell ref="H95:H96"/>
    <mergeCell ref="F87:F88"/>
    <mergeCell ref="H87:H88"/>
    <mergeCell ref="F89:F90"/>
    <mergeCell ref="H89:H90"/>
    <mergeCell ref="F91:F92"/>
    <mergeCell ref="H91:H92"/>
    <mergeCell ref="F81:F82"/>
    <mergeCell ref="H81:H82"/>
    <mergeCell ref="F83:F84"/>
    <mergeCell ref="H83:H84"/>
    <mergeCell ref="F85:F86"/>
    <mergeCell ref="H85:H86"/>
    <mergeCell ref="F77:F78"/>
    <mergeCell ref="H77:H78"/>
    <mergeCell ref="B79:B80"/>
    <mergeCell ref="C79:C80"/>
    <mergeCell ref="D79:D80"/>
    <mergeCell ref="E79:E80"/>
    <mergeCell ref="F79:F80"/>
    <mergeCell ref="G79:G80"/>
    <mergeCell ref="H79:H80"/>
    <mergeCell ref="F71:F72"/>
    <mergeCell ref="H71:H72"/>
    <mergeCell ref="F73:F74"/>
    <mergeCell ref="H73:H74"/>
    <mergeCell ref="F75:F76"/>
    <mergeCell ref="H75:H76"/>
    <mergeCell ref="F65:F66"/>
    <mergeCell ref="H65:H66"/>
    <mergeCell ref="F67:F68"/>
    <mergeCell ref="H67:H68"/>
    <mergeCell ref="F69:F70"/>
    <mergeCell ref="H69:H70"/>
    <mergeCell ref="F59:F60"/>
    <mergeCell ref="H59:H60"/>
    <mergeCell ref="F61:F62"/>
    <mergeCell ref="H61:H62"/>
    <mergeCell ref="F63:F64"/>
    <mergeCell ref="H63:H64"/>
    <mergeCell ref="F53:F54"/>
    <mergeCell ref="H53:H54"/>
    <mergeCell ref="F55:F56"/>
    <mergeCell ref="H55:H56"/>
    <mergeCell ref="F57:F58"/>
    <mergeCell ref="H57:H58"/>
    <mergeCell ref="H45:H46"/>
    <mergeCell ref="F47:F48"/>
    <mergeCell ref="H47:H48"/>
    <mergeCell ref="F49:F50"/>
    <mergeCell ref="H49:H50"/>
    <mergeCell ref="F51:F52"/>
    <mergeCell ref="H51:H52"/>
    <mergeCell ref="B45:B46"/>
    <mergeCell ref="C45:C46"/>
    <mergeCell ref="D45:D46"/>
    <mergeCell ref="E45:E46"/>
    <mergeCell ref="F45:F46"/>
    <mergeCell ref="G45:G46"/>
    <mergeCell ref="H41:H42"/>
    <mergeCell ref="B43:B44"/>
    <mergeCell ref="C43:C44"/>
    <mergeCell ref="D43:D44"/>
    <mergeCell ref="E43:E44"/>
    <mergeCell ref="F43:F44"/>
    <mergeCell ref="G43:G44"/>
    <mergeCell ref="H43:H44"/>
    <mergeCell ref="F37:F38"/>
    <mergeCell ref="H37:H38"/>
    <mergeCell ref="F39:F40"/>
    <mergeCell ref="H39:H40"/>
    <mergeCell ref="B41:B42"/>
    <mergeCell ref="C41:C42"/>
    <mergeCell ref="D41:D42"/>
    <mergeCell ref="E41:E42"/>
    <mergeCell ref="F41:F42"/>
    <mergeCell ref="G41:G42"/>
    <mergeCell ref="F31:F32"/>
    <mergeCell ref="H31:H32"/>
    <mergeCell ref="F33:F34"/>
    <mergeCell ref="H33:H34"/>
    <mergeCell ref="F35:F36"/>
    <mergeCell ref="H35:H36"/>
    <mergeCell ref="H27:H28"/>
    <mergeCell ref="B29:B30"/>
    <mergeCell ref="C29:C30"/>
    <mergeCell ref="D29:D30"/>
    <mergeCell ref="E29:E30"/>
    <mergeCell ref="F29:F30"/>
    <mergeCell ref="G29:G30"/>
    <mergeCell ref="H29:H30"/>
    <mergeCell ref="B27:B28"/>
    <mergeCell ref="C27:C28"/>
    <mergeCell ref="D27:D28"/>
    <mergeCell ref="E27:E28"/>
    <mergeCell ref="F27:F28"/>
    <mergeCell ref="G27:G28"/>
    <mergeCell ref="F23:F24"/>
    <mergeCell ref="H23:H24"/>
    <mergeCell ref="B25:B26"/>
    <mergeCell ref="C25:C26"/>
    <mergeCell ref="D25:D26"/>
    <mergeCell ref="E25:E26"/>
    <mergeCell ref="F25:F26"/>
    <mergeCell ref="G25:G26"/>
    <mergeCell ref="H25:H26"/>
    <mergeCell ref="F17:F18"/>
    <mergeCell ref="H17:H18"/>
    <mergeCell ref="F19:F20"/>
    <mergeCell ref="H19:H20"/>
    <mergeCell ref="F21:F22"/>
    <mergeCell ref="H21:H22"/>
    <mergeCell ref="H9:H10"/>
    <mergeCell ref="F11:F12"/>
    <mergeCell ref="H11:H12"/>
    <mergeCell ref="F13:F14"/>
    <mergeCell ref="H13:H14"/>
    <mergeCell ref="F15:F16"/>
    <mergeCell ref="H15:H16"/>
    <mergeCell ref="B9:B10"/>
    <mergeCell ref="C9:C10"/>
    <mergeCell ref="D9:D10"/>
    <mergeCell ref="E9:E10"/>
    <mergeCell ref="F9:F10"/>
    <mergeCell ref="G9:G10"/>
    <mergeCell ref="H5:H6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G5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85A9E-FF4A-4F43-BD40-20126C236084}">
  <dimension ref="A1:J161"/>
  <sheetViews>
    <sheetView zoomScale="84" workbookViewId="0">
      <selection sqref="A1:J161"/>
    </sheetView>
  </sheetViews>
  <sheetFormatPr defaultRowHeight="14.5" x14ac:dyDescent="0.35"/>
  <sheetData>
    <row r="1" spans="1:10" ht="29" thickBot="1" x14ac:dyDescent="0.4">
      <c r="A1" s="53" t="s">
        <v>796</v>
      </c>
      <c r="B1" s="53" t="s">
        <v>797</v>
      </c>
      <c r="C1" s="53" t="s">
        <v>798</v>
      </c>
      <c r="D1" s="53" t="s">
        <v>799</v>
      </c>
      <c r="E1" s="53" t="s">
        <v>800</v>
      </c>
      <c r="F1" s="53" t="s">
        <v>801</v>
      </c>
      <c r="G1" s="53" t="s">
        <v>802</v>
      </c>
      <c r="H1" s="53" t="s">
        <v>803</v>
      </c>
      <c r="I1" s="53" t="s">
        <v>1</v>
      </c>
      <c r="J1" s="86"/>
    </row>
    <row r="2" spans="1:10" ht="28.5" thickBot="1" x14ac:dyDescent="0.4">
      <c r="A2" s="49" t="s">
        <v>6</v>
      </c>
      <c r="B2" s="50"/>
      <c r="C2" s="50">
        <v>-475</v>
      </c>
      <c r="D2" s="50">
        <v>-603</v>
      </c>
      <c r="E2" s="50">
        <v>-228</v>
      </c>
      <c r="F2" s="50">
        <v>-360</v>
      </c>
      <c r="G2" s="50">
        <v>-533</v>
      </c>
      <c r="H2" s="50">
        <v>245</v>
      </c>
      <c r="I2" s="50">
        <v>-522</v>
      </c>
      <c r="J2" s="50">
        <v>-2475</v>
      </c>
    </row>
    <row r="3" spans="1:10" ht="28.5" thickBot="1" x14ac:dyDescent="0.4">
      <c r="A3" s="51" t="s">
        <v>804</v>
      </c>
      <c r="B3" s="52"/>
      <c r="C3" s="52">
        <v>0</v>
      </c>
      <c r="D3" s="52">
        <v>0</v>
      </c>
      <c r="E3" s="52">
        <v>0</v>
      </c>
      <c r="F3" s="52">
        <v>0</v>
      </c>
      <c r="G3" s="52">
        <v>0</v>
      </c>
      <c r="H3" s="52">
        <v>0</v>
      </c>
      <c r="I3" s="52">
        <v>2475</v>
      </c>
      <c r="J3" s="52">
        <v>2475</v>
      </c>
    </row>
    <row r="4" spans="1:10" ht="15" thickBot="1" x14ac:dyDescent="0.4">
      <c r="A4" s="49" t="s">
        <v>805</v>
      </c>
      <c r="B4" s="50">
        <v>0</v>
      </c>
      <c r="C4" s="50">
        <v>-475</v>
      </c>
      <c r="D4" s="50">
        <v>-1078</v>
      </c>
      <c r="E4" s="50">
        <v>-1306</v>
      </c>
      <c r="F4" s="50">
        <v>-1666</v>
      </c>
      <c r="G4" s="50">
        <v>-2199</v>
      </c>
      <c r="H4" s="50">
        <v>-1954</v>
      </c>
      <c r="I4" s="50">
        <v>0</v>
      </c>
      <c r="J4" s="50">
        <v>0</v>
      </c>
    </row>
    <row r="5" spans="1:10" ht="28.5" x14ac:dyDescent="0.35">
      <c r="A5" s="70" t="s">
        <v>806</v>
      </c>
      <c r="B5" s="70" t="s">
        <v>3</v>
      </c>
      <c r="C5" s="70" t="s">
        <v>807</v>
      </c>
      <c r="D5" s="70" t="s">
        <v>4</v>
      </c>
      <c r="E5" s="70" t="s">
        <v>5</v>
      </c>
      <c r="F5" s="69" t="s">
        <v>6</v>
      </c>
      <c r="G5" s="70" t="s">
        <v>0</v>
      </c>
      <c r="H5" s="70" t="s">
        <v>808</v>
      </c>
    </row>
    <row r="6" spans="1:10" ht="15" thickBot="1" x14ac:dyDescent="0.4">
      <c r="A6" s="71"/>
      <c r="B6" s="71"/>
      <c r="C6" s="71"/>
      <c r="D6" s="71"/>
      <c r="E6" s="71"/>
      <c r="F6" s="48" t="s">
        <v>277</v>
      </c>
      <c r="G6" s="71"/>
      <c r="H6" s="71"/>
    </row>
    <row r="7" spans="1:10" ht="223" customHeight="1" x14ac:dyDescent="0.35">
      <c r="A7" s="54" t="s">
        <v>809</v>
      </c>
      <c r="B7" s="72"/>
      <c r="C7" s="72" t="s">
        <v>810</v>
      </c>
      <c r="D7" s="72" t="s">
        <v>811</v>
      </c>
      <c r="E7" s="74"/>
      <c r="F7" s="74">
        <v>0</v>
      </c>
      <c r="G7" s="72"/>
      <c r="H7" s="76">
        <v>43416</v>
      </c>
    </row>
    <row r="8" spans="1:10" ht="15" thickBot="1" x14ac:dyDescent="0.4">
      <c r="A8" s="55">
        <v>0</v>
      </c>
      <c r="B8" s="73"/>
      <c r="C8" s="73"/>
      <c r="D8" s="73"/>
      <c r="E8" s="75"/>
      <c r="F8" s="75"/>
      <c r="G8" s="73"/>
      <c r="H8" s="77"/>
    </row>
    <row r="9" spans="1:10" ht="223" customHeight="1" x14ac:dyDescent="0.35">
      <c r="A9" s="56" t="s">
        <v>809</v>
      </c>
      <c r="B9" s="78"/>
      <c r="C9" s="78" t="s">
        <v>810</v>
      </c>
      <c r="D9" s="78" t="s">
        <v>812</v>
      </c>
      <c r="E9" s="80"/>
      <c r="F9" s="80">
        <v>225</v>
      </c>
      <c r="G9" s="78"/>
      <c r="H9" s="82">
        <v>43416</v>
      </c>
    </row>
    <row r="10" spans="1:10" ht="15" thickBot="1" x14ac:dyDescent="0.4">
      <c r="A10" s="57">
        <v>0</v>
      </c>
      <c r="B10" s="79"/>
      <c r="C10" s="79"/>
      <c r="D10" s="79"/>
      <c r="E10" s="81"/>
      <c r="F10" s="81"/>
      <c r="G10" s="79"/>
      <c r="H10" s="83"/>
    </row>
    <row r="11" spans="1:10" ht="28" x14ac:dyDescent="0.35">
      <c r="A11" s="54" t="s">
        <v>809</v>
      </c>
      <c r="B11" s="54" t="s">
        <v>813</v>
      </c>
      <c r="C11" s="59"/>
      <c r="D11" s="54" t="s">
        <v>9</v>
      </c>
      <c r="E11" s="60"/>
      <c r="F11" s="74">
        <v>-440</v>
      </c>
      <c r="G11" s="54" t="s">
        <v>13</v>
      </c>
      <c r="H11" s="76">
        <v>43416.71597222222</v>
      </c>
    </row>
    <row r="12" spans="1:10" ht="70.5" thickBot="1" x14ac:dyDescent="0.4">
      <c r="A12" s="55">
        <v>-1</v>
      </c>
      <c r="B12" s="58">
        <v>43416.819444444445</v>
      </c>
      <c r="C12" s="55" t="s">
        <v>298</v>
      </c>
      <c r="D12" s="55" t="s">
        <v>726</v>
      </c>
      <c r="E12" s="61" t="s">
        <v>727</v>
      </c>
      <c r="F12" s="75"/>
      <c r="G12" s="55" t="s">
        <v>13</v>
      </c>
      <c r="H12" s="77"/>
    </row>
    <row r="13" spans="1:10" ht="28" x14ac:dyDescent="0.35">
      <c r="A13" s="56" t="s">
        <v>809</v>
      </c>
      <c r="B13" s="56" t="s">
        <v>814</v>
      </c>
      <c r="C13" s="63"/>
      <c r="D13" s="56" t="s">
        <v>9</v>
      </c>
      <c r="E13" s="64"/>
      <c r="F13" s="80">
        <v>-110</v>
      </c>
      <c r="G13" s="56" t="s">
        <v>13</v>
      </c>
      <c r="H13" s="82">
        <v>43416.716666666667</v>
      </c>
    </row>
    <row r="14" spans="1:10" ht="70.5" thickBot="1" x14ac:dyDescent="0.4">
      <c r="A14" s="57">
        <v>-1</v>
      </c>
      <c r="B14" s="62">
        <v>43416.819444444445</v>
      </c>
      <c r="C14" s="57" t="s">
        <v>298</v>
      </c>
      <c r="D14" s="57" t="s">
        <v>728</v>
      </c>
      <c r="E14" s="65" t="s">
        <v>44</v>
      </c>
      <c r="F14" s="81"/>
      <c r="G14" s="57" t="s">
        <v>13</v>
      </c>
      <c r="H14" s="83"/>
    </row>
    <row r="15" spans="1:10" ht="28" x14ac:dyDescent="0.35">
      <c r="A15" s="54" t="s">
        <v>809</v>
      </c>
      <c r="B15" s="54" t="s">
        <v>815</v>
      </c>
      <c r="C15" s="59"/>
      <c r="D15" s="54" t="s">
        <v>9</v>
      </c>
      <c r="E15" s="60"/>
      <c r="F15" s="74">
        <v>-110</v>
      </c>
      <c r="G15" s="54" t="s">
        <v>13</v>
      </c>
      <c r="H15" s="76">
        <v>43416.718055555553</v>
      </c>
    </row>
    <row r="16" spans="1:10" ht="70.5" thickBot="1" x14ac:dyDescent="0.4">
      <c r="A16" s="55">
        <v>-1</v>
      </c>
      <c r="B16" s="58">
        <v>43416.840277777781</v>
      </c>
      <c r="C16" s="55" t="s">
        <v>298</v>
      </c>
      <c r="D16" s="55" t="s">
        <v>729</v>
      </c>
      <c r="E16" s="61" t="s">
        <v>44</v>
      </c>
      <c r="F16" s="75"/>
      <c r="G16" s="55" t="s">
        <v>13</v>
      </c>
      <c r="H16" s="77"/>
    </row>
    <row r="17" spans="1:8" ht="28" x14ac:dyDescent="0.35">
      <c r="A17" s="56" t="s">
        <v>809</v>
      </c>
      <c r="B17" s="56" t="s">
        <v>816</v>
      </c>
      <c r="C17" s="63"/>
      <c r="D17" s="56" t="s">
        <v>9</v>
      </c>
      <c r="E17" s="64"/>
      <c r="F17" s="80">
        <v>-220</v>
      </c>
      <c r="G17" s="56" t="s">
        <v>13</v>
      </c>
      <c r="H17" s="82">
        <v>43416.71597222222</v>
      </c>
    </row>
    <row r="18" spans="1:8" ht="84.5" thickBot="1" x14ac:dyDescent="0.4">
      <c r="A18" s="57">
        <v>-1</v>
      </c>
      <c r="B18" s="62">
        <v>43416.840277777781</v>
      </c>
      <c r="C18" s="57" t="s">
        <v>298</v>
      </c>
      <c r="D18" s="57" t="s">
        <v>730</v>
      </c>
      <c r="E18" s="65" t="s">
        <v>119</v>
      </c>
      <c r="F18" s="81"/>
      <c r="G18" s="57" t="s">
        <v>13</v>
      </c>
      <c r="H18" s="83"/>
    </row>
    <row r="19" spans="1:8" ht="28" x14ac:dyDescent="0.35">
      <c r="A19" s="54" t="s">
        <v>809</v>
      </c>
      <c r="B19" s="54" t="s">
        <v>817</v>
      </c>
      <c r="C19" s="59"/>
      <c r="D19" s="54" t="s">
        <v>9</v>
      </c>
      <c r="E19" s="60"/>
      <c r="F19" s="74">
        <v>200</v>
      </c>
      <c r="G19" s="54" t="s">
        <v>18</v>
      </c>
      <c r="H19" s="76">
        <v>43416.716666666667</v>
      </c>
    </row>
    <row r="20" spans="1:8" ht="70.5" thickBot="1" x14ac:dyDescent="0.4">
      <c r="A20" s="55">
        <v>-1</v>
      </c>
      <c r="B20" s="58">
        <v>43416.840277777781</v>
      </c>
      <c r="C20" s="55" t="s">
        <v>298</v>
      </c>
      <c r="D20" s="55" t="s">
        <v>731</v>
      </c>
      <c r="E20" s="61" t="s">
        <v>119</v>
      </c>
      <c r="F20" s="75"/>
      <c r="G20" s="55" t="s">
        <v>18</v>
      </c>
      <c r="H20" s="77"/>
    </row>
    <row r="21" spans="1:8" ht="28" x14ac:dyDescent="0.35">
      <c r="A21" s="56" t="s">
        <v>809</v>
      </c>
      <c r="B21" s="56" t="s">
        <v>818</v>
      </c>
      <c r="C21" s="63"/>
      <c r="D21" s="56" t="s">
        <v>9</v>
      </c>
      <c r="E21" s="64"/>
      <c r="F21" s="80">
        <v>-220</v>
      </c>
      <c r="G21" s="56" t="s">
        <v>13</v>
      </c>
      <c r="H21" s="82">
        <v>43416.716666666667</v>
      </c>
    </row>
    <row r="22" spans="1:8" ht="56.5" thickBot="1" x14ac:dyDescent="0.4">
      <c r="A22" s="57">
        <v>-1</v>
      </c>
      <c r="B22" s="62">
        <v>43416.923611111109</v>
      </c>
      <c r="C22" s="57" t="s">
        <v>298</v>
      </c>
      <c r="D22" s="57" t="s">
        <v>732</v>
      </c>
      <c r="E22" s="65" t="s">
        <v>119</v>
      </c>
      <c r="F22" s="81"/>
      <c r="G22" s="57" t="s">
        <v>13</v>
      </c>
      <c r="H22" s="83"/>
    </row>
    <row r="23" spans="1:8" ht="28" x14ac:dyDescent="0.35">
      <c r="A23" s="54" t="s">
        <v>809</v>
      </c>
      <c r="B23" s="54" t="s">
        <v>819</v>
      </c>
      <c r="C23" s="59"/>
      <c r="D23" s="54" t="s">
        <v>9</v>
      </c>
      <c r="E23" s="60"/>
      <c r="F23" s="74">
        <v>200</v>
      </c>
      <c r="G23" s="54" t="s">
        <v>18</v>
      </c>
      <c r="H23" s="76">
        <v>43416.716666666667</v>
      </c>
    </row>
    <row r="24" spans="1:8" ht="70.5" thickBot="1" x14ac:dyDescent="0.4">
      <c r="A24" s="55">
        <v>-1</v>
      </c>
      <c r="B24" s="58">
        <v>43416.944444444445</v>
      </c>
      <c r="C24" s="55" t="s">
        <v>298</v>
      </c>
      <c r="D24" s="55" t="s">
        <v>733</v>
      </c>
      <c r="E24" s="61" t="s">
        <v>119</v>
      </c>
      <c r="F24" s="75"/>
      <c r="G24" s="55" t="s">
        <v>18</v>
      </c>
      <c r="H24" s="77"/>
    </row>
    <row r="25" spans="1:8" ht="209" customHeight="1" x14ac:dyDescent="0.35">
      <c r="A25" s="56" t="s">
        <v>820</v>
      </c>
      <c r="B25" s="78"/>
      <c r="C25" s="78" t="s">
        <v>810</v>
      </c>
      <c r="D25" s="78" t="s">
        <v>821</v>
      </c>
      <c r="E25" s="80"/>
      <c r="F25" s="80">
        <v>-287</v>
      </c>
      <c r="G25" s="78"/>
      <c r="H25" s="82">
        <v>43412.768750000003</v>
      </c>
    </row>
    <row r="26" spans="1:8" ht="15" thickBot="1" x14ac:dyDescent="0.4">
      <c r="A26" s="57">
        <v>0</v>
      </c>
      <c r="B26" s="79"/>
      <c r="C26" s="79"/>
      <c r="D26" s="79"/>
      <c r="E26" s="81"/>
      <c r="F26" s="81"/>
      <c r="G26" s="79"/>
      <c r="H26" s="83"/>
    </row>
    <row r="27" spans="1:8" ht="251" customHeight="1" x14ac:dyDescent="0.35">
      <c r="A27" s="54" t="s">
        <v>820</v>
      </c>
      <c r="B27" s="72"/>
      <c r="C27" s="72" t="s">
        <v>810</v>
      </c>
      <c r="D27" s="72" t="s">
        <v>822</v>
      </c>
      <c r="E27" s="74"/>
      <c r="F27" s="74">
        <v>-120</v>
      </c>
      <c r="G27" s="72"/>
      <c r="H27" s="76">
        <v>43412.768750000003</v>
      </c>
    </row>
    <row r="28" spans="1:8" ht="15" thickBot="1" x14ac:dyDescent="0.4">
      <c r="A28" s="55">
        <v>0</v>
      </c>
      <c r="B28" s="73"/>
      <c r="C28" s="73"/>
      <c r="D28" s="73"/>
      <c r="E28" s="75"/>
      <c r="F28" s="75"/>
      <c r="G28" s="73"/>
      <c r="H28" s="77"/>
    </row>
    <row r="29" spans="1:8" ht="223" customHeight="1" x14ac:dyDescent="0.35">
      <c r="A29" s="56" t="s">
        <v>820</v>
      </c>
      <c r="B29" s="78"/>
      <c r="C29" s="78" t="s">
        <v>810</v>
      </c>
      <c r="D29" s="78" t="s">
        <v>823</v>
      </c>
      <c r="E29" s="80"/>
      <c r="F29" s="80">
        <v>-110</v>
      </c>
      <c r="G29" s="78"/>
      <c r="H29" s="82">
        <v>43412.768750000003</v>
      </c>
    </row>
    <row r="30" spans="1:8" ht="15" thickBot="1" x14ac:dyDescent="0.4">
      <c r="A30" s="57">
        <v>0</v>
      </c>
      <c r="B30" s="79"/>
      <c r="C30" s="79"/>
      <c r="D30" s="79"/>
      <c r="E30" s="81"/>
      <c r="F30" s="81"/>
      <c r="G30" s="79"/>
      <c r="H30" s="83"/>
    </row>
    <row r="31" spans="1:8" ht="28" x14ac:dyDescent="0.35">
      <c r="A31" s="54" t="s">
        <v>809</v>
      </c>
      <c r="B31" s="54" t="s">
        <v>824</v>
      </c>
      <c r="C31" s="59"/>
      <c r="D31" s="54" t="s">
        <v>9</v>
      </c>
      <c r="E31" s="60"/>
      <c r="F31" s="74">
        <v>150</v>
      </c>
      <c r="G31" s="54" t="s">
        <v>18</v>
      </c>
      <c r="H31" s="76">
        <v>43417.489583333336</v>
      </c>
    </row>
    <row r="32" spans="1:8" ht="56.5" thickBot="1" x14ac:dyDescent="0.4">
      <c r="A32" s="55">
        <v>-1</v>
      </c>
      <c r="B32" s="58">
        <v>43417.791666666664</v>
      </c>
      <c r="C32" s="55" t="s">
        <v>734</v>
      </c>
      <c r="D32" s="55" t="s">
        <v>735</v>
      </c>
      <c r="E32" s="61" t="s">
        <v>67</v>
      </c>
      <c r="F32" s="75"/>
      <c r="G32" s="55" t="s">
        <v>18</v>
      </c>
      <c r="H32" s="77"/>
    </row>
    <row r="33" spans="1:8" ht="28" x14ac:dyDescent="0.35">
      <c r="A33" s="56" t="s">
        <v>809</v>
      </c>
      <c r="B33" s="56" t="s">
        <v>825</v>
      </c>
      <c r="C33" s="63"/>
      <c r="D33" s="56" t="s">
        <v>9</v>
      </c>
      <c r="E33" s="64"/>
      <c r="F33" s="80">
        <v>150</v>
      </c>
      <c r="G33" s="56" t="s">
        <v>18</v>
      </c>
      <c r="H33" s="82">
        <v>43417.489583333336</v>
      </c>
    </row>
    <row r="34" spans="1:8" ht="84.5" thickBot="1" x14ac:dyDescent="0.4">
      <c r="A34" s="57">
        <v>-1</v>
      </c>
      <c r="B34" s="62">
        <v>43417.791666666664</v>
      </c>
      <c r="C34" s="57" t="s">
        <v>734</v>
      </c>
      <c r="D34" s="57" t="s">
        <v>736</v>
      </c>
      <c r="E34" s="65" t="s">
        <v>67</v>
      </c>
      <c r="F34" s="81"/>
      <c r="G34" s="57" t="s">
        <v>18</v>
      </c>
      <c r="H34" s="83"/>
    </row>
    <row r="35" spans="1:8" ht="28" x14ac:dyDescent="0.35">
      <c r="A35" s="54" t="s">
        <v>809</v>
      </c>
      <c r="B35" s="54" t="s">
        <v>826</v>
      </c>
      <c r="C35" s="59"/>
      <c r="D35" s="54" t="s">
        <v>9</v>
      </c>
      <c r="E35" s="60"/>
      <c r="F35" s="74">
        <v>-110</v>
      </c>
      <c r="G35" s="54" t="s">
        <v>13</v>
      </c>
      <c r="H35" s="76">
        <v>43417.788888888892</v>
      </c>
    </row>
    <row r="36" spans="1:8" ht="70.5" thickBot="1" x14ac:dyDescent="0.4">
      <c r="A36" s="55">
        <v>-1</v>
      </c>
      <c r="B36" s="58">
        <v>43417.795138888891</v>
      </c>
      <c r="C36" s="55" t="s">
        <v>298</v>
      </c>
      <c r="D36" s="55" t="s">
        <v>737</v>
      </c>
      <c r="E36" s="61" t="s">
        <v>44</v>
      </c>
      <c r="F36" s="75"/>
      <c r="G36" s="55" t="s">
        <v>13</v>
      </c>
      <c r="H36" s="77"/>
    </row>
    <row r="37" spans="1:8" ht="28" x14ac:dyDescent="0.35">
      <c r="A37" s="56" t="s">
        <v>809</v>
      </c>
      <c r="B37" s="56" t="s">
        <v>827</v>
      </c>
      <c r="C37" s="63"/>
      <c r="D37" s="56" t="s">
        <v>9</v>
      </c>
      <c r="E37" s="64"/>
      <c r="F37" s="80">
        <v>-165</v>
      </c>
      <c r="G37" s="56" t="s">
        <v>13</v>
      </c>
      <c r="H37" s="82">
        <v>43417.489583333336</v>
      </c>
    </row>
    <row r="38" spans="1:8" ht="84.5" thickBot="1" x14ac:dyDescent="0.4">
      <c r="A38" s="57">
        <v>-1</v>
      </c>
      <c r="B38" s="62">
        <v>43417.916666666664</v>
      </c>
      <c r="C38" s="57" t="s">
        <v>734</v>
      </c>
      <c r="D38" s="57" t="s">
        <v>738</v>
      </c>
      <c r="E38" s="65" t="s">
        <v>67</v>
      </c>
      <c r="F38" s="81"/>
      <c r="G38" s="57" t="s">
        <v>13</v>
      </c>
      <c r="H38" s="83"/>
    </row>
    <row r="39" spans="1:8" ht="28" x14ac:dyDescent="0.35">
      <c r="A39" s="54" t="s">
        <v>809</v>
      </c>
      <c r="B39" s="54" t="s">
        <v>828</v>
      </c>
      <c r="C39" s="59"/>
      <c r="D39" s="54" t="s">
        <v>9</v>
      </c>
      <c r="E39" s="60"/>
      <c r="F39" s="74">
        <v>-110</v>
      </c>
      <c r="G39" s="54" t="s">
        <v>13</v>
      </c>
      <c r="H39" s="76">
        <v>43417.775694444441</v>
      </c>
    </row>
    <row r="40" spans="1:8" ht="70.5" thickBot="1" x14ac:dyDescent="0.4">
      <c r="A40" s="55">
        <v>-1</v>
      </c>
      <c r="B40" s="58">
        <v>43417.940972222219</v>
      </c>
      <c r="C40" s="55" t="s">
        <v>298</v>
      </c>
      <c r="D40" s="55" t="s">
        <v>739</v>
      </c>
      <c r="E40" s="61" t="s">
        <v>44</v>
      </c>
      <c r="F40" s="75"/>
      <c r="G40" s="55" t="s">
        <v>13</v>
      </c>
      <c r="H40" s="77"/>
    </row>
    <row r="41" spans="1:8" ht="237" customHeight="1" x14ac:dyDescent="0.35">
      <c r="A41" s="56" t="s">
        <v>809</v>
      </c>
      <c r="B41" s="78"/>
      <c r="C41" s="78" t="s">
        <v>810</v>
      </c>
      <c r="D41" s="78" t="s">
        <v>829</v>
      </c>
      <c r="E41" s="80"/>
      <c r="F41" s="80">
        <v>0</v>
      </c>
      <c r="G41" s="78"/>
      <c r="H41" s="82">
        <v>43417.974305555559</v>
      </c>
    </row>
    <row r="42" spans="1:8" ht="15" thickBot="1" x14ac:dyDescent="0.4">
      <c r="A42" s="57">
        <v>0</v>
      </c>
      <c r="B42" s="79"/>
      <c r="C42" s="79"/>
      <c r="D42" s="79"/>
      <c r="E42" s="81"/>
      <c r="F42" s="81"/>
      <c r="G42" s="79"/>
      <c r="H42" s="83"/>
    </row>
    <row r="43" spans="1:8" ht="279" customHeight="1" x14ac:dyDescent="0.35">
      <c r="A43" s="54" t="s">
        <v>809</v>
      </c>
      <c r="B43" s="72"/>
      <c r="C43" s="72" t="s">
        <v>810</v>
      </c>
      <c r="D43" s="72" t="s">
        <v>830</v>
      </c>
      <c r="E43" s="74"/>
      <c r="F43" s="74">
        <v>0</v>
      </c>
      <c r="G43" s="72"/>
      <c r="H43" s="76">
        <v>43418.036111111112</v>
      </c>
    </row>
    <row r="44" spans="1:8" ht="15" thickBot="1" x14ac:dyDescent="0.4">
      <c r="A44" s="55">
        <v>0</v>
      </c>
      <c r="B44" s="73"/>
      <c r="C44" s="73"/>
      <c r="D44" s="73"/>
      <c r="E44" s="75"/>
      <c r="F44" s="75"/>
      <c r="G44" s="73"/>
      <c r="H44" s="77"/>
    </row>
    <row r="45" spans="1:8" ht="251" customHeight="1" x14ac:dyDescent="0.35">
      <c r="A45" s="56" t="s">
        <v>809</v>
      </c>
      <c r="B45" s="78"/>
      <c r="C45" s="78" t="s">
        <v>810</v>
      </c>
      <c r="D45" s="78" t="s">
        <v>831</v>
      </c>
      <c r="E45" s="80"/>
      <c r="F45" s="80">
        <v>210</v>
      </c>
      <c r="G45" s="78"/>
      <c r="H45" s="82">
        <v>43418.036111111112</v>
      </c>
    </row>
    <row r="46" spans="1:8" ht="15" thickBot="1" x14ac:dyDescent="0.4">
      <c r="A46" s="57">
        <v>0</v>
      </c>
      <c r="B46" s="79"/>
      <c r="C46" s="79"/>
      <c r="D46" s="79"/>
      <c r="E46" s="81"/>
      <c r="F46" s="81"/>
      <c r="G46" s="79"/>
      <c r="H46" s="83"/>
    </row>
    <row r="47" spans="1:8" ht="28" x14ac:dyDescent="0.35">
      <c r="A47" s="54" t="s">
        <v>809</v>
      </c>
      <c r="B47" s="54" t="s">
        <v>832</v>
      </c>
      <c r="C47" s="59"/>
      <c r="D47" s="54" t="s">
        <v>9</v>
      </c>
      <c r="E47" s="60"/>
      <c r="F47" s="74">
        <v>-55</v>
      </c>
      <c r="G47" s="54" t="s">
        <v>13</v>
      </c>
      <c r="H47" s="76">
        <v>43418.745138888888</v>
      </c>
    </row>
    <row r="48" spans="1:8" ht="409.6" thickBot="1" x14ac:dyDescent="0.4">
      <c r="A48" s="55">
        <v>-1</v>
      </c>
      <c r="B48" s="58">
        <v>43418.795138888891</v>
      </c>
      <c r="C48" s="55" t="s">
        <v>740</v>
      </c>
      <c r="D48" s="55" t="s">
        <v>741</v>
      </c>
      <c r="E48" s="61" t="s">
        <v>123</v>
      </c>
      <c r="F48" s="75"/>
      <c r="G48" s="55" t="s">
        <v>13</v>
      </c>
      <c r="H48" s="77"/>
    </row>
    <row r="49" spans="1:8" ht="28" x14ac:dyDescent="0.35">
      <c r="A49" s="56" t="s">
        <v>809</v>
      </c>
      <c r="B49" s="56" t="s">
        <v>833</v>
      </c>
      <c r="C49" s="63"/>
      <c r="D49" s="56" t="s">
        <v>9</v>
      </c>
      <c r="E49" s="64"/>
      <c r="F49" s="80">
        <v>53</v>
      </c>
      <c r="G49" s="56" t="s">
        <v>18</v>
      </c>
      <c r="H49" s="82">
        <v>43418.763194444444</v>
      </c>
    </row>
    <row r="50" spans="1:8" ht="392.5" thickBot="1" x14ac:dyDescent="0.4">
      <c r="A50" s="57">
        <v>-1</v>
      </c>
      <c r="B50" s="62">
        <v>43418.795138888891</v>
      </c>
      <c r="C50" s="57" t="s">
        <v>740</v>
      </c>
      <c r="D50" s="57" t="s">
        <v>742</v>
      </c>
      <c r="E50" s="65" t="s">
        <v>141</v>
      </c>
      <c r="F50" s="81"/>
      <c r="G50" s="57" t="s">
        <v>18</v>
      </c>
      <c r="H50" s="83"/>
    </row>
    <row r="51" spans="1:8" ht="28" x14ac:dyDescent="0.35">
      <c r="A51" s="54" t="s">
        <v>809</v>
      </c>
      <c r="B51" s="54" t="s">
        <v>834</v>
      </c>
      <c r="C51" s="59"/>
      <c r="D51" s="54" t="s">
        <v>9</v>
      </c>
      <c r="E51" s="60"/>
      <c r="F51" s="74">
        <v>-165</v>
      </c>
      <c r="G51" s="54" t="s">
        <v>13</v>
      </c>
      <c r="H51" s="76">
        <v>43418.442361111112</v>
      </c>
    </row>
    <row r="52" spans="1:8" ht="70.5" thickBot="1" x14ac:dyDescent="0.4">
      <c r="A52" s="55">
        <v>-1</v>
      </c>
      <c r="B52" s="58">
        <v>43418.815972222219</v>
      </c>
      <c r="C52" s="55" t="s">
        <v>298</v>
      </c>
      <c r="D52" s="55" t="s">
        <v>743</v>
      </c>
      <c r="E52" s="61" t="s">
        <v>67</v>
      </c>
      <c r="F52" s="75"/>
      <c r="G52" s="55" t="s">
        <v>13</v>
      </c>
      <c r="H52" s="77"/>
    </row>
    <row r="53" spans="1:8" ht="28" x14ac:dyDescent="0.35">
      <c r="A53" s="56" t="s">
        <v>809</v>
      </c>
      <c r="B53" s="56" t="s">
        <v>835</v>
      </c>
      <c r="C53" s="63"/>
      <c r="D53" s="56" t="s">
        <v>9</v>
      </c>
      <c r="E53" s="64"/>
      <c r="F53" s="80">
        <v>-165</v>
      </c>
      <c r="G53" s="56" t="s">
        <v>13</v>
      </c>
      <c r="H53" s="82">
        <v>43418.441666666666</v>
      </c>
    </row>
    <row r="54" spans="1:8" ht="70.5" thickBot="1" x14ac:dyDescent="0.4">
      <c r="A54" s="57">
        <v>-1</v>
      </c>
      <c r="B54" s="62">
        <v>43418.815972222219</v>
      </c>
      <c r="C54" s="57" t="s">
        <v>298</v>
      </c>
      <c r="D54" s="57" t="s">
        <v>744</v>
      </c>
      <c r="E54" s="65" t="s">
        <v>67</v>
      </c>
      <c r="F54" s="81"/>
      <c r="G54" s="57" t="s">
        <v>13</v>
      </c>
      <c r="H54" s="83"/>
    </row>
    <row r="55" spans="1:8" ht="28" x14ac:dyDescent="0.35">
      <c r="A55" s="54" t="s">
        <v>809</v>
      </c>
      <c r="B55" s="54" t="s">
        <v>836</v>
      </c>
      <c r="C55" s="59"/>
      <c r="D55" s="54" t="s">
        <v>9</v>
      </c>
      <c r="E55" s="60"/>
      <c r="F55" s="74">
        <v>50</v>
      </c>
      <c r="G55" s="54" t="s">
        <v>18</v>
      </c>
      <c r="H55" s="76">
        <v>43418.745138888888</v>
      </c>
    </row>
    <row r="56" spans="1:8" ht="280.5" thickBot="1" x14ac:dyDescent="0.4">
      <c r="A56" s="55">
        <v>-1</v>
      </c>
      <c r="B56" s="58">
        <v>43418.815972222219</v>
      </c>
      <c r="C56" s="55" t="s">
        <v>740</v>
      </c>
      <c r="D56" s="55" t="s">
        <v>745</v>
      </c>
      <c r="E56" s="61" t="s">
        <v>123</v>
      </c>
      <c r="F56" s="75"/>
      <c r="G56" s="55" t="s">
        <v>18</v>
      </c>
      <c r="H56" s="77"/>
    </row>
    <row r="57" spans="1:8" ht="28" x14ac:dyDescent="0.35">
      <c r="A57" s="56" t="s">
        <v>809</v>
      </c>
      <c r="B57" s="56" t="s">
        <v>837</v>
      </c>
      <c r="C57" s="63"/>
      <c r="D57" s="56" t="s">
        <v>9</v>
      </c>
      <c r="E57" s="64"/>
      <c r="F57" s="80">
        <v>-58</v>
      </c>
      <c r="G57" s="56" t="s">
        <v>13</v>
      </c>
      <c r="H57" s="82">
        <v>43418.745138888888</v>
      </c>
    </row>
    <row r="58" spans="1:8" ht="280.5" thickBot="1" x14ac:dyDescent="0.4">
      <c r="A58" s="57">
        <v>-1</v>
      </c>
      <c r="B58" s="62">
        <v>43418.815972222219</v>
      </c>
      <c r="C58" s="57" t="s">
        <v>740</v>
      </c>
      <c r="D58" s="57" t="s">
        <v>746</v>
      </c>
      <c r="E58" s="65" t="s">
        <v>196</v>
      </c>
      <c r="F58" s="81"/>
      <c r="G58" s="57" t="s">
        <v>13</v>
      </c>
      <c r="H58" s="83"/>
    </row>
    <row r="59" spans="1:8" ht="28" x14ac:dyDescent="0.35">
      <c r="A59" s="54" t="s">
        <v>809</v>
      </c>
      <c r="B59" s="54" t="s">
        <v>838</v>
      </c>
      <c r="C59" s="59"/>
      <c r="D59" s="54" t="s">
        <v>9</v>
      </c>
      <c r="E59" s="60"/>
      <c r="F59" s="74">
        <v>-58</v>
      </c>
      <c r="G59" s="54" t="s">
        <v>13</v>
      </c>
      <c r="H59" s="76">
        <v>43418.745138888888</v>
      </c>
    </row>
    <row r="60" spans="1:8" ht="378.5" thickBot="1" x14ac:dyDescent="0.4">
      <c r="A60" s="55">
        <v>-1</v>
      </c>
      <c r="B60" s="58">
        <v>43418.815972222219</v>
      </c>
      <c r="C60" s="55" t="s">
        <v>740</v>
      </c>
      <c r="D60" s="55" t="s">
        <v>747</v>
      </c>
      <c r="E60" s="61" t="s">
        <v>196</v>
      </c>
      <c r="F60" s="75"/>
      <c r="G60" s="55" t="s">
        <v>13</v>
      </c>
      <c r="H60" s="77"/>
    </row>
    <row r="61" spans="1:8" ht="28" x14ac:dyDescent="0.35">
      <c r="A61" s="56" t="s">
        <v>809</v>
      </c>
      <c r="B61" s="56" t="s">
        <v>839</v>
      </c>
      <c r="C61" s="63"/>
      <c r="D61" s="56" t="s">
        <v>9</v>
      </c>
      <c r="E61" s="64"/>
      <c r="F61" s="80">
        <v>-220</v>
      </c>
      <c r="G61" s="56" t="s">
        <v>13</v>
      </c>
      <c r="H61" s="82">
        <v>43418.37777777778</v>
      </c>
    </row>
    <row r="62" spans="1:8" ht="70.5" thickBot="1" x14ac:dyDescent="0.4">
      <c r="A62" s="57">
        <v>-1</v>
      </c>
      <c r="B62" s="62">
        <v>43418.833333333336</v>
      </c>
      <c r="C62" s="57" t="s">
        <v>734</v>
      </c>
      <c r="D62" s="57" t="s">
        <v>748</v>
      </c>
      <c r="E62" s="65" t="s">
        <v>119</v>
      </c>
      <c r="F62" s="81"/>
      <c r="G62" s="57" t="s">
        <v>13</v>
      </c>
      <c r="H62" s="83"/>
    </row>
    <row r="63" spans="1:8" ht="28" x14ac:dyDescent="0.35">
      <c r="A63" s="54" t="s">
        <v>809</v>
      </c>
      <c r="B63" s="54" t="s">
        <v>840</v>
      </c>
      <c r="C63" s="59"/>
      <c r="D63" s="54" t="s">
        <v>9</v>
      </c>
      <c r="E63" s="60"/>
      <c r="F63" s="74">
        <v>175</v>
      </c>
      <c r="G63" s="54" t="s">
        <v>18</v>
      </c>
      <c r="H63" s="76">
        <v>43418.763194444444</v>
      </c>
    </row>
    <row r="64" spans="1:8" ht="294.5" thickBot="1" x14ac:dyDescent="0.4">
      <c r="A64" s="55">
        <v>-1</v>
      </c>
      <c r="B64" s="58">
        <v>43418.836805555555</v>
      </c>
      <c r="C64" s="55" t="s">
        <v>740</v>
      </c>
      <c r="D64" s="55" t="s">
        <v>749</v>
      </c>
      <c r="E64" s="61" t="s">
        <v>750</v>
      </c>
      <c r="F64" s="75"/>
      <c r="G64" s="55" t="s">
        <v>18</v>
      </c>
      <c r="H64" s="77"/>
    </row>
    <row r="65" spans="1:8" ht="28" x14ac:dyDescent="0.35">
      <c r="A65" s="56" t="s">
        <v>809</v>
      </c>
      <c r="B65" s="56" t="s">
        <v>841</v>
      </c>
      <c r="C65" s="63"/>
      <c r="D65" s="56" t="s">
        <v>9</v>
      </c>
      <c r="E65" s="64"/>
      <c r="F65" s="80">
        <v>150</v>
      </c>
      <c r="G65" s="56" t="s">
        <v>18</v>
      </c>
      <c r="H65" s="82">
        <v>43418.443055555559</v>
      </c>
    </row>
    <row r="66" spans="1:8" ht="84.5" thickBot="1" x14ac:dyDescent="0.4">
      <c r="A66" s="57">
        <v>-1</v>
      </c>
      <c r="B66" s="62">
        <v>43418.836805555555</v>
      </c>
      <c r="C66" s="57" t="s">
        <v>298</v>
      </c>
      <c r="D66" s="57" t="s">
        <v>751</v>
      </c>
      <c r="E66" s="65" t="s">
        <v>67</v>
      </c>
      <c r="F66" s="81"/>
      <c r="G66" s="57" t="s">
        <v>18</v>
      </c>
      <c r="H66" s="83"/>
    </row>
    <row r="67" spans="1:8" ht="28" x14ac:dyDescent="0.35">
      <c r="A67" s="54" t="s">
        <v>809</v>
      </c>
      <c r="B67" s="54" t="s">
        <v>842</v>
      </c>
      <c r="C67" s="59"/>
      <c r="D67" s="54" t="s">
        <v>9</v>
      </c>
      <c r="E67" s="60"/>
      <c r="F67" s="74">
        <v>-165</v>
      </c>
      <c r="G67" s="54" t="s">
        <v>13</v>
      </c>
      <c r="H67" s="76">
        <v>43418.440972222219</v>
      </c>
    </row>
    <row r="68" spans="1:8" ht="42.5" thickBot="1" x14ac:dyDescent="0.4">
      <c r="A68" s="55">
        <v>-1</v>
      </c>
      <c r="B68" s="58">
        <v>43418.857638888891</v>
      </c>
      <c r="C68" s="55" t="s">
        <v>298</v>
      </c>
      <c r="D68" s="55" t="s">
        <v>752</v>
      </c>
      <c r="E68" s="61" t="s">
        <v>67</v>
      </c>
      <c r="F68" s="75"/>
      <c r="G68" s="55" t="s">
        <v>13</v>
      </c>
      <c r="H68" s="77"/>
    </row>
    <row r="69" spans="1:8" ht="28" x14ac:dyDescent="0.35">
      <c r="A69" s="56" t="s">
        <v>809</v>
      </c>
      <c r="B69" s="56" t="s">
        <v>843</v>
      </c>
      <c r="C69" s="63"/>
      <c r="D69" s="56" t="s">
        <v>9</v>
      </c>
      <c r="E69" s="64"/>
      <c r="F69" s="80">
        <v>150</v>
      </c>
      <c r="G69" s="56" t="s">
        <v>18</v>
      </c>
      <c r="H69" s="82">
        <v>43418.440972222219</v>
      </c>
    </row>
    <row r="70" spans="1:8" ht="84.5" thickBot="1" x14ac:dyDescent="0.4">
      <c r="A70" s="57">
        <v>-1</v>
      </c>
      <c r="B70" s="62">
        <v>43418.857638888891</v>
      </c>
      <c r="C70" s="57" t="s">
        <v>298</v>
      </c>
      <c r="D70" s="57" t="s">
        <v>753</v>
      </c>
      <c r="E70" s="65" t="s">
        <v>67</v>
      </c>
      <c r="F70" s="81"/>
      <c r="G70" s="57" t="s">
        <v>18</v>
      </c>
      <c r="H70" s="83"/>
    </row>
    <row r="71" spans="1:8" ht="28" x14ac:dyDescent="0.35">
      <c r="A71" s="54" t="s">
        <v>809</v>
      </c>
      <c r="B71" s="54" t="s">
        <v>844</v>
      </c>
      <c r="C71" s="59"/>
      <c r="D71" s="54" t="s">
        <v>9</v>
      </c>
      <c r="E71" s="60"/>
      <c r="F71" s="74">
        <v>-50</v>
      </c>
      <c r="G71" s="54" t="s">
        <v>13</v>
      </c>
      <c r="H71" s="76">
        <v>43418.745138888888</v>
      </c>
    </row>
    <row r="72" spans="1:8" ht="280.5" thickBot="1" x14ac:dyDescent="0.4">
      <c r="A72" s="55">
        <v>-1</v>
      </c>
      <c r="B72" s="58">
        <v>43418.857638888891</v>
      </c>
      <c r="C72" s="55" t="s">
        <v>740</v>
      </c>
      <c r="D72" s="55" t="s">
        <v>754</v>
      </c>
      <c r="E72" s="61" t="s">
        <v>755</v>
      </c>
      <c r="F72" s="75"/>
      <c r="G72" s="55" t="s">
        <v>13</v>
      </c>
      <c r="H72" s="77"/>
    </row>
    <row r="73" spans="1:8" ht="28" x14ac:dyDescent="0.35">
      <c r="A73" s="56" t="s">
        <v>809</v>
      </c>
      <c r="B73" s="56" t="s">
        <v>845</v>
      </c>
      <c r="C73" s="63"/>
      <c r="D73" s="56" t="s">
        <v>9</v>
      </c>
      <c r="E73" s="64"/>
      <c r="F73" s="80">
        <v>250</v>
      </c>
      <c r="G73" s="56" t="s">
        <v>18</v>
      </c>
      <c r="H73" s="82">
        <v>43418.376388888886</v>
      </c>
    </row>
    <row r="74" spans="1:8" ht="70.5" thickBot="1" x14ac:dyDescent="0.4">
      <c r="A74" s="57">
        <v>-1</v>
      </c>
      <c r="B74" s="62">
        <v>43418.875</v>
      </c>
      <c r="C74" s="57" t="s">
        <v>734</v>
      </c>
      <c r="D74" s="57" t="s">
        <v>756</v>
      </c>
      <c r="E74" s="65" t="s">
        <v>78</v>
      </c>
      <c r="F74" s="81"/>
      <c r="G74" s="57" t="s">
        <v>18</v>
      </c>
      <c r="H74" s="83"/>
    </row>
    <row r="75" spans="1:8" ht="28" x14ac:dyDescent="0.35">
      <c r="A75" s="54" t="s">
        <v>809</v>
      </c>
      <c r="B75" s="54" t="s">
        <v>846</v>
      </c>
      <c r="C75" s="59"/>
      <c r="D75" s="54" t="s">
        <v>9</v>
      </c>
      <c r="E75" s="60"/>
      <c r="F75" s="74">
        <v>-220</v>
      </c>
      <c r="G75" s="54" t="s">
        <v>13</v>
      </c>
      <c r="H75" s="76">
        <v>43418.990972222222</v>
      </c>
    </row>
    <row r="76" spans="1:8" ht="84.5" thickBot="1" x14ac:dyDescent="0.4">
      <c r="A76" s="55">
        <v>-1</v>
      </c>
      <c r="B76" s="58">
        <v>43418.993055555555</v>
      </c>
      <c r="C76" s="55" t="s">
        <v>298</v>
      </c>
      <c r="D76" s="55" t="s">
        <v>757</v>
      </c>
      <c r="E76" s="61" t="s">
        <v>119</v>
      </c>
      <c r="F76" s="75"/>
      <c r="G76" s="55" t="s">
        <v>13</v>
      </c>
      <c r="H76" s="77"/>
    </row>
    <row r="77" spans="1:8" ht="28" x14ac:dyDescent="0.35">
      <c r="A77" s="56" t="s">
        <v>809</v>
      </c>
      <c r="B77" s="56" t="s">
        <v>847</v>
      </c>
      <c r="C77" s="63"/>
      <c r="D77" s="56" t="s">
        <v>9</v>
      </c>
      <c r="E77" s="64"/>
      <c r="F77" s="80">
        <v>-110</v>
      </c>
      <c r="G77" s="56" t="s">
        <v>13</v>
      </c>
      <c r="H77" s="82">
        <v>43418.990972222222</v>
      </c>
    </row>
    <row r="78" spans="1:8" ht="70.5" thickBot="1" x14ac:dyDescent="0.4">
      <c r="A78" s="57">
        <v>-1</v>
      </c>
      <c r="B78" s="62">
        <v>43418.993055555555</v>
      </c>
      <c r="C78" s="57" t="s">
        <v>298</v>
      </c>
      <c r="D78" s="57" t="s">
        <v>758</v>
      </c>
      <c r="E78" s="65" t="s">
        <v>44</v>
      </c>
      <c r="F78" s="81"/>
      <c r="G78" s="57" t="s">
        <v>13</v>
      </c>
      <c r="H78" s="83"/>
    </row>
    <row r="79" spans="1:8" ht="223" customHeight="1" x14ac:dyDescent="0.35">
      <c r="A79" s="54" t="s">
        <v>820</v>
      </c>
      <c r="B79" s="72"/>
      <c r="C79" s="72" t="s">
        <v>810</v>
      </c>
      <c r="D79" s="72" t="s">
        <v>848</v>
      </c>
      <c r="E79" s="74"/>
      <c r="F79" s="74">
        <v>-120</v>
      </c>
      <c r="G79" s="72"/>
      <c r="H79" s="76">
        <v>43412.768750000003</v>
      </c>
    </row>
    <row r="80" spans="1:8" ht="15" thickBot="1" x14ac:dyDescent="0.4">
      <c r="A80" s="55">
        <v>0</v>
      </c>
      <c r="B80" s="73"/>
      <c r="C80" s="73"/>
      <c r="D80" s="73"/>
      <c r="E80" s="75"/>
      <c r="F80" s="75"/>
      <c r="G80" s="73"/>
      <c r="H80" s="77"/>
    </row>
    <row r="81" spans="1:8" ht="28" x14ac:dyDescent="0.35">
      <c r="A81" s="56" t="s">
        <v>809</v>
      </c>
      <c r="B81" s="56" t="s">
        <v>849</v>
      </c>
      <c r="C81" s="63"/>
      <c r="D81" s="56" t="s">
        <v>9</v>
      </c>
      <c r="E81" s="64"/>
      <c r="F81" s="80">
        <v>100</v>
      </c>
      <c r="G81" s="56" t="s">
        <v>18</v>
      </c>
      <c r="H81" s="82">
        <v>43419.430555555555</v>
      </c>
    </row>
    <row r="82" spans="1:8" ht="70.5" thickBot="1" x14ac:dyDescent="0.4">
      <c r="A82" s="57">
        <v>-1</v>
      </c>
      <c r="B82" s="62">
        <v>43419.583333333336</v>
      </c>
      <c r="C82" s="57" t="s">
        <v>734</v>
      </c>
      <c r="D82" s="57" t="s">
        <v>759</v>
      </c>
      <c r="E82" s="65" t="s">
        <v>44</v>
      </c>
      <c r="F82" s="81"/>
      <c r="G82" s="57" t="s">
        <v>18</v>
      </c>
      <c r="H82" s="83"/>
    </row>
    <row r="83" spans="1:8" ht="28" x14ac:dyDescent="0.35">
      <c r="A83" s="54" t="s">
        <v>809</v>
      </c>
      <c r="B83" s="54" t="s">
        <v>850</v>
      </c>
      <c r="C83" s="59"/>
      <c r="D83" s="54" t="s">
        <v>9</v>
      </c>
      <c r="E83" s="60"/>
      <c r="F83" s="74">
        <v>-110</v>
      </c>
      <c r="G83" s="54" t="s">
        <v>13</v>
      </c>
      <c r="H83" s="76">
        <v>43419.430555555555</v>
      </c>
    </row>
    <row r="84" spans="1:8" ht="70.5" thickBot="1" x14ac:dyDescent="0.4">
      <c r="A84" s="55">
        <v>-1</v>
      </c>
      <c r="B84" s="58">
        <v>43419.791666666664</v>
      </c>
      <c r="C84" s="55" t="s">
        <v>734</v>
      </c>
      <c r="D84" s="55" t="s">
        <v>760</v>
      </c>
      <c r="E84" s="61" t="s">
        <v>44</v>
      </c>
      <c r="F84" s="75"/>
      <c r="G84" s="55" t="s">
        <v>13</v>
      </c>
      <c r="H84" s="77"/>
    </row>
    <row r="85" spans="1:8" ht="28" x14ac:dyDescent="0.35">
      <c r="A85" s="56" t="s">
        <v>809</v>
      </c>
      <c r="B85" s="56" t="s">
        <v>851</v>
      </c>
      <c r="C85" s="63"/>
      <c r="D85" s="56" t="s">
        <v>9</v>
      </c>
      <c r="E85" s="64"/>
      <c r="F85" s="80">
        <v>200</v>
      </c>
      <c r="G85" s="56" t="s">
        <v>18</v>
      </c>
      <c r="H85" s="82">
        <v>43419.693055555559</v>
      </c>
    </row>
    <row r="86" spans="1:8" ht="308.5" thickBot="1" x14ac:dyDescent="0.4">
      <c r="A86" s="57">
        <v>-1</v>
      </c>
      <c r="B86" s="62">
        <v>43419.847222222219</v>
      </c>
      <c r="C86" s="57" t="s">
        <v>740</v>
      </c>
      <c r="D86" s="57" t="s">
        <v>761</v>
      </c>
      <c r="E86" s="65" t="s">
        <v>433</v>
      </c>
      <c r="F86" s="81"/>
      <c r="G86" s="57" t="s">
        <v>18</v>
      </c>
      <c r="H86" s="83"/>
    </row>
    <row r="87" spans="1:8" ht="28" x14ac:dyDescent="0.35">
      <c r="A87" s="54" t="s">
        <v>809</v>
      </c>
      <c r="B87" s="54" t="s">
        <v>852</v>
      </c>
      <c r="C87" s="59"/>
      <c r="D87" s="54" t="s">
        <v>9</v>
      </c>
      <c r="E87" s="60"/>
      <c r="F87" s="74">
        <v>-260</v>
      </c>
      <c r="G87" s="54" t="s">
        <v>13</v>
      </c>
      <c r="H87" s="76">
        <v>43419.693055555559</v>
      </c>
    </row>
    <row r="88" spans="1:8" ht="336.5" thickBot="1" x14ac:dyDescent="0.4">
      <c r="A88" s="55">
        <v>-1</v>
      </c>
      <c r="B88" s="58">
        <v>43419.847222222219</v>
      </c>
      <c r="C88" s="55" t="s">
        <v>740</v>
      </c>
      <c r="D88" s="55" t="s">
        <v>762</v>
      </c>
      <c r="E88" s="61" t="s">
        <v>763</v>
      </c>
      <c r="F88" s="75"/>
      <c r="G88" s="55" t="s">
        <v>13</v>
      </c>
      <c r="H88" s="77"/>
    </row>
    <row r="89" spans="1:8" ht="28" x14ac:dyDescent="0.35">
      <c r="A89" s="56" t="s">
        <v>809</v>
      </c>
      <c r="B89" s="56" t="s">
        <v>853</v>
      </c>
      <c r="C89" s="63"/>
      <c r="D89" s="56" t="s">
        <v>9</v>
      </c>
      <c r="E89" s="64"/>
      <c r="F89" s="80">
        <v>200</v>
      </c>
      <c r="G89" s="56" t="s">
        <v>18</v>
      </c>
      <c r="H89" s="82">
        <v>43419.693055555559</v>
      </c>
    </row>
    <row r="90" spans="1:8" ht="350.5" thickBot="1" x14ac:dyDescent="0.4">
      <c r="A90" s="57">
        <v>-1</v>
      </c>
      <c r="B90" s="62">
        <v>43419.847222222219</v>
      </c>
      <c r="C90" s="57" t="s">
        <v>740</v>
      </c>
      <c r="D90" s="57" t="s">
        <v>764</v>
      </c>
      <c r="E90" s="65" t="s">
        <v>436</v>
      </c>
      <c r="F90" s="81"/>
      <c r="G90" s="57" t="s">
        <v>18</v>
      </c>
      <c r="H90" s="83"/>
    </row>
    <row r="91" spans="1:8" ht="28" x14ac:dyDescent="0.35">
      <c r="A91" s="54" t="s">
        <v>809</v>
      </c>
      <c r="B91" s="54" t="s">
        <v>854</v>
      </c>
      <c r="C91" s="59"/>
      <c r="D91" s="54" t="s">
        <v>9</v>
      </c>
      <c r="E91" s="60"/>
      <c r="F91" s="74">
        <v>-260</v>
      </c>
      <c r="G91" s="54" t="s">
        <v>13</v>
      </c>
      <c r="H91" s="76">
        <v>43419.693055555559</v>
      </c>
    </row>
    <row r="92" spans="1:8" ht="336.5" thickBot="1" x14ac:dyDescent="0.4">
      <c r="A92" s="55">
        <v>-1</v>
      </c>
      <c r="B92" s="58">
        <v>43419.847222222219</v>
      </c>
      <c r="C92" s="55" t="s">
        <v>740</v>
      </c>
      <c r="D92" s="55" t="s">
        <v>765</v>
      </c>
      <c r="E92" s="61" t="s">
        <v>763</v>
      </c>
      <c r="F92" s="75"/>
      <c r="G92" s="55" t="s">
        <v>13</v>
      </c>
      <c r="H92" s="77"/>
    </row>
    <row r="93" spans="1:8" ht="28" x14ac:dyDescent="0.35">
      <c r="A93" s="56" t="s">
        <v>809</v>
      </c>
      <c r="B93" s="56" t="s">
        <v>855</v>
      </c>
      <c r="C93" s="63"/>
      <c r="D93" s="56" t="s">
        <v>9</v>
      </c>
      <c r="E93" s="64"/>
      <c r="F93" s="80">
        <v>-110</v>
      </c>
      <c r="G93" s="56" t="s">
        <v>13</v>
      </c>
      <c r="H93" s="82">
        <v>43419.430555555555</v>
      </c>
    </row>
    <row r="94" spans="1:8" ht="56.5" thickBot="1" x14ac:dyDescent="0.4">
      <c r="A94" s="57">
        <v>-1</v>
      </c>
      <c r="B94" s="62">
        <v>43419.854166666664</v>
      </c>
      <c r="C94" s="57" t="s">
        <v>734</v>
      </c>
      <c r="D94" s="57" t="s">
        <v>766</v>
      </c>
      <c r="E94" s="65" t="s">
        <v>44</v>
      </c>
      <c r="F94" s="81"/>
      <c r="G94" s="57" t="s">
        <v>13</v>
      </c>
      <c r="H94" s="83"/>
    </row>
    <row r="95" spans="1:8" ht="251" customHeight="1" x14ac:dyDescent="0.35">
      <c r="A95" s="54" t="s">
        <v>809</v>
      </c>
      <c r="B95" s="72"/>
      <c r="C95" s="72" t="s">
        <v>810</v>
      </c>
      <c r="D95" s="72" t="s">
        <v>856</v>
      </c>
      <c r="E95" s="74"/>
      <c r="F95" s="74">
        <v>0</v>
      </c>
      <c r="G95" s="72"/>
      <c r="H95" s="76">
        <v>43419.974999999999</v>
      </c>
    </row>
    <row r="96" spans="1:8" ht="15" thickBot="1" x14ac:dyDescent="0.4">
      <c r="A96" s="55">
        <v>0</v>
      </c>
      <c r="B96" s="73"/>
      <c r="C96" s="73"/>
      <c r="D96" s="73"/>
      <c r="E96" s="75"/>
      <c r="F96" s="75"/>
      <c r="G96" s="73"/>
      <c r="H96" s="77"/>
    </row>
    <row r="97" spans="1:8" ht="28" x14ac:dyDescent="0.35">
      <c r="A97" s="56" t="s">
        <v>809</v>
      </c>
      <c r="B97" s="56" t="s">
        <v>857</v>
      </c>
      <c r="C97" s="63"/>
      <c r="D97" s="56" t="s">
        <v>9</v>
      </c>
      <c r="E97" s="64"/>
      <c r="F97" s="80">
        <v>-83</v>
      </c>
      <c r="G97" s="56" t="s">
        <v>13</v>
      </c>
      <c r="H97" s="82">
        <v>43420.443749999999</v>
      </c>
    </row>
    <row r="98" spans="1:8" ht="70.5" thickBot="1" x14ac:dyDescent="0.4">
      <c r="A98" s="57">
        <v>-1</v>
      </c>
      <c r="B98" s="62">
        <v>43420.631944444445</v>
      </c>
      <c r="C98" s="57" t="s">
        <v>734</v>
      </c>
      <c r="D98" s="57" t="s">
        <v>767</v>
      </c>
      <c r="E98" s="65" t="s">
        <v>153</v>
      </c>
      <c r="F98" s="81"/>
      <c r="G98" s="57" t="s">
        <v>13</v>
      </c>
      <c r="H98" s="83"/>
    </row>
    <row r="99" spans="1:8" ht="28" x14ac:dyDescent="0.35">
      <c r="A99" s="54" t="s">
        <v>809</v>
      </c>
      <c r="B99" s="54" t="s">
        <v>858</v>
      </c>
      <c r="C99" s="59"/>
      <c r="D99" s="54" t="s">
        <v>9</v>
      </c>
      <c r="E99" s="60"/>
      <c r="F99" s="74">
        <v>-83</v>
      </c>
      <c r="G99" s="54" t="s">
        <v>13</v>
      </c>
      <c r="H99" s="76">
        <v>43420.445138888892</v>
      </c>
    </row>
    <row r="100" spans="1:8" ht="70.5" thickBot="1" x14ac:dyDescent="0.4">
      <c r="A100" s="55">
        <v>-1</v>
      </c>
      <c r="B100" s="58">
        <v>43420.729166666664</v>
      </c>
      <c r="C100" s="55" t="s">
        <v>734</v>
      </c>
      <c r="D100" s="55" t="s">
        <v>768</v>
      </c>
      <c r="E100" s="61" t="s">
        <v>153</v>
      </c>
      <c r="F100" s="75"/>
      <c r="G100" s="55" t="s">
        <v>13</v>
      </c>
      <c r="H100" s="77"/>
    </row>
    <row r="101" spans="1:8" ht="28" x14ac:dyDescent="0.35">
      <c r="A101" s="56" t="s">
        <v>809</v>
      </c>
      <c r="B101" s="56" t="s">
        <v>859</v>
      </c>
      <c r="C101" s="63"/>
      <c r="D101" s="56" t="s">
        <v>9</v>
      </c>
      <c r="E101" s="64"/>
      <c r="F101" s="80">
        <v>-83</v>
      </c>
      <c r="G101" s="56" t="s">
        <v>13</v>
      </c>
      <c r="H101" s="82">
        <v>43420.443749999999</v>
      </c>
    </row>
    <row r="102" spans="1:8" ht="70.5" thickBot="1" x14ac:dyDescent="0.4">
      <c r="A102" s="57">
        <v>-1</v>
      </c>
      <c r="B102" s="62">
        <v>43420.75</v>
      </c>
      <c r="C102" s="57" t="s">
        <v>734</v>
      </c>
      <c r="D102" s="57" t="s">
        <v>769</v>
      </c>
      <c r="E102" s="65" t="s">
        <v>153</v>
      </c>
      <c r="F102" s="81"/>
      <c r="G102" s="57" t="s">
        <v>13</v>
      </c>
      <c r="H102" s="83"/>
    </row>
    <row r="103" spans="1:8" ht="28" x14ac:dyDescent="0.35">
      <c r="A103" s="54" t="s">
        <v>809</v>
      </c>
      <c r="B103" s="54" t="s">
        <v>860</v>
      </c>
      <c r="C103" s="59"/>
      <c r="D103" s="54" t="s">
        <v>9</v>
      </c>
      <c r="E103" s="60"/>
      <c r="F103" s="74">
        <v>-83</v>
      </c>
      <c r="G103" s="54" t="s">
        <v>13</v>
      </c>
      <c r="H103" s="76">
        <v>43420.443749999999</v>
      </c>
    </row>
    <row r="104" spans="1:8" ht="84.5" thickBot="1" x14ac:dyDescent="0.4">
      <c r="A104" s="55">
        <v>-1</v>
      </c>
      <c r="B104" s="58">
        <v>43420.791666666664</v>
      </c>
      <c r="C104" s="55" t="s">
        <v>734</v>
      </c>
      <c r="D104" s="55" t="s">
        <v>770</v>
      </c>
      <c r="E104" s="61" t="s">
        <v>153</v>
      </c>
      <c r="F104" s="75"/>
      <c r="G104" s="55" t="s">
        <v>13</v>
      </c>
      <c r="H104" s="77"/>
    </row>
    <row r="105" spans="1:8" ht="28" x14ac:dyDescent="0.35">
      <c r="A105" s="56" t="s">
        <v>809</v>
      </c>
      <c r="B105" s="56" t="s">
        <v>861</v>
      </c>
      <c r="C105" s="63"/>
      <c r="D105" s="56" t="s">
        <v>9</v>
      </c>
      <c r="E105" s="64"/>
      <c r="F105" s="80">
        <v>-55</v>
      </c>
      <c r="G105" s="56" t="s">
        <v>13</v>
      </c>
      <c r="H105" s="82">
        <v>43420.467361111114</v>
      </c>
    </row>
    <row r="106" spans="1:8" ht="84.5" thickBot="1" x14ac:dyDescent="0.4">
      <c r="A106" s="57">
        <v>-1</v>
      </c>
      <c r="B106" s="62">
        <v>43420.840277777781</v>
      </c>
      <c r="C106" s="57" t="s">
        <v>298</v>
      </c>
      <c r="D106" s="57" t="s">
        <v>771</v>
      </c>
      <c r="E106" s="65" t="s">
        <v>123</v>
      </c>
      <c r="F106" s="81"/>
      <c r="G106" s="57" t="s">
        <v>13</v>
      </c>
      <c r="H106" s="83"/>
    </row>
    <row r="107" spans="1:8" ht="28" x14ac:dyDescent="0.35">
      <c r="A107" s="54" t="s">
        <v>809</v>
      </c>
      <c r="B107" s="54" t="s">
        <v>862</v>
      </c>
      <c r="C107" s="59"/>
      <c r="D107" s="54" t="s">
        <v>9</v>
      </c>
      <c r="E107" s="60"/>
      <c r="F107" s="74">
        <v>75</v>
      </c>
      <c r="G107" s="54" t="s">
        <v>18</v>
      </c>
      <c r="H107" s="76">
        <v>43420.713888888888</v>
      </c>
    </row>
    <row r="108" spans="1:8" ht="70.5" thickBot="1" x14ac:dyDescent="0.4">
      <c r="A108" s="55">
        <v>-1</v>
      </c>
      <c r="B108" s="58">
        <v>43420.840277777781</v>
      </c>
      <c r="C108" s="55" t="s">
        <v>298</v>
      </c>
      <c r="D108" s="55" t="s">
        <v>772</v>
      </c>
      <c r="E108" s="61" t="s">
        <v>153</v>
      </c>
      <c r="F108" s="75"/>
      <c r="G108" s="55" t="s">
        <v>18</v>
      </c>
      <c r="H108" s="77"/>
    </row>
    <row r="109" spans="1:8" ht="28" x14ac:dyDescent="0.35">
      <c r="A109" s="56" t="s">
        <v>809</v>
      </c>
      <c r="B109" s="56" t="s">
        <v>863</v>
      </c>
      <c r="C109" s="63"/>
      <c r="D109" s="56" t="s">
        <v>9</v>
      </c>
      <c r="E109" s="64"/>
      <c r="F109" s="80">
        <v>-83</v>
      </c>
      <c r="G109" s="56" t="s">
        <v>13</v>
      </c>
      <c r="H109" s="82">
        <v>43420.713888888888</v>
      </c>
    </row>
    <row r="110" spans="1:8" ht="84.5" thickBot="1" x14ac:dyDescent="0.4">
      <c r="A110" s="57">
        <v>-1</v>
      </c>
      <c r="B110" s="62">
        <v>43420.840277777781</v>
      </c>
      <c r="C110" s="57" t="s">
        <v>298</v>
      </c>
      <c r="D110" s="57" t="s">
        <v>773</v>
      </c>
      <c r="E110" s="65" t="s">
        <v>153</v>
      </c>
      <c r="F110" s="81"/>
      <c r="G110" s="57" t="s">
        <v>13</v>
      </c>
      <c r="H110" s="83"/>
    </row>
    <row r="111" spans="1:8" ht="28" x14ac:dyDescent="0.35">
      <c r="A111" s="54" t="s">
        <v>809</v>
      </c>
      <c r="B111" s="54" t="s">
        <v>864</v>
      </c>
      <c r="C111" s="59"/>
      <c r="D111" s="54" t="s">
        <v>9</v>
      </c>
      <c r="E111" s="60"/>
      <c r="F111" s="74">
        <v>-55</v>
      </c>
      <c r="G111" s="54" t="s">
        <v>13</v>
      </c>
      <c r="H111" s="76">
        <v>43420.467361111114</v>
      </c>
    </row>
    <row r="112" spans="1:8" ht="56.5" thickBot="1" x14ac:dyDescent="0.4">
      <c r="A112" s="55">
        <v>-1</v>
      </c>
      <c r="B112" s="58">
        <v>43420.840277777781</v>
      </c>
      <c r="C112" s="55" t="s">
        <v>298</v>
      </c>
      <c r="D112" s="55" t="s">
        <v>774</v>
      </c>
      <c r="E112" s="61" t="s">
        <v>123</v>
      </c>
      <c r="F112" s="75"/>
      <c r="G112" s="55" t="s">
        <v>13</v>
      </c>
      <c r="H112" s="77"/>
    </row>
    <row r="113" spans="1:8" ht="28" x14ac:dyDescent="0.35">
      <c r="A113" s="56" t="s">
        <v>809</v>
      </c>
      <c r="B113" s="56" t="s">
        <v>865</v>
      </c>
      <c r="C113" s="63"/>
      <c r="D113" s="56" t="s">
        <v>9</v>
      </c>
      <c r="E113" s="64"/>
      <c r="F113" s="80">
        <v>-83</v>
      </c>
      <c r="G113" s="56" t="s">
        <v>13</v>
      </c>
      <c r="H113" s="82">
        <v>43420.713888888888</v>
      </c>
    </row>
    <row r="114" spans="1:8" ht="56.5" thickBot="1" x14ac:dyDescent="0.4">
      <c r="A114" s="57">
        <v>-1</v>
      </c>
      <c r="B114" s="62">
        <v>43420.840277777781</v>
      </c>
      <c r="C114" s="57" t="s">
        <v>298</v>
      </c>
      <c r="D114" s="57" t="s">
        <v>775</v>
      </c>
      <c r="E114" s="65" t="s">
        <v>153</v>
      </c>
      <c r="F114" s="81"/>
      <c r="G114" s="57" t="s">
        <v>13</v>
      </c>
      <c r="H114" s="83"/>
    </row>
    <row r="115" spans="1:8" ht="28" x14ac:dyDescent="0.35">
      <c r="A115" s="54" t="s">
        <v>809</v>
      </c>
      <c r="B115" s="54" t="s">
        <v>866</v>
      </c>
      <c r="C115" s="59"/>
      <c r="D115" s="54" t="s">
        <v>9</v>
      </c>
      <c r="E115" s="60"/>
      <c r="F115" s="74">
        <v>50</v>
      </c>
      <c r="G115" s="54" t="s">
        <v>18</v>
      </c>
      <c r="H115" s="76">
        <v>43421.746527777781</v>
      </c>
    </row>
    <row r="116" spans="1:8" ht="70.5" thickBot="1" x14ac:dyDescent="0.4">
      <c r="A116" s="55">
        <v>-1</v>
      </c>
      <c r="B116" s="58">
        <v>43421.753472222219</v>
      </c>
      <c r="C116" s="55" t="s">
        <v>298</v>
      </c>
      <c r="D116" s="55" t="s">
        <v>776</v>
      </c>
      <c r="E116" s="61" t="s">
        <v>123</v>
      </c>
      <c r="F116" s="75"/>
      <c r="G116" s="55" t="s">
        <v>18</v>
      </c>
      <c r="H116" s="77"/>
    </row>
    <row r="117" spans="1:8" ht="28" x14ac:dyDescent="0.35">
      <c r="A117" s="56" t="s">
        <v>809</v>
      </c>
      <c r="B117" s="56" t="s">
        <v>867</v>
      </c>
      <c r="C117" s="63"/>
      <c r="D117" s="56" t="s">
        <v>9</v>
      </c>
      <c r="E117" s="64"/>
      <c r="F117" s="80">
        <v>50</v>
      </c>
      <c r="G117" s="56" t="s">
        <v>18</v>
      </c>
      <c r="H117" s="82">
        <v>43421.746527777781</v>
      </c>
    </row>
    <row r="118" spans="1:8" ht="56.5" thickBot="1" x14ac:dyDescent="0.4">
      <c r="A118" s="57">
        <v>-1</v>
      </c>
      <c r="B118" s="62">
        <v>43421.753472222219</v>
      </c>
      <c r="C118" s="57" t="s">
        <v>298</v>
      </c>
      <c r="D118" s="57" t="s">
        <v>777</v>
      </c>
      <c r="E118" s="65" t="s">
        <v>123</v>
      </c>
      <c r="F118" s="81"/>
      <c r="G118" s="57" t="s">
        <v>18</v>
      </c>
      <c r="H118" s="83"/>
    </row>
    <row r="119" spans="1:8" ht="28" x14ac:dyDescent="0.35">
      <c r="A119" s="54" t="s">
        <v>809</v>
      </c>
      <c r="B119" s="54" t="s">
        <v>868</v>
      </c>
      <c r="C119" s="59"/>
      <c r="D119" s="54" t="s">
        <v>9</v>
      </c>
      <c r="E119" s="60"/>
      <c r="F119" s="74">
        <v>150</v>
      </c>
      <c r="G119" s="54" t="s">
        <v>18</v>
      </c>
      <c r="H119" s="76">
        <v>43421.756944444445</v>
      </c>
    </row>
    <row r="120" spans="1:8" ht="70.5" thickBot="1" x14ac:dyDescent="0.4">
      <c r="A120" s="55">
        <v>-1</v>
      </c>
      <c r="B120" s="58">
        <v>43421.795138888891</v>
      </c>
      <c r="C120" s="55" t="s">
        <v>298</v>
      </c>
      <c r="D120" s="55" t="s">
        <v>778</v>
      </c>
      <c r="E120" s="61" t="s">
        <v>67</v>
      </c>
      <c r="F120" s="75"/>
      <c r="G120" s="55" t="s">
        <v>18</v>
      </c>
      <c r="H120" s="77"/>
    </row>
    <row r="121" spans="1:8" ht="28" x14ac:dyDescent="0.35">
      <c r="A121" s="56" t="s">
        <v>809</v>
      </c>
      <c r="B121" s="56" t="s">
        <v>869</v>
      </c>
      <c r="C121" s="63"/>
      <c r="D121" s="56" t="s">
        <v>9</v>
      </c>
      <c r="E121" s="64"/>
      <c r="F121" s="80">
        <v>-55</v>
      </c>
      <c r="G121" s="56" t="s">
        <v>13</v>
      </c>
      <c r="H121" s="82">
        <v>43421.756944444445</v>
      </c>
    </row>
    <row r="122" spans="1:8" ht="70.5" thickBot="1" x14ac:dyDescent="0.4">
      <c r="A122" s="57">
        <v>-1</v>
      </c>
      <c r="B122" s="62">
        <v>43421.795138888891</v>
      </c>
      <c r="C122" s="57" t="s">
        <v>298</v>
      </c>
      <c r="D122" s="57" t="s">
        <v>779</v>
      </c>
      <c r="E122" s="65" t="s">
        <v>123</v>
      </c>
      <c r="F122" s="81"/>
      <c r="G122" s="57" t="s">
        <v>13</v>
      </c>
      <c r="H122" s="83"/>
    </row>
    <row r="123" spans="1:8" ht="28" x14ac:dyDescent="0.35">
      <c r="A123" s="54" t="s">
        <v>809</v>
      </c>
      <c r="B123" s="54" t="s">
        <v>870</v>
      </c>
      <c r="C123" s="59"/>
      <c r="D123" s="54" t="s">
        <v>9</v>
      </c>
      <c r="E123" s="60"/>
      <c r="F123" s="74">
        <v>50</v>
      </c>
      <c r="G123" s="54" t="s">
        <v>18</v>
      </c>
      <c r="H123" s="76">
        <v>43421.756944444445</v>
      </c>
    </row>
    <row r="124" spans="1:8" ht="70.5" thickBot="1" x14ac:dyDescent="0.4">
      <c r="A124" s="55">
        <v>-1</v>
      </c>
      <c r="B124" s="58">
        <v>43421.836805555555</v>
      </c>
      <c r="C124" s="55" t="s">
        <v>298</v>
      </c>
      <c r="D124" s="55" t="s">
        <v>780</v>
      </c>
      <c r="E124" s="61" t="s">
        <v>123</v>
      </c>
      <c r="F124" s="75"/>
      <c r="G124" s="55" t="s">
        <v>18</v>
      </c>
      <c r="H124" s="77"/>
    </row>
    <row r="125" spans="1:8" ht="237" customHeight="1" x14ac:dyDescent="0.35">
      <c r="A125" s="56" t="s">
        <v>820</v>
      </c>
      <c r="B125" s="78"/>
      <c r="C125" s="78" t="s">
        <v>810</v>
      </c>
      <c r="D125" s="78" t="s">
        <v>871</v>
      </c>
      <c r="E125" s="80"/>
      <c r="F125" s="80">
        <v>-100</v>
      </c>
      <c r="G125" s="78"/>
      <c r="H125" s="82">
        <v>43415.45</v>
      </c>
    </row>
    <row r="126" spans="1:8" ht="15" thickBot="1" x14ac:dyDescent="0.4">
      <c r="A126" s="57">
        <v>0</v>
      </c>
      <c r="B126" s="79"/>
      <c r="C126" s="79"/>
      <c r="D126" s="79"/>
      <c r="E126" s="81"/>
      <c r="F126" s="81"/>
      <c r="G126" s="79"/>
      <c r="H126" s="83"/>
    </row>
    <row r="127" spans="1:8" ht="237" customHeight="1" x14ac:dyDescent="0.35">
      <c r="A127" s="54" t="s">
        <v>820</v>
      </c>
      <c r="B127" s="72"/>
      <c r="C127" s="72" t="s">
        <v>810</v>
      </c>
      <c r="D127" s="72" t="s">
        <v>872</v>
      </c>
      <c r="E127" s="74"/>
      <c r="F127" s="74">
        <v>-126</v>
      </c>
      <c r="G127" s="72"/>
      <c r="H127" s="76">
        <v>43415.45</v>
      </c>
    </row>
    <row r="128" spans="1:8" ht="15" thickBot="1" x14ac:dyDescent="0.4">
      <c r="A128" s="55">
        <v>0</v>
      </c>
      <c r="B128" s="73"/>
      <c r="C128" s="73"/>
      <c r="D128" s="73"/>
      <c r="E128" s="75"/>
      <c r="F128" s="75"/>
      <c r="G128" s="73"/>
      <c r="H128" s="77"/>
    </row>
    <row r="129" spans="1:8" ht="237" customHeight="1" x14ac:dyDescent="0.35">
      <c r="A129" s="56" t="s">
        <v>820</v>
      </c>
      <c r="B129" s="78"/>
      <c r="C129" s="78" t="s">
        <v>810</v>
      </c>
      <c r="D129" s="78" t="s">
        <v>873</v>
      </c>
      <c r="E129" s="80"/>
      <c r="F129" s="80">
        <v>-50</v>
      </c>
      <c r="G129" s="78"/>
      <c r="H129" s="82">
        <v>43415.45</v>
      </c>
    </row>
    <row r="130" spans="1:8" ht="15" thickBot="1" x14ac:dyDescent="0.4">
      <c r="A130" s="57">
        <v>0</v>
      </c>
      <c r="B130" s="79"/>
      <c r="C130" s="79"/>
      <c r="D130" s="79"/>
      <c r="E130" s="81"/>
      <c r="F130" s="81"/>
      <c r="G130" s="79"/>
      <c r="H130" s="83"/>
    </row>
    <row r="131" spans="1:8" ht="28" x14ac:dyDescent="0.35">
      <c r="A131" s="54" t="s">
        <v>809</v>
      </c>
      <c r="B131" s="54" t="s">
        <v>874</v>
      </c>
      <c r="C131" s="59"/>
      <c r="D131" s="54" t="s">
        <v>9</v>
      </c>
      <c r="E131" s="60"/>
      <c r="F131" s="74">
        <v>50</v>
      </c>
      <c r="G131" s="54" t="s">
        <v>18</v>
      </c>
      <c r="H131" s="76">
        <v>43422.495138888888</v>
      </c>
    </row>
    <row r="132" spans="1:8" ht="56.5" thickBot="1" x14ac:dyDescent="0.4">
      <c r="A132" s="55">
        <v>-1</v>
      </c>
      <c r="B132" s="58">
        <v>43422.543749999997</v>
      </c>
      <c r="C132" s="55" t="s">
        <v>781</v>
      </c>
      <c r="D132" s="55" t="s">
        <v>782</v>
      </c>
      <c r="E132" s="61" t="s">
        <v>123</v>
      </c>
      <c r="F132" s="75"/>
      <c r="G132" s="55" t="s">
        <v>18</v>
      </c>
      <c r="H132" s="77"/>
    </row>
    <row r="133" spans="1:8" ht="28" x14ac:dyDescent="0.35">
      <c r="A133" s="56" t="s">
        <v>809</v>
      </c>
      <c r="B133" s="56" t="s">
        <v>875</v>
      </c>
      <c r="C133" s="63"/>
      <c r="D133" s="56" t="s">
        <v>9</v>
      </c>
      <c r="E133" s="64"/>
      <c r="F133" s="80">
        <v>-55</v>
      </c>
      <c r="G133" s="56" t="s">
        <v>13</v>
      </c>
      <c r="H133" s="82">
        <v>43422.495138888888</v>
      </c>
    </row>
    <row r="134" spans="1:8" ht="70.5" thickBot="1" x14ac:dyDescent="0.4">
      <c r="A134" s="57">
        <v>-1</v>
      </c>
      <c r="B134" s="62">
        <v>43422.543749999997</v>
      </c>
      <c r="C134" s="57" t="s">
        <v>781</v>
      </c>
      <c r="D134" s="57" t="s">
        <v>783</v>
      </c>
      <c r="E134" s="65" t="s">
        <v>123</v>
      </c>
      <c r="F134" s="81"/>
      <c r="G134" s="57" t="s">
        <v>13</v>
      </c>
      <c r="H134" s="83"/>
    </row>
    <row r="135" spans="1:8" ht="28" x14ac:dyDescent="0.35">
      <c r="A135" s="54" t="s">
        <v>809</v>
      </c>
      <c r="B135" s="54" t="s">
        <v>876</v>
      </c>
      <c r="C135" s="59"/>
      <c r="D135" s="54" t="s">
        <v>9</v>
      </c>
      <c r="E135" s="60"/>
      <c r="F135" s="74">
        <v>-55</v>
      </c>
      <c r="G135" s="54" t="s">
        <v>13</v>
      </c>
      <c r="H135" s="76">
        <v>43422.477777777778</v>
      </c>
    </row>
    <row r="136" spans="1:8" ht="70.5" thickBot="1" x14ac:dyDescent="0.4">
      <c r="A136" s="55">
        <v>-1</v>
      </c>
      <c r="B136" s="58">
        <v>43422.684027777781</v>
      </c>
      <c r="C136" s="55" t="s">
        <v>781</v>
      </c>
      <c r="D136" s="55" t="s">
        <v>784</v>
      </c>
      <c r="E136" s="61" t="s">
        <v>123</v>
      </c>
      <c r="F136" s="75"/>
      <c r="G136" s="55" t="s">
        <v>13</v>
      </c>
      <c r="H136" s="77"/>
    </row>
    <row r="137" spans="1:8" ht="84" x14ac:dyDescent="0.35">
      <c r="A137" s="56" t="s">
        <v>809</v>
      </c>
      <c r="B137" s="56" t="s">
        <v>877</v>
      </c>
      <c r="C137" s="63"/>
      <c r="D137" s="56" t="s">
        <v>785</v>
      </c>
      <c r="E137" s="64"/>
      <c r="F137" s="80">
        <v>100</v>
      </c>
      <c r="G137" s="56" t="s">
        <v>18</v>
      </c>
      <c r="H137" s="82">
        <v>43422.492361111108</v>
      </c>
    </row>
    <row r="138" spans="1:8" ht="84" x14ac:dyDescent="0.35">
      <c r="A138" s="66">
        <v>-1</v>
      </c>
      <c r="B138" s="67">
        <v>43422.543749999997</v>
      </c>
      <c r="C138" s="66" t="s">
        <v>781</v>
      </c>
      <c r="D138" s="66" t="s">
        <v>786</v>
      </c>
      <c r="E138" s="68" t="s">
        <v>147</v>
      </c>
      <c r="F138" s="84"/>
      <c r="G138" s="66" t="s">
        <v>18</v>
      </c>
      <c r="H138" s="85"/>
    </row>
    <row r="139" spans="1:8" ht="56" x14ac:dyDescent="0.35">
      <c r="A139" s="66"/>
      <c r="B139" s="67">
        <v>43422.684027777781</v>
      </c>
      <c r="C139" s="66" t="s">
        <v>781</v>
      </c>
      <c r="D139" s="66" t="s">
        <v>787</v>
      </c>
      <c r="E139" s="68"/>
      <c r="F139" s="84"/>
      <c r="G139" s="66" t="s">
        <v>18</v>
      </c>
      <c r="H139" s="85"/>
    </row>
    <row r="140" spans="1:8" ht="70" x14ac:dyDescent="0.35">
      <c r="A140" s="66"/>
      <c r="B140" s="67">
        <v>43422.670138888891</v>
      </c>
      <c r="C140" s="66" t="s">
        <v>781</v>
      </c>
      <c r="D140" s="66" t="s">
        <v>788</v>
      </c>
      <c r="E140" s="68"/>
      <c r="F140" s="84"/>
      <c r="G140" s="66" t="s">
        <v>18</v>
      </c>
      <c r="H140" s="85"/>
    </row>
    <row r="141" spans="1:8" ht="98.5" thickBot="1" x14ac:dyDescent="0.4">
      <c r="A141" s="57"/>
      <c r="B141" s="62">
        <v>43422.543749999997</v>
      </c>
      <c r="C141" s="57" t="s">
        <v>781</v>
      </c>
      <c r="D141" s="57" t="s">
        <v>789</v>
      </c>
      <c r="E141" s="65"/>
      <c r="F141" s="81"/>
      <c r="G141" s="57" t="s">
        <v>18</v>
      </c>
      <c r="H141" s="83"/>
    </row>
    <row r="142" spans="1:8" ht="28" x14ac:dyDescent="0.35">
      <c r="A142" s="54" t="s">
        <v>809</v>
      </c>
      <c r="B142" s="54" t="s">
        <v>878</v>
      </c>
      <c r="C142" s="59"/>
      <c r="D142" s="54" t="s">
        <v>9</v>
      </c>
      <c r="E142" s="60"/>
      <c r="F142" s="74">
        <v>-55</v>
      </c>
      <c r="G142" s="54" t="s">
        <v>13</v>
      </c>
      <c r="H142" s="76">
        <v>43422.738888888889</v>
      </c>
    </row>
    <row r="143" spans="1:8" ht="70.5" thickBot="1" x14ac:dyDescent="0.4">
      <c r="A143" s="55">
        <v>-1</v>
      </c>
      <c r="B143" s="58">
        <v>43422.753472222219</v>
      </c>
      <c r="C143" s="55" t="s">
        <v>298</v>
      </c>
      <c r="D143" s="55" t="s">
        <v>790</v>
      </c>
      <c r="E143" s="61" t="s">
        <v>123</v>
      </c>
      <c r="F143" s="75"/>
      <c r="G143" s="55" t="s">
        <v>13</v>
      </c>
      <c r="H143" s="77"/>
    </row>
    <row r="144" spans="1:8" ht="28" x14ac:dyDescent="0.35">
      <c r="A144" s="56" t="s">
        <v>809</v>
      </c>
      <c r="B144" s="56" t="s">
        <v>879</v>
      </c>
      <c r="C144" s="63"/>
      <c r="D144" s="56" t="s">
        <v>9</v>
      </c>
      <c r="E144" s="64"/>
      <c r="F144" s="80">
        <v>50</v>
      </c>
      <c r="G144" s="56" t="s">
        <v>18</v>
      </c>
      <c r="H144" s="82">
        <v>43422.738888888889</v>
      </c>
    </row>
    <row r="145" spans="1:8" ht="84.5" thickBot="1" x14ac:dyDescent="0.4">
      <c r="A145" s="57">
        <v>-1</v>
      </c>
      <c r="B145" s="62">
        <v>43422.753472222219</v>
      </c>
      <c r="C145" s="57" t="s">
        <v>298</v>
      </c>
      <c r="D145" s="57" t="s">
        <v>791</v>
      </c>
      <c r="E145" s="65" t="s">
        <v>123</v>
      </c>
      <c r="F145" s="81"/>
      <c r="G145" s="57" t="s">
        <v>18</v>
      </c>
      <c r="H145" s="83"/>
    </row>
    <row r="146" spans="1:8" ht="28" x14ac:dyDescent="0.35">
      <c r="A146" s="54" t="s">
        <v>809</v>
      </c>
      <c r="B146" s="54" t="s">
        <v>880</v>
      </c>
      <c r="C146" s="59"/>
      <c r="D146" s="54" t="s">
        <v>9</v>
      </c>
      <c r="E146" s="60"/>
      <c r="F146" s="74">
        <v>50</v>
      </c>
      <c r="G146" s="54" t="s">
        <v>18</v>
      </c>
      <c r="H146" s="76">
        <v>43422.738888888889</v>
      </c>
    </row>
    <row r="147" spans="1:8" ht="98.5" thickBot="1" x14ac:dyDescent="0.4">
      <c r="A147" s="55">
        <v>-1</v>
      </c>
      <c r="B147" s="58">
        <v>43422.753472222219</v>
      </c>
      <c r="C147" s="55" t="s">
        <v>298</v>
      </c>
      <c r="D147" s="55" t="s">
        <v>792</v>
      </c>
      <c r="E147" s="61" t="s">
        <v>123</v>
      </c>
      <c r="F147" s="75"/>
      <c r="G147" s="55" t="s">
        <v>18</v>
      </c>
      <c r="H147" s="77"/>
    </row>
    <row r="148" spans="1:8" ht="28" x14ac:dyDescent="0.35">
      <c r="A148" s="56" t="s">
        <v>809</v>
      </c>
      <c r="B148" s="56" t="s">
        <v>881</v>
      </c>
      <c r="C148" s="63"/>
      <c r="D148" s="56" t="s">
        <v>9</v>
      </c>
      <c r="E148" s="64"/>
      <c r="F148" s="80">
        <v>-55</v>
      </c>
      <c r="G148" s="56" t="s">
        <v>13</v>
      </c>
      <c r="H148" s="82">
        <v>43422.738888888889</v>
      </c>
    </row>
    <row r="149" spans="1:8" ht="70.5" thickBot="1" x14ac:dyDescent="0.4">
      <c r="A149" s="57">
        <v>-1</v>
      </c>
      <c r="B149" s="62">
        <v>43422.753472222219</v>
      </c>
      <c r="C149" s="57" t="s">
        <v>298</v>
      </c>
      <c r="D149" s="57" t="s">
        <v>793</v>
      </c>
      <c r="E149" s="65" t="s">
        <v>123</v>
      </c>
      <c r="F149" s="81"/>
      <c r="G149" s="57" t="s">
        <v>13</v>
      </c>
      <c r="H149" s="83"/>
    </row>
    <row r="150" spans="1:8" ht="265" customHeight="1" x14ac:dyDescent="0.35">
      <c r="A150" s="54" t="s">
        <v>809</v>
      </c>
      <c r="B150" s="72"/>
      <c r="C150" s="72" t="s">
        <v>810</v>
      </c>
      <c r="D150" s="72" t="s">
        <v>882</v>
      </c>
      <c r="E150" s="74"/>
      <c r="F150" s="74">
        <v>0</v>
      </c>
      <c r="G150" s="72"/>
      <c r="H150" s="76">
        <v>43422.838194444441</v>
      </c>
    </row>
    <row r="151" spans="1:8" ht="15" thickBot="1" x14ac:dyDescent="0.4">
      <c r="A151" s="55">
        <v>0</v>
      </c>
      <c r="B151" s="73"/>
      <c r="C151" s="73"/>
      <c r="D151" s="73"/>
      <c r="E151" s="75"/>
      <c r="F151" s="75"/>
      <c r="G151" s="73"/>
      <c r="H151" s="77"/>
    </row>
    <row r="152" spans="1:8" ht="28" x14ac:dyDescent="0.35">
      <c r="A152" s="56" t="s">
        <v>809</v>
      </c>
      <c r="B152" s="56" t="s">
        <v>883</v>
      </c>
      <c r="C152" s="63"/>
      <c r="D152" s="56" t="s">
        <v>9</v>
      </c>
      <c r="E152" s="64"/>
      <c r="F152" s="80">
        <v>-110</v>
      </c>
      <c r="G152" s="56" t="s">
        <v>13</v>
      </c>
      <c r="H152" s="82">
        <v>43422.839583333334</v>
      </c>
    </row>
    <row r="153" spans="1:8" ht="84.5" thickBot="1" x14ac:dyDescent="0.4">
      <c r="A153" s="57">
        <v>-1</v>
      </c>
      <c r="B153" s="62">
        <v>43422.847222222219</v>
      </c>
      <c r="C153" s="57" t="s">
        <v>298</v>
      </c>
      <c r="D153" s="57" t="s">
        <v>794</v>
      </c>
      <c r="E153" s="65" t="s">
        <v>44</v>
      </c>
      <c r="F153" s="81"/>
      <c r="G153" s="57" t="s">
        <v>13</v>
      </c>
      <c r="H153" s="83"/>
    </row>
    <row r="154" spans="1:8" ht="28" x14ac:dyDescent="0.35">
      <c r="A154" s="54" t="s">
        <v>809</v>
      </c>
      <c r="B154" s="54" t="s">
        <v>884</v>
      </c>
      <c r="C154" s="59"/>
      <c r="D154" s="54" t="s">
        <v>9</v>
      </c>
      <c r="E154" s="60"/>
      <c r="F154" s="74">
        <v>-165</v>
      </c>
      <c r="G154" s="54" t="s">
        <v>13</v>
      </c>
      <c r="H154" s="76">
        <v>43422.836805555555</v>
      </c>
    </row>
    <row r="155" spans="1:8" ht="70.5" thickBot="1" x14ac:dyDescent="0.4">
      <c r="A155" s="55">
        <v>-1</v>
      </c>
      <c r="B155" s="58">
        <v>43422.848611111112</v>
      </c>
      <c r="C155" s="55" t="s">
        <v>781</v>
      </c>
      <c r="D155" s="55" t="s">
        <v>795</v>
      </c>
      <c r="E155" s="61" t="s">
        <v>67</v>
      </c>
      <c r="F155" s="75"/>
      <c r="G155" s="55" t="s">
        <v>13</v>
      </c>
      <c r="H155" s="77"/>
    </row>
    <row r="156" spans="1:8" ht="265" customHeight="1" x14ac:dyDescent="0.35">
      <c r="A156" s="56" t="s">
        <v>809</v>
      </c>
      <c r="B156" s="78"/>
      <c r="C156" s="78" t="s">
        <v>810</v>
      </c>
      <c r="D156" s="78" t="s">
        <v>885</v>
      </c>
      <c r="E156" s="80"/>
      <c r="F156" s="80">
        <v>0</v>
      </c>
      <c r="G156" s="78"/>
      <c r="H156" s="82">
        <v>43422.886805555558</v>
      </c>
    </row>
    <row r="157" spans="1:8" ht="15" thickBot="1" x14ac:dyDescent="0.4">
      <c r="A157" s="57">
        <v>0</v>
      </c>
      <c r="B157" s="79"/>
      <c r="C157" s="79"/>
      <c r="D157" s="79"/>
      <c r="E157" s="81"/>
      <c r="F157" s="81"/>
      <c r="G157" s="79"/>
      <c r="H157" s="83"/>
    </row>
    <row r="158" spans="1:8" ht="265" customHeight="1" x14ac:dyDescent="0.35">
      <c r="A158" s="54" t="s">
        <v>809</v>
      </c>
      <c r="B158" s="72"/>
      <c r="C158" s="72" t="s">
        <v>810</v>
      </c>
      <c r="D158" s="72" t="s">
        <v>886</v>
      </c>
      <c r="E158" s="74"/>
      <c r="F158" s="74">
        <v>0</v>
      </c>
      <c r="G158" s="72"/>
      <c r="H158" s="76">
        <v>43422.888888888891</v>
      </c>
    </row>
    <row r="159" spans="1:8" ht="15" thickBot="1" x14ac:dyDescent="0.4">
      <c r="A159" s="55">
        <v>0</v>
      </c>
      <c r="B159" s="73"/>
      <c r="C159" s="73"/>
      <c r="D159" s="73"/>
      <c r="E159" s="75"/>
      <c r="F159" s="75"/>
      <c r="G159" s="73"/>
      <c r="H159" s="77"/>
    </row>
    <row r="160" spans="1:8" ht="41" customHeight="1" x14ac:dyDescent="0.35">
      <c r="A160" s="56" t="s">
        <v>887</v>
      </c>
      <c r="B160" s="78"/>
      <c r="C160" s="78" t="s">
        <v>888</v>
      </c>
      <c r="D160" s="78" t="s">
        <v>889</v>
      </c>
      <c r="E160" s="80"/>
      <c r="F160" s="80">
        <v>2475</v>
      </c>
      <c r="G160" s="78"/>
      <c r="H160" s="82">
        <v>43422.999305555553</v>
      </c>
    </row>
    <row r="161" spans="1:8" ht="15" thickBot="1" x14ac:dyDescent="0.4">
      <c r="A161" s="57">
        <v>0</v>
      </c>
      <c r="B161" s="79"/>
      <c r="C161" s="79"/>
      <c r="D161" s="79"/>
      <c r="E161" s="81"/>
      <c r="F161" s="81"/>
      <c r="G161" s="79"/>
      <c r="H161" s="83"/>
    </row>
  </sheetData>
  <mergeCells count="244">
    <mergeCell ref="H160:H161"/>
    <mergeCell ref="B160:B161"/>
    <mergeCell ref="C160:C161"/>
    <mergeCell ref="D160:D161"/>
    <mergeCell ref="E160:E161"/>
    <mergeCell ref="F160:F161"/>
    <mergeCell ref="G160:G161"/>
    <mergeCell ref="G156:G157"/>
    <mergeCell ref="H156:H157"/>
    <mergeCell ref="B158:B159"/>
    <mergeCell ref="C158:C159"/>
    <mergeCell ref="D158:D159"/>
    <mergeCell ref="E158:E159"/>
    <mergeCell ref="F158:F159"/>
    <mergeCell ref="G158:G159"/>
    <mergeCell ref="H158:H159"/>
    <mergeCell ref="H150:H151"/>
    <mergeCell ref="F152:F153"/>
    <mergeCell ref="H152:H153"/>
    <mergeCell ref="F154:F155"/>
    <mergeCell ref="H154:H155"/>
    <mergeCell ref="B156:B157"/>
    <mergeCell ref="C156:C157"/>
    <mergeCell ref="D156:D157"/>
    <mergeCell ref="E156:E157"/>
    <mergeCell ref="F156:F157"/>
    <mergeCell ref="F146:F147"/>
    <mergeCell ref="H146:H147"/>
    <mergeCell ref="F148:F149"/>
    <mergeCell ref="H148:H149"/>
    <mergeCell ref="B150:B151"/>
    <mergeCell ref="C150:C151"/>
    <mergeCell ref="D150:D151"/>
    <mergeCell ref="E150:E151"/>
    <mergeCell ref="F150:F151"/>
    <mergeCell ref="G150:G151"/>
    <mergeCell ref="F137:F141"/>
    <mergeCell ref="H137:H141"/>
    <mergeCell ref="F142:F143"/>
    <mergeCell ref="H142:H143"/>
    <mergeCell ref="F144:F145"/>
    <mergeCell ref="H144:H145"/>
    <mergeCell ref="H129:H130"/>
    <mergeCell ref="F131:F132"/>
    <mergeCell ref="H131:H132"/>
    <mergeCell ref="F133:F134"/>
    <mergeCell ref="H133:H134"/>
    <mergeCell ref="F135:F136"/>
    <mergeCell ref="H135:H136"/>
    <mergeCell ref="B129:B130"/>
    <mergeCell ref="C129:C130"/>
    <mergeCell ref="D129:D130"/>
    <mergeCell ref="E129:E130"/>
    <mergeCell ref="F129:F130"/>
    <mergeCell ref="G129:G130"/>
    <mergeCell ref="H125:H126"/>
    <mergeCell ref="B127:B128"/>
    <mergeCell ref="C127:C128"/>
    <mergeCell ref="D127:D128"/>
    <mergeCell ref="E127:E128"/>
    <mergeCell ref="F127:F128"/>
    <mergeCell ref="G127:G128"/>
    <mergeCell ref="H127:H128"/>
    <mergeCell ref="F121:F122"/>
    <mergeCell ref="H121:H122"/>
    <mergeCell ref="F123:F124"/>
    <mergeCell ref="H123:H124"/>
    <mergeCell ref="B125:B126"/>
    <mergeCell ref="C125:C126"/>
    <mergeCell ref="D125:D126"/>
    <mergeCell ref="E125:E126"/>
    <mergeCell ref="F125:F126"/>
    <mergeCell ref="G125:G126"/>
    <mergeCell ref="F115:F116"/>
    <mergeCell ref="H115:H116"/>
    <mergeCell ref="F117:F118"/>
    <mergeCell ref="H117:H118"/>
    <mergeCell ref="F119:F120"/>
    <mergeCell ref="H119:H120"/>
    <mergeCell ref="F109:F110"/>
    <mergeCell ref="H109:H110"/>
    <mergeCell ref="F111:F112"/>
    <mergeCell ref="H111:H112"/>
    <mergeCell ref="F113:F114"/>
    <mergeCell ref="H113:H114"/>
    <mergeCell ref="F103:F104"/>
    <mergeCell ref="H103:H104"/>
    <mergeCell ref="F105:F106"/>
    <mergeCell ref="H105:H106"/>
    <mergeCell ref="F107:F108"/>
    <mergeCell ref="H107:H108"/>
    <mergeCell ref="F97:F98"/>
    <mergeCell ref="H97:H98"/>
    <mergeCell ref="F99:F100"/>
    <mergeCell ref="H99:H100"/>
    <mergeCell ref="F101:F102"/>
    <mergeCell ref="H101:H102"/>
    <mergeCell ref="F93:F94"/>
    <mergeCell ref="H93:H94"/>
    <mergeCell ref="B95:B96"/>
    <mergeCell ref="C95:C96"/>
    <mergeCell ref="D95:D96"/>
    <mergeCell ref="E95:E96"/>
    <mergeCell ref="F95:F96"/>
    <mergeCell ref="G95:G96"/>
    <mergeCell ref="H95:H96"/>
    <mergeCell ref="F87:F88"/>
    <mergeCell ref="H87:H88"/>
    <mergeCell ref="F89:F90"/>
    <mergeCell ref="H89:H90"/>
    <mergeCell ref="F91:F92"/>
    <mergeCell ref="H91:H92"/>
    <mergeCell ref="F81:F82"/>
    <mergeCell ref="H81:H82"/>
    <mergeCell ref="F83:F84"/>
    <mergeCell ref="H83:H84"/>
    <mergeCell ref="F85:F86"/>
    <mergeCell ref="H85:H86"/>
    <mergeCell ref="F77:F78"/>
    <mergeCell ref="H77:H78"/>
    <mergeCell ref="B79:B80"/>
    <mergeCell ref="C79:C80"/>
    <mergeCell ref="D79:D80"/>
    <mergeCell ref="E79:E80"/>
    <mergeCell ref="F79:F80"/>
    <mergeCell ref="G79:G80"/>
    <mergeCell ref="H79:H80"/>
    <mergeCell ref="F71:F72"/>
    <mergeCell ref="H71:H72"/>
    <mergeCell ref="F73:F74"/>
    <mergeCell ref="H73:H74"/>
    <mergeCell ref="F75:F76"/>
    <mergeCell ref="H75:H76"/>
    <mergeCell ref="F65:F66"/>
    <mergeCell ref="H65:H66"/>
    <mergeCell ref="F67:F68"/>
    <mergeCell ref="H67:H68"/>
    <mergeCell ref="F69:F70"/>
    <mergeCell ref="H69:H70"/>
    <mergeCell ref="F59:F60"/>
    <mergeCell ref="H59:H60"/>
    <mergeCell ref="F61:F62"/>
    <mergeCell ref="H61:H62"/>
    <mergeCell ref="F63:F64"/>
    <mergeCell ref="H63:H64"/>
    <mergeCell ref="F53:F54"/>
    <mergeCell ref="H53:H54"/>
    <mergeCell ref="F55:F56"/>
    <mergeCell ref="H55:H56"/>
    <mergeCell ref="F57:F58"/>
    <mergeCell ref="H57:H58"/>
    <mergeCell ref="H45:H46"/>
    <mergeCell ref="F47:F48"/>
    <mergeCell ref="H47:H48"/>
    <mergeCell ref="F49:F50"/>
    <mergeCell ref="H49:H50"/>
    <mergeCell ref="F51:F52"/>
    <mergeCell ref="H51:H52"/>
    <mergeCell ref="B45:B46"/>
    <mergeCell ref="C45:C46"/>
    <mergeCell ref="D45:D46"/>
    <mergeCell ref="E45:E46"/>
    <mergeCell ref="F45:F46"/>
    <mergeCell ref="G45:G46"/>
    <mergeCell ref="H41:H42"/>
    <mergeCell ref="B43:B44"/>
    <mergeCell ref="C43:C44"/>
    <mergeCell ref="D43:D44"/>
    <mergeCell ref="E43:E44"/>
    <mergeCell ref="F43:F44"/>
    <mergeCell ref="G43:G44"/>
    <mergeCell ref="H43:H44"/>
    <mergeCell ref="F37:F38"/>
    <mergeCell ref="H37:H38"/>
    <mergeCell ref="F39:F40"/>
    <mergeCell ref="H39:H40"/>
    <mergeCell ref="B41:B42"/>
    <mergeCell ref="C41:C42"/>
    <mergeCell ref="D41:D42"/>
    <mergeCell ref="E41:E42"/>
    <mergeCell ref="F41:F42"/>
    <mergeCell ref="G41:G42"/>
    <mergeCell ref="F31:F32"/>
    <mergeCell ref="H31:H32"/>
    <mergeCell ref="F33:F34"/>
    <mergeCell ref="H33:H34"/>
    <mergeCell ref="F35:F36"/>
    <mergeCell ref="H35:H36"/>
    <mergeCell ref="H27:H28"/>
    <mergeCell ref="B29:B30"/>
    <mergeCell ref="C29:C30"/>
    <mergeCell ref="D29:D30"/>
    <mergeCell ref="E29:E30"/>
    <mergeCell ref="F29:F30"/>
    <mergeCell ref="G29:G30"/>
    <mergeCell ref="H29:H30"/>
    <mergeCell ref="B27:B28"/>
    <mergeCell ref="C27:C28"/>
    <mergeCell ref="D27:D28"/>
    <mergeCell ref="E27:E28"/>
    <mergeCell ref="F27:F28"/>
    <mergeCell ref="G27:G28"/>
    <mergeCell ref="F23:F24"/>
    <mergeCell ref="H23:H24"/>
    <mergeCell ref="B25:B26"/>
    <mergeCell ref="C25:C26"/>
    <mergeCell ref="D25:D26"/>
    <mergeCell ref="E25:E26"/>
    <mergeCell ref="F25:F26"/>
    <mergeCell ref="G25:G26"/>
    <mergeCell ref="H25:H26"/>
    <mergeCell ref="F17:F18"/>
    <mergeCell ref="H17:H18"/>
    <mergeCell ref="F19:F20"/>
    <mergeCell ref="H19:H20"/>
    <mergeCell ref="F21:F22"/>
    <mergeCell ref="H21:H22"/>
    <mergeCell ref="H9:H10"/>
    <mergeCell ref="F11:F12"/>
    <mergeCell ref="H11:H12"/>
    <mergeCell ref="F13:F14"/>
    <mergeCell ref="H13:H14"/>
    <mergeCell ref="F15:F16"/>
    <mergeCell ref="H15:H16"/>
    <mergeCell ref="B9:B10"/>
    <mergeCell ref="C9:C10"/>
    <mergeCell ref="D9:D10"/>
    <mergeCell ref="E9:E10"/>
    <mergeCell ref="F9:F10"/>
    <mergeCell ref="G9:G10"/>
    <mergeCell ref="H5:H6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Histories</vt:lpstr>
      <vt:lpstr>Sheet2</vt:lpstr>
      <vt:lpstr>Sheet5</vt:lpstr>
      <vt:lpstr>Sheet6</vt:lpstr>
      <vt:lpstr>Ace3weeks</vt:lpstr>
      <vt:lpstr>Ace4weeks</vt:lpstr>
      <vt:lpstr>Ace5 weeks</vt:lpstr>
      <vt:lpstr>1 Clublast weeks</vt:lpstr>
      <vt:lpstr>1Club2Weeks</vt:lpstr>
      <vt:lpstr>1 Club3Weeks</vt:lpstr>
      <vt:lpstr>1 Club4Weeks</vt:lpstr>
      <vt:lpstr>1 Club5Weeks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Hogan</dc:creator>
  <cp:lastModifiedBy>Kevin Hogan</cp:lastModifiedBy>
  <dcterms:created xsi:type="dcterms:W3CDTF">2018-10-31T19:35:28Z</dcterms:created>
  <dcterms:modified xsi:type="dcterms:W3CDTF">2018-11-30T14:02:49Z</dcterms:modified>
</cp:coreProperties>
</file>