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115" windowHeight="8220"/>
  </bookViews>
  <sheets>
    <sheet name="RAW" sheetId="1" r:id="rId1"/>
    <sheet name="manipulate" sheetId="2" r:id="rId2"/>
    <sheet name="SIVI" sheetId="4" r:id="rId3"/>
    <sheet name="SIVI ANOVA" sheetId="10" r:id="rId4"/>
    <sheet name="IRTE" sheetId="3" r:id="rId5"/>
    <sheet name="SIVI Data for Analysis" sheetId="7" r:id="rId6"/>
    <sheet name="IRTE data for analysis" sheetId="8" r:id="rId7"/>
  </sheets>
  <calcPr calcId="145621"/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2" i="3"/>
  <c r="Y25" i="3" l="1"/>
  <c r="W25" i="3"/>
  <c r="U25" i="3"/>
  <c r="M85" i="3"/>
  <c r="N85" i="3"/>
  <c r="O85" i="3"/>
  <c r="P85" i="3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0" i="10"/>
  <c r="F39" i="10"/>
  <c r="F37" i="10"/>
  <c r="F36" i="10"/>
  <c r="F35" i="10"/>
  <c r="F34" i="10"/>
  <c r="F33" i="10"/>
  <c r="F32" i="10"/>
  <c r="F31" i="10"/>
  <c r="F85" i="8"/>
  <c r="E85" i="8"/>
  <c r="H85" i="8" s="1"/>
  <c r="F84" i="8"/>
  <c r="E84" i="8"/>
  <c r="H84" i="8"/>
  <c r="F83" i="8"/>
  <c r="E83" i="8"/>
  <c r="H83" i="8" s="1"/>
  <c r="F82" i="8"/>
  <c r="E82" i="8"/>
  <c r="H82" i="8"/>
  <c r="F81" i="8"/>
  <c r="E81" i="8"/>
  <c r="H81" i="8" s="1"/>
  <c r="F80" i="8"/>
  <c r="E80" i="8"/>
  <c r="H80" i="8"/>
  <c r="F79" i="8"/>
  <c r="E79" i="8"/>
  <c r="H79" i="8" s="1"/>
  <c r="F78" i="8"/>
  <c r="E78" i="8"/>
  <c r="H78" i="8"/>
  <c r="F77" i="8"/>
  <c r="E77" i="8"/>
  <c r="H77" i="8" s="1"/>
  <c r="F76" i="8"/>
  <c r="E76" i="8"/>
  <c r="H76" i="8"/>
  <c r="F75" i="8"/>
  <c r="E75" i="8"/>
  <c r="H75" i="8" s="1"/>
  <c r="F74" i="8"/>
  <c r="E74" i="8"/>
  <c r="H74" i="8"/>
  <c r="F73" i="8"/>
  <c r="E73" i="8"/>
  <c r="H73" i="8" s="1"/>
  <c r="F72" i="8"/>
  <c r="E72" i="8"/>
  <c r="H72" i="8"/>
  <c r="F71" i="8"/>
  <c r="E71" i="8"/>
  <c r="H71" i="8" s="1"/>
  <c r="F70" i="8"/>
  <c r="E70" i="8"/>
  <c r="H70" i="8"/>
  <c r="F69" i="8"/>
  <c r="E69" i="8"/>
  <c r="H69" i="8" s="1"/>
  <c r="F68" i="8"/>
  <c r="E68" i="8"/>
  <c r="H68" i="8"/>
  <c r="F67" i="8"/>
  <c r="E67" i="8"/>
  <c r="H67" i="8" s="1"/>
  <c r="F66" i="8"/>
  <c r="E66" i="8"/>
  <c r="H66" i="8"/>
  <c r="F65" i="8"/>
  <c r="E65" i="8"/>
  <c r="H65" i="8" s="1"/>
  <c r="F64" i="8"/>
  <c r="E64" i="8"/>
  <c r="H64" i="8"/>
  <c r="F63" i="8"/>
  <c r="E63" i="8"/>
  <c r="H63" i="8" s="1"/>
  <c r="F62" i="8"/>
  <c r="E62" i="8"/>
  <c r="H62" i="8"/>
  <c r="F61" i="8"/>
  <c r="E61" i="8"/>
  <c r="H61" i="8" s="1"/>
  <c r="F60" i="8"/>
  <c r="E60" i="8"/>
  <c r="H60" i="8"/>
  <c r="F59" i="8"/>
  <c r="E59" i="8"/>
  <c r="H59" i="8" s="1"/>
  <c r="F58" i="8"/>
  <c r="E58" i="8"/>
  <c r="H58" i="8"/>
  <c r="F57" i="8"/>
  <c r="E57" i="8"/>
  <c r="H57" i="8" s="1"/>
  <c r="F56" i="8"/>
  <c r="E56" i="8"/>
  <c r="H56" i="8"/>
  <c r="F55" i="8"/>
  <c r="E55" i="8"/>
  <c r="H55" i="8" s="1"/>
  <c r="F54" i="8"/>
  <c r="E54" i="8"/>
  <c r="H54" i="8"/>
  <c r="F53" i="8"/>
  <c r="E53" i="8"/>
  <c r="H53" i="8" s="1"/>
  <c r="F52" i="8"/>
  <c r="E52" i="8"/>
  <c r="H52" i="8"/>
  <c r="F51" i="8"/>
  <c r="E51" i="8"/>
  <c r="H51" i="8" s="1"/>
  <c r="F50" i="8"/>
  <c r="E50" i="8"/>
  <c r="H50" i="8"/>
  <c r="F49" i="8"/>
  <c r="E49" i="8"/>
  <c r="H49" i="8" s="1"/>
  <c r="F48" i="8"/>
  <c r="E48" i="8"/>
  <c r="H48" i="8"/>
  <c r="F47" i="8"/>
  <c r="E47" i="8"/>
  <c r="H47" i="8" s="1"/>
  <c r="F46" i="8"/>
  <c r="E46" i="8"/>
  <c r="H46" i="8"/>
  <c r="F45" i="8"/>
  <c r="E45" i="8"/>
  <c r="H45" i="8" s="1"/>
  <c r="F44" i="8"/>
  <c r="E44" i="8"/>
  <c r="H44" i="8"/>
  <c r="F43" i="8"/>
  <c r="E43" i="8"/>
  <c r="H43" i="8" s="1"/>
  <c r="F42" i="8"/>
  <c r="E42" i="8"/>
  <c r="H42" i="8"/>
  <c r="F41" i="8"/>
  <c r="E41" i="8"/>
  <c r="H41" i="8" s="1"/>
  <c r="F40" i="8"/>
  <c r="E40" i="8"/>
  <c r="H40" i="8"/>
  <c r="F39" i="8"/>
  <c r="E39" i="8"/>
  <c r="H39" i="8" s="1"/>
  <c r="F38" i="8"/>
  <c r="E38" i="8"/>
  <c r="H38" i="8"/>
  <c r="F37" i="8"/>
  <c r="E37" i="8"/>
  <c r="H37" i="8" s="1"/>
  <c r="F36" i="8"/>
  <c r="E36" i="8"/>
  <c r="H36" i="8"/>
  <c r="F35" i="8"/>
  <c r="E35" i="8"/>
  <c r="H35" i="8" s="1"/>
  <c r="F34" i="8"/>
  <c r="E34" i="8"/>
  <c r="H34" i="8"/>
  <c r="F33" i="8"/>
  <c r="E33" i="8"/>
  <c r="F32" i="8"/>
  <c r="E32" i="8"/>
  <c r="H32" i="8"/>
  <c r="F31" i="8"/>
  <c r="E31" i="8"/>
  <c r="F30" i="8"/>
  <c r="E30" i="8"/>
  <c r="H30" i="8"/>
  <c r="F29" i="8"/>
  <c r="E29" i="8"/>
  <c r="H29" i="8" s="1"/>
  <c r="F28" i="8"/>
  <c r="E28" i="8"/>
  <c r="H28" i="8"/>
  <c r="F27" i="8"/>
  <c r="E27" i="8"/>
  <c r="F26" i="8"/>
  <c r="E26" i="8"/>
  <c r="H26" i="8"/>
  <c r="F25" i="8"/>
  <c r="E25" i="8"/>
  <c r="H25" i="8" s="1"/>
  <c r="F24" i="8"/>
  <c r="E24" i="8"/>
  <c r="H24" i="8"/>
  <c r="F23" i="8"/>
  <c r="E23" i="8"/>
  <c r="F22" i="8"/>
  <c r="E22" i="8"/>
  <c r="H22" i="8"/>
  <c r="F21" i="8"/>
  <c r="E21" i="8"/>
  <c r="H21" i="8" s="1"/>
  <c r="F20" i="8"/>
  <c r="E20" i="8"/>
  <c r="H20" i="8"/>
  <c r="F19" i="8"/>
  <c r="E19" i="8"/>
  <c r="F18" i="8"/>
  <c r="E18" i="8"/>
  <c r="H18" i="8"/>
  <c r="F17" i="8"/>
  <c r="E17" i="8"/>
  <c r="H17" i="8" s="1"/>
  <c r="F16" i="8"/>
  <c r="E16" i="8"/>
  <c r="H16" i="8"/>
  <c r="F15" i="8"/>
  <c r="E15" i="8"/>
  <c r="F14" i="8"/>
  <c r="E14" i="8"/>
  <c r="H14" i="8"/>
  <c r="F13" i="8"/>
  <c r="E13" i="8"/>
  <c r="H13" i="8" s="1"/>
  <c r="F12" i="8"/>
  <c r="E12" i="8"/>
  <c r="H12" i="8"/>
  <c r="F11" i="8"/>
  <c r="E11" i="8"/>
  <c r="F10" i="8"/>
  <c r="E10" i="8"/>
  <c r="H10" i="8"/>
  <c r="F9" i="8"/>
  <c r="E9" i="8"/>
  <c r="H9" i="8" s="1"/>
  <c r="F8" i="8"/>
  <c r="E8" i="8"/>
  <c r="H8" i="8"/>
  <c r="F7" i="8"/>
  <c r="E7" i="8"/>
  <c r="F6" i="8"/>
  <c r="E6" i="8"/>
  <c r="H6" i="8"/>
  <c r="F5" i="8"/>
  <c r="E5" i="8"/>
  <c r="H5" i="8" s="1"/>
  <c r="F4" i="8"/>
  <c r="E4" i="8"/>
  <c r="H4" i="8"/>
  <c r="F3" i="8"/>
  <c r="E3" i="8"/>
  <c r="F2" i="8"/>
  <c r="E2" i="8"/>
  <c r="H2" i="8"/>
  <c r="F57" i="7"/>
  <c r="E57" i="7"/>
  <c r="H57" i="7" s="1"/>
  <c r="F56" i="7"/>
  <c r="E56" i="7"/>
  <c r="H56" i="7"/>
  <c r="F55" i="7"/>
  <c r="E55" i="7"/>
  <c r="H55" i="7" s="1"/>
  <c r="F54" i="7"/>
  <c r="E54" i="7"/>
  <c r="H54" i="7"/>
  <c r="F53" i="7"/>
  <c r="E53" i="7"/>
  <c r="H53" i="7" s="1"/>
  <c r="F52" i="7"/>
  <c r="E52" i="7"/>
  <c r="H52" i="7"/>
  <c r="F51" i="7"/>
  <c r="E51" i="7"/>
  <c r="H51" i="7" s="1"/>
  <c r="F50" i="7"/>
  <c r="E50" i="7"/>
  <c r="H50" i="7"/>
  <c r="F49" i="7"/>
  <c r="E49" i="7"/>
  <c r="H49" i="7" s="1"/>
  <c r="F48" i="7"/>
  <c r="E48" i="7"/>
  <c r="H48" i="7"/>
  <c r="F47" i="7"/>
  <c r="E47" i="7"/>
  <c r="H47" i="7" s="1"/>
  <c r="F46" i="7"/>
  <c r="E46" i="7"/>
  <c r="H46" i="7"/>
  <c r="F45" i="7"/>
  <c r="E45" i="7"/>
  <c r="H45" i="7" s="1"/>
  <c r="F44" i="7"/>
  <c r="E44" i="7"/>
  <c r="H44" i="7"/>
  <c r="F43" i="7"/>
  <c r="E43" i="7"/>
  <c r="H43" i="7" s="1"/>
  <c r="F42" i="7"/>
  <c r="E42" i="7"/>
  <c r="H42" i="7"/>
  <c r="F41" i="7"/>
  <c r="E41" i="7"/>
  <c r="H41" i="7" s="1"/>
  <c r="F40" i="7"/>
  <c r="E40" i="7"/>
  <c r="H40" i="7"/>
  <c r="F39" i="7"/>
  <c r="E39" i="7"/>
  <c r="H39" i="7" s="1"/>
  <c r="F38" i="7"/>
  <c r="E38" i="7"/>
  <c r="H38" i="7"/>
  <c r="F37" i="7"/>
  <c r="E37" i="7"/>
  <c r="H37" i="7" s="1"/>
  <c r="F36" i="7"/>
  <c r="E36" i="7"/>
  <c r="H36" i="7"/>
  <c r="F35" i="7"/>
  <c r="E35" i="7"/>
  <c r="H35" i="7" s="1"/>
  <c r="F34" i="7"/>
  <c r="E34" i="7"/>
  <c r="H34" i="7"/>
  <c r="F33" i="7"/>
  <c r="E33" i="7"/>
  <c r="H33" i="7" s="1"/>
  <c r="F32" i="7"/>
  <c r="E32" i="7"/>
  <c r="H32" i="7"/>
  <c r="F31" i="7"/>
  <c r="E31" i="7"/>
  <c r="H31" i="7" s="1"/>
  <c r="F30" i="7"/>
  <c r="E30" i="7"/>
  <c r="H30" i="7"/>
  <c r="F29" i="7"/>
  <c r="E29" i="7"/>
  <c r="H29" i="7" s="1"/>
  <c r="F28" i="7"/>
  <c r="E28" i="7"/>
  <c r="H28" i="7" s="1"/>
  <c r="F27" i="7"/>
  <c r="E27" i="7"/>
  <c r="H27" i="7"/>
  <c r="F26" i="7"/>
  <c r="E26" i="7"/>
  <c r="H26" i="7" s="1"/>
  <c r="F25" i="7"/>
  <c r="E25" i="7"/>
  <c r="H25" i="7"/>
  <c r="F24" i="7"/>
  <c r="E24" i="7"/>
  <c r="H24" i="7" s="1"/>
  <c r="F23" i="7"/>
  <c r="E23" i="7"/>
  <c r="H23" i="7"/>
  <c r="F22" i="7"/>
  <c r="E22" i="7"/>
  <c r="H22" i="7" s="1"/>
  <c r="F21" i="7"/>
  <c r="E21" i="7"/>
  <c r="H21" i="7"/>
  <c r="F20" i="7"/>
  <c r="E20" i="7"/>
  <c r="H20" i="7" s="1"/>
  <c r="F19" i="7"/>
  <c r="E19" i="7"/>
  <c r="H19" i="7"/>
  <c r="F18" i="7"/>
  <c r="E18" i="7"/>
  <c r="F17" i="7"/>
  <c r="E17" i="7"/>
  <c r="H17" i="7"/>
  <c r="F16" i="7"/>
  <c r="E16" i="7"/>
  <c r="H16" i="7" s="1"/>
  <c r="F15" i="7"/>
  <c r="E15" i="7"/>
  <c r="H15" i="7"/>
  <c r="F14" i="7"/>
  <c r="E14" i="7"/>
  <c r="F13" i="7"/>
  <c r="E13" i="7"/>
  <c r="H13" i="7"/>
  <c r="F12" i="7"/>
  <c r="E12" i="7"/>
  <c r="H12" i="7" s="1"/>
  <c r="F11" i="7"/>
  <c r="E11" i="7"/>
  <c r="H11" i="7"/>
  <c r="F10" i="7"/>
  <c r="E10" i="7"/>
  <c r="F9" i="7"/>
  <c r="E9" i="7"/>
  <c r="H9" i="7"/>
  <c r="F8" i="7"/>
  <c r="E8" i="7"/>
  <c r="H8" i="7" s="1"/>
  <c r="F7" i="7"/>
  <c r="E7" i="7"/>
  <c r="H7" i="7"/>
  <c r="F6" i="7"/>
  <c r="E6" i="7"/>
  <c r="F5" i="7"/>
  <c r="E5" i="7"/>
  <c r="H5" i="7"/>
  <c r="F4" i="7"/>
  <c r="E4" i="7"/>
  <c r="H4" i="7" s="1"/>
  <c r="F3" i="7"/>
  <c r="E3" i="7"/>
  <c r="H3" i="7"/>
  <c r="F2" i="7"/>
  <c r="E2" i="7"/>
  <c r="G35" i="8"/>
  <c r="G9" i="8"/>
  <c r="G17" i="8"/>
  <c r="G25" i="8"/>
  <c r="G2" i="8"/>
  <c r="G4" i="8"/>
  <c r="G6" i="8"/>
  <c r="G8" i="8"/>
  <c r="G10" i="8"/>
  <c r="G12" i="8"/>
  <c r="G14" i="8"/>
  <c r="G16" i="8"/>
  <c r="G18" i="8"/>
  <c r="G20" i="8"/>
  <c r="G22" i="8"/>
  <c r="G24" i="8"/>
  <c r="G26" i="8"/>
  <c r="G28" i="8"/>
  <c r="G32" i="8"/>
  <c r="G34" i="8"/>
  <c r="G36" i="8"/>
  <c r="G38" i="8"/>
  <c r="G39" i="8"/>
  <c r="G40" i="8"/>
  <c r="G42" i="8"/>
  <c r="G43" i="8"/>
  <c r="G44" i="8"/>
  <c r="G46" i="8"/>
  <c r="G47" i="8"/>
  <c r="G48" i="8"/>
  <c r="G50" i="8"/>
  <c r="G51" i="8"/>
  <c r="G52" i="8"/>
  <c r="G54" i="8"/>
  <c r="G55" i="8"/>
  <c r="G56" i="8"/>
  <c r="G58" i="8"/>
  <c r="G59" i="8"/>
  <c r="G60" i="8"/>
  <c r="G62" i="8"/>
  <c r="G63" i="8"/>
  <c r="G64" i="8"/>
  <c r="G66" i="8"/>
  <c r="G67" i="8"/>
  <c r="G68" i="8"/>
  <c r="G70" i="8"/>
  <c r="G71" i="8"/>
  <c r="G72" i="8"/>
  <c r="G74" i="8"/>
  <c r="G75" i="8"/>
  <c r="G76" i="8"/>
  <c r="G78" i="8"/>
  <c r="G79" i="8"/>
  <c r="G80" i="8"/>
  <c r="G82" i="8"/>
  <c r="G83" i="8"/>
  <c r="G84" i="8"/>
  <c r="G85" i="8"/>
  <c r="G30" i="8"/>
  <c r="G5" i="7"/>
  <c r="G7" i="7"/>
  <c r="G11" i="7"/>
  <c r="G15" i="7"/>
  <c r="G19" i="7"/>
  <c r="G23" i="7"/>
  <c r="G25" i="7"/>
  <c r="G27" i="7"/>
  <c r="G3" i="7"/>
  <c r="G9" i="7"/>
  <c r="G13" i="7"/>
  <c r="G17" i="7"/>
  <c r="G21" i="7"/>
  <c r="G29" i="7"/>
  <c r="G8" i="7"/>
  <c r="G16" i="7"/>
  <c r="G22" i="7"/>
  <c r="G26" i="7"/>
  <c r="G30" i="7"/>
  <c r="G31" i="7"/>
  <c r="G32" i="7"/>
  <c r="G34" i="7"/>
  <c r="G35" i="7"/>
  <c r="G36" i="7"/>
  <c r="G38" i="7"/>
  <c r="G39" i="7"/>
  <c r="G40" i="7"/>
  <c r="G42" i="7"/>
  <c r="G43" i="7"/>
  <c r="G44" i="7"/>
  <c r="G46" i="7"/>
  <c r="G47" i="7"/>
  <c r="G48" i="7"/>
  <c r="G50" i="7"/>
  <c r="G51" i="7"/>
  <c r="G52" i="7"/>
  <c r="G54" i="7"/>
  <c r="G55" i="7"/>
  <c r="G56" i="7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5" i="3"/>
  <c r="W24" i="3"/>
  <c r="U24" i="3"/>
  <c r="M81" i="3"/>
  <c r="U18" i="3"/>
  <c r="W18" i="3"/>
  <c r="P81" i="3"/>
  <c r="P13" i="3"/>
  <c r="P17" i="3"/>
  <c r="P21" i="3"/>
  <c r="P25" i="3"/>
  <c r="P29" i="3"/>
  <c r="P33" i="3"/>
  <c r="P37" i="3"/>
  <c r="P41" i="3"/>
  <c r="P45" i="3"/>
  <c r="P49" i="3"/>
  <c r="P53" i="3"/>
  <c r="P57" i="3"/>
  <c r="P61" i="3"/>
  <c r="P65" i="3"/>
  <c r="P69" i="3"/>
  <c r="P73" i="3"/>
  <c r="P77" i="3"/>
  <c r="P9" i="3"/>
  <c r="P5" i="3"/>
  <c r="O45" i="3"/>
  <c r="O13" i="3"/>
  <c r="O17" i="3"/>
  <c r="O21" i="3"/>
  <c r="O25" i="3"/>
  <c r="O29" i="3"/>
  <c r="O33" i="3"/>
  <c r="O37" i="3"/>
  <c r="O41" i="3"/>
  <c r="O49" i="3"/>
  <c r="O53" i="3"/>
  <c r="O57" i="3"/>
  <c r="O61" i="3"/>
  <c r="O65" i="3"/>
  <c r="O69" i="3"/>
  <c r="O73" i="3"/>
  <c r="O77" i="3"/>
  <c r="O81" i="3"/>
  <c r="O9" i="3"/>
  <c r="O5" i="3"/>
  <c r="M16" i="4"/>
  <c r="N16" i="4" s="1"/>
  <c r="M15" i="4"/>
  <c r="N15" i="4" s="1"/>
  <c r="K16" i="4"/>
  <c r="L16" i="4" s="1"/>
  <c r="K15" i="4"/>
  <c r="L15" i="4" s="1"/>
  <c r="M9" i="4"/>
  <c r="N9" i="4" s="1"/>
  <c r="K9" i="4"/>
  <c r="L9" i="4" s="1"/>
  <c r="M8" i="4"/>
  <c r="N8" i="4" s="1"/>
  <c r="K8" i="4"/>
  <c r="L8" i="4" s="1"/>
  <c r="N13" i="3"/>
  <c r="V7" i="3" s="1"/>
  <c r="W7" i="3" s="1"/>
  <c r="N17" i="3"/>
  <c r="V8" i="3" s="1"/>
  <c r="W8" i="3" s="1"/>
  <c r="N21" i="3"/>
  <c r="V9" i="3" s="1"/>
  <c r="W9" i="3" s="1"/>
  <c r="N25" i="3"/>
  <c r="V10" i="3" s="1"/>
  <c r="W10" i="3" s="1"/>
  <c r="N29" i="3"/>
  <c r="V11" i="3" s="1"/>
  <c r="W11" i="3" s="1"/>
  <c r="N33" i="3"/>
  <c r="V12" i="3" s="1"/>
  <c r="W12" i="3" s="1"/>
  <c r="N37" i="3"/>
  <c r="V13" i="3" s="1"/>
  <c r="W13" i="3" s="1"/>
  <c r="N41" i="3"/>
  <c r="V14" i="3" s="1"/>
  <c r="W14" i="3" s="1"/>
  <c r="N45" i="3"/>
  <c r="V22" i="3" s="1"/>
  <c r="W22" i="3" s="1"/>
  <c r="N49" i="3"/>
  <c r="V16" i="3" s="1"/>
  <c r="W16" i="3" s="1"/>
  <c r="N53" i="3"/>
  <c r="V17" i="3" s="1"/>
  <c r="W17" i="3" s="1"/>
  <c r="N57" i="3"/>
  <c r="N61" i="3"/>
  <c r="V19" i="3" s="1"/>
  <c r="W19" i="3" s="1"/>
  <c r="N65" i="3"/>
  <c r="V20" i="3" s="1"/>
  <c r="W20" i="3" s="1"/>
  <c r="N69" i="3"/>
  <c r="V21" i="3" s="1"/>
  <c r="W21" i="3" s="1"/>
  <c r="N73" i="3"/>
  <c r="N77" i="3"/>
  <c r="V23" i="3" s="1"/>
  <c r="W23" i="3" s="1"/>
  <c r="N81" i="3"/>
  <c r="N9" i="3"/>
  <c r="V6" i="3" s="1"/>
  <c r="W6" i="3" s="1"/>
  <c r="N5" i="3"/>
  <c r="T23" i="3"/>
  <c r="U23" i="3" s="1"/>
  <c r="T22" i="3"/>
  <c r="U22" i="3" s="1"/>
  <c r="T21" i="3"/>
  <c r="U21" i="3" s="1"/>
  <c r="T20" i="3"/>
  <c r="U20" i="3" s="1"/>
  <c r="T19" i="3"/>
  <c r="U19" i="3" s="1"/>
  <c r="T17" i="3"/>
  <c r="U17" i="3" s="1"/>
  <c r="T16" i="3"/>
  <c r="U16" i="3" s="1"/>
  <c r="T15" i="3"/>
  <c r="U15" i="3" s="1"/>
  <c r="T14" i="3"/>
  <c r="U14" i="3" s="1"/>
  <c r="T12" i="3"/>
  <c r="U12" i="3" s="1"/>
  <c r="T11" i="3"/>
  <c r="U11" i="3" s="1"/>
  <c r="T10" i="3"/>
  <c r="U10" i="3" s="1"/>
  <c r="T9" i="3"/>
  <c r="U9" i="3" s="1"/>
  <c r="T8" i="3"/>
  <c r="U8" i="3" s="1"/>
  <c r="T7" i="3"/>
  <c r="U7" i="3" s="1"/>
  <c r="T13" i="3"/>
  <c r="U13" i="3" s="1"/>
  <c r="T6" i="3"/>
  <c r="U6" i="3" s="1"/>
  <c r="T5" i="3"/>
  <c r="U5" i="3" s="1"/>
  <c r="M13" i="3"/>
  <c r="M17" i="3"/>
  <c r="M21" i="3"/>
  <c r="M25" i="3"/>
  <c r="M29" i="3"/>
  <c r="M33" i="3"/>
  <c r="M37" i="3"/>
  <c r="M41" i="3"/>
  <c r="M45" i="3"/>
  <c r="M49" i="3"/>
  <c r="M53" i="3"/>
  <c r="M57" i="3"/>
  <c r="M61" i="3"/>
  <c r="M65" i="3"/>
  <c r="M69" i="3"/>
  <c r="M73" i="3"/>
  <c r="M77" i="3"/>
  <c r="M9" i="3"/>
  <c r="M5" i="3"/>
  <c r="M13" i="4"/>
  <c r="N13" i="4" s="1"/>
  <c r="M14" i="4"/>
  <c r="N14" i="4" s="1"/>
  <c r="M12" i="4"/>
  <c r="N12" i="4" s="1"/>
  <c r="M11" i="4"/>
  <c r="N11" i="4" s="1"/>
  <c r="M10" i="4"/>
  <c r="N10" i="4" s="1"/>
  <c r="M7" i="4"/>
  <c r="N7" i="4" s="1"/>
  <c r="M6" i="4"/>
  <c r="N6" i="4" s="1"/>
  <c r="M5" i="4"/>
  <c r="N5" i="4" s="1"/>
  <c r="M4" i="4"/>
  <c r="N4" i="4" s="1"/>
  <c r="M3" i="4"/>
  <c r="N3" i="4" s="1"/>
  <c r="K14" i="4"/>
  <c r="L14" i="4" s="1"/>
  <c r="K13" i="4"/>
  <c r="L13" i="4" s="1"/>
  <c r="K12" i="4"/>
  <c r="L12" i="4" s="1"/>
  <c r="K11" i="4"/>
  <c r="L11" i="4" s="1"/>
  <c r="K10" i="4"/>
  <c r="L10" i="4" s="1"/>
  <c r="K6" i="4"/>
  <c r="L6" i="4" s="1"/>
  <c r="K7" i="4"/>
  <c r="L7" i="4"/>
  <c r="K5" i="4"/>
  <c r="L5" i="4"/>
  <c r="K4" i="4"/>
  <c r="L4" i="4" s="1"/>
  <c r="K3" i="4"/>
  <c r="L3" i="4" s="1"/>
  <c r="H33" i="8" l="1"/>
  <c r="G33" i="8"/>
  <c r="G57" i="7"/>
  <c r="G53" i="7"/>
  <c r="G49" i="7"/>
  <c r="G45" i="7"/>
  <c r="G41" i="7"/>
  <c r="G37" i="7"/>
  <c r="G33" i="7"/>
  <c r="G28" i="7"/>
  <c r="G24" i="7"/>
  <c r="G20" i="7"/>
  <c r="G12" i="7"/>
  <c r="G4" i="7"/>
  <c r="G81" i="8"/>
  <c r="G77" i="8"/>
  <c r="G73" i="8"/>
  <c r="G69" i="8"/>
  <c r="G65" i="8"/>
  <c r="G61" i="8"/>
  <c r="G57" i="8"/>
  <c r="G53" i="8"/>
  <c r="G49" i="8"/>
  <c r="G45" i="8"/>
  <c r="G41" i="8"/>
  <c r="G37" i="8"/>
  <c r="G29" i="8"/>
  <c r="G21" i="8"/>
  <c r="G13" i="8"/>
  <c r="G5" i="8"/>
  <c r="H2" i="7"/>
  <c r="G2" i="7"/>
  <c r="H6" i="7"/>
  <c r="G6" i="7"/>
  <c r="H10" i="7"/>
  <c r="G10" i="7"/>
  <c r="H14" i="7"/>
  <c r="G14" i="7"/>
  <c r="H18" i="7"/>
  <c r="G18" i="7"/>
  <c r="H3" i="8"/>
  <c r="G3" i="8"/>
  <c r="H7" i="8"/>
  <c r="G7" i="8"/>
  <c r="H11" i="8"/>
  <c r="G11" i="8"/>
  <c r="H15" i="8"/>
  <c r="G15" i="8"/>
  <c r="H19" i="8"/>
  <c r="G19" i="8"/>
  <c r="H23" i="8"/>
  <c r="G23" i="8"/>
  <c r="H27" i="8"/>
  <c r="G27" i="8"/>
  <c r="H31" i="8"/>
  <c r="G31" i="8"/>
  <c r="V15" i="3"/>
  <c r="W15" i="3" s="1"/>
  <c r="V5" i="3" l="1"/>
  <c r="W5" i="3"/>
</calcChain>
</file>

<file path=xl/sharedStrings.xml><?xml version="1.0" encoding="utf-8"?>
<sst xmlns="http://schemas.openxmlformats.org/spreadsheetml/2006/main" count="1433" uniqueCount="201">
  <si>
    <t>Species</t>
  </si>
  <si>
    <t>treatment</t>
  </si>
  <si>
    <t>Replicate</t>
  </si>
  <si>
    <r>
      <t># Germinated in 5</t>
    </r>
    <r>
      <rPr>
        <sz val="11"/>
        <color indexed="8"/>
        <rFont val="Calibri"/>
        <family val="2"/>
      </rPr>
      <t>°</t>
    </r>
  </si>
  <si>
    <t># Germinated in 15/25</t>
  </si>
  <si>
    <t># germ killed by mold</t>
  </si>
  <si>
    <t>notes</t>
  </si>
  <si>
    <t>SIVI</t>
  </si>
  <si>
    <t>Scar/0</t>
  </si>
  <si>
    <t>Scar/2</t>
  </si>
  <si>
    <t>N/A</t>
  </si>
  <si>
    <t>IRTE</t>
  </si>
  <si>
    <t>0/0</t>
  </si>
  <si>
    <t>un-scar/0</t>
  </si>
  <si>
    <t>scar/2</t>
  </si>
  <si>
    <t>un-scar/2</t>
  </si>
  <si>
    <t>0/2</t>
  </si>
  <si>
    <t>2/2</t>
  </si>
  <si>
    <t>2/0</t>
  </si>
  <si>
    <t>0/4</t>
  </si>
  <si>
    <t>5 seeds destroyed</t>
  </si>
  <si>
    <t>4/0</t>
  </si>
  <si>
    <t>un-scar/4</t>
  </si>
  <si>
    <t>scar/4</t>
  </si>
  <si>
    <t>0/6</t>
  </si>
  <si>
    <t>2/4</t>
  </si>
  <si>
    <t>4/2</t>
  </si>
  <si>
    <t>un-scar/6</t>
  </si>
  <si>
    <t>scar/6</t>
  </si>
  <si>
    <t>0/8</t>
  </si>
  <si>
    <t>2/6</t>
  </si>
  <si>
    <t>4/4</t>
  </si>
  <si>
    <t>un-scar/8</t>
  </si>
  <si>
    <t>scar/8</t>
  </si>
  <si>
    <t>0/10</t>
  </si>
  <si>
    <t>2/8</t>
  </si>
  <si>
    <t>4/6</t>
  </si>
  <si>
    <t>un-scar/10</t>
  </si>
  <si>
    <t>scar/10</t>
  </si>
  <si>
    <t>Average</t>
  </si>
  <si>
    <t>%</t>
  </si>
  <si>
    <t>average</t>
  </si>
  <si>
    <t>st.dev</t>
  </si>
  <si>
    <t>Scar/un-scar</t>
  </si>
  <si>
    <t>scar</t>
  </si>
  <si>
    <t>trtmnt</t>
  </si>
  <si>
    <t>weeks cold</t>
  </si>
  <si>
    <t>st dev</t>
  </si>
  <si>
    <t>unscar</t>
  </si>
  <si>
    <t>un-scar</t>
  </si>
  <si>
    <t>st dev %</t>
  </si>
  <si>
    <t>0/12</t>
  </si>
  <si>
    <t>2/10</t>
  </si>
  <si>
    <t>tray dry</t>
  </si>
  <si>
    <t>4/8</t>
  </si>
  <si>
    <t>scar/12</t>
  </si>
  <si>
    <t>un-scar/12</t>
  </si>
  <si>
    <t>many</t>
  </si>
  <si>
    <t>heavy mold, difficult to count</t>
  </si>
  <si>
    <t>8 soft</t>
  </si>
  <si>
    <t>2/12</t>
  </si>
  <si>
    <t>4/10</t>
  </si>
  <si>
    <t>15 germ 6/16</t>
  </si>
  <si>
    <t>25 germ 6/16</t>
  </si>
  <si>
    <t>22 germ 6/16</t>
  </si>
  <si>
    <t>29 germ 6/16</t>
  </si>
  <si>
    <t>28 germ 6/16</t>
  </si>
  <si>
    <t>32 germ 6/16</t>
  </si>
  <si>
    <t>31 germ 6/16</t>
  </si>
  <si>
    <t>27 germ 6/16</t>
  </si>
  <si>
    <t>weeks warm</t>
  </si>
  <si>
    <t>St. dev</t>
  </si>
  <si>
    <t xml:space="preserve">% </t>
  </si>
  <si>
    <t>Groups</t>
  </si>
  <si>
    <t>Count</t>
  </si>
  <si>
    <t>Sum</t>
  </si>
  <si>
    <t>Variance</t>
  </si>
  <si>
    <t>Total</t>
  </si>
  <si>
    <t>4/12</t>
  </si>
  <si>
    <t>Error</t>
  </si>
  <si>
    <t>cold</t>
  </si>
  <si>
    <t>numberseeds</t>
  </si>
  <si>
    <t>germ</t>
  </si>
  <si>
    <t>propgerminated</t>
  </si>
  <si>
    <t>loggerminated</t>
  </si>
  <si>
    <t>logpropgerm</t>
  </si>
  <si>
    <t>arcsinpropgerm</t>
  </si>
  <si>
    <t>y</t>
  </si>
  <si>
    <t>n</t>
  </si>
  <si>
    <t>warm</t>
  </si>
  <si>
    <t>Analysis of Variance Report</t>
  </si>
  <si>
    <t>Page/Date/Time</t>
  </si>
  <si>
    <t>1    7/27/2010 2:10:09 PM</t>
  </si>
  <si>
    <t>Database</t>
  </si>
  <si>
    <t>Response</t>
  </si>
  <si>
    <t>Expected Mean Squares Section</t>
  </si>
  <si>
    <t>Source</t>
  </si>
  <si>
    <t>Term</t>
  </si>
  <si>
    <t>Denominator</t>
  </si>
  <si>
    <t>Expected</t>
  </si>
  <si>
    <t>DF</t>
  </si>
  <si>
    <t>Fixed?</t>
  </si>
  <si>
    <t>Mean Square</t>
  </si>
  <si>
    <t>A: cold</t>
  </si>
  <si>
    <t>Yes</t>
  </si>
  <si>
    <t>S</t>
  </si>
  <si>
    <t>S+bsA</t>
  </si>
  <si>
    <t>B: scar</t>
  </si>
  <si>
    <t>S+asB</t>
  </si>
  <si>
    <t>AB</t>
  </si>
  <si>
    <t>S+sAB</t>
  </si>
  <si>
    <t>No</t>
  </si>
  <si>
    <t>Note: Expected Mean Squares are for the balanced cell-frequency case.</t>
  </si>
  <si>
    <t>Analysis of Variance Table</t>
  </si>
  <si>
    <t>Sum of</t>
  </si>
  <si>
    <t>Mean</t>
  </si>
  <si>
    <t>Prob</t>
  </si>
  <si>
    <t>Power</t>
  </si>
  <si>
    <t>Squares</t>
  </si>
  <si>
    <t>Square</t>
  </si>
  <si>
    <t>F-Ratio</t>
  </si>
  <si>
    <t>Level</t>
  </si>
  <si>
    <t>(Alpha=0.05)</t>
  </si>
  <si>
    <t>0.000000*</t>
  </si>
  <si>
    <t>0.000009*</t>
  </si>
  <si>
    <t>Total (Adjusted)</t>
  </si>
  <si>
    <t>* Term significant at alpha = 0.05</t>
  </si>
  <si>
    <t>Means and Effects Section</t>
  </si>
  <si>
    <t>Standard</t>
  </si>
  <si>
    <t>95% Confidence Interval</t>
  </si>
  <si>
    <t>Effect</t>
  </si>
  <si>
    <t>All</t>
  </si>
  <si>
    <t>AB: cold,scar</t>
  </si>
  <si>
    <t>0,n</t>
  </si>
  <si>
    <t>0,y</t>
  </si>
  <si>
    <t>2,n</t>
  </si>
  <si>
    <t>2,y</t>
  </si>
  <si>
    <t>4,n</t>
  </si>
  <si>
    <t>4,y</t>
  </si>
  <si>
    <t>6,n</t>
  </si>
  <si>
    <t>6,y</t>
  </si>
  <si>
    <t>8,n</t>
  </si>
  <si>
    <t>8,y</t>
  </si>
  <si>
    <t>10,n</t>
  </si>
  <si>
    <t>10,y</t>
  </si>
  <si>
    <t>12,n</t>
  </si>
  <si>
    <t>12,y</t>
  </si>
  <si>
    <t>_x000C_</t>
  </si>
  <si>
    <t>2    7/27/2010 2:10:09 PM</t>
  </si>
  <si>
    <t>Plots Section</t>
  </si>
  <si>
    <t xml:space="preserve">_x0004_ </t>
  </si>
  <si>
    <t>_x0004_</t>
  </si>
  <si>
    <t>3    7/27/2010 2:10:09 PM</t>
  </si>
  <si>
    <t>Fisher's LSD Multiple-Comparison Test</t>
  </si>
  <si>
    <t>Response: propgerminated</t>
  </si>
  <si>
    <t>Term A: cold</t>
  </si>
  <si>
    <t>Alpha=0.050  Error Term=S  DF=42  MSE=5.569048E-03 Critical Value=2.0181</t>
  </si>
  <si>
    <t>Different From</t>
  </si>
  <si>
    <t>Group</t>
  </si>
  <si>
    <t>2, 6, 4, 8, 12, 10</t>
  </si>
  <si>
    <t>0, 6, 4, 8, 12, 10</t>
  </si>
  <si>
    <t>0, 2</t>
  </si>
  <si>
    <t xml:space="preserve">Notes: </t>
  </si>
  <si>
    <t>This report provides multiple comparison tests for all pairwise differences between</t>
  </si>
  <si>
    <t>the means. When this procedure is used only after the F-test associated with this term</t>
  </si>
  <si>
    <t>is significant at the same error rate, these tests are approximately accurate.</t>
  </si>
  <si>
    <t>When the F-test associated with this term is ignored, this procedure does not account for</t>
  </si>
  <si>
    <t>the multiplicity of tests. In either case, the Tukey-Kramer test is better.</t>
  </si>
  <si>
    <t>Tukey-Kramer Multiple-Comparison Test</t>
  </si>
  <si>
    <t>Alpha=0.050  Error Term=S  DF=42  MSE=5.569048E-03 Critical Value=4.3778</t>
  </si>
  <si>
    <t>0, 8, 12, 10</t>
  </si>
  <si>
    <t>the means.</t>
  </si>
  <si>
    <t>4    7/27/2010 2:10:09 PM</t>
  </si>
  <si>
    <t>Term B: scar</t>
  </si>
  <si>
    <t>Alpha=0.050  Error Term=S  DF=42  MSE=5.569048E-03 Critical Value=2.8540</t>
  </si>
  <si>
    <t>5    7/27/2010 2:10:09 PM</t>
  </si>
  <si>
    <t>Term AB: cold,scar</t>
  </si>
  <si>
    <t>(6,n), (4,n), (2,n), (8,n), (10,n), (2,y)</t>
  </si>
  <si>
    <t>(12,n), (12,y), (10,y), (6,y), (8,y), (4,y)</t>
  </si>
  <si>
    <t>(8,n), (10,n), (2,y), (12,n), (12,y), (10,y)</t>
  </si>
  <si>
    <t>(6,y), (8,y), (4,y)</t>
  </si>
  <si>
    <t>(0,n), (10,n), (2,y), (12,n), (12,y), (10,y)</t>
  </si>
  <si>
    <t>(0,n), (0,y), (12,n), (12,y), (10,y), (6,y)</t>
  </si>
  <si>
    <t>(8,y), (4,y)</t>
  </si>
  <si>
    <t>(0,n), (0,y), (6,n), (4,n), (2,n), (10,y)</t>
  </si>
  <si>
    <t>(0,n), (0,y), (6,n), (4,n), (2,n), (8,n)</t>
  </si>
  <si>
    <t>(10,y), (6,y), (8,y), (4,y)</t>
  </si>
  <si>
    <t>(10,n), (2,y), (12,n)</t>
  </si>
  <si>
    <t>(10,n), (2,y), (12,n), (12,y)</t>
  </si>
  <si>
    <t>6    7/27/2010 2:10:09 PM</t>
  </si>
  <si>
    <t>Alpha=0.050  Error Term=S  DF=42  MSE=5.569048E-03 Critical Value=5.0293</t>
  </si>
  <si>
    <t>(10,n), (2,y), (12,n), (12,y), (10,y), (6,y)</t>
  </si>
  <si>
    <t>(0,n), (0,y), (6,y), (8,y), (4,y)</t>
  </si>
  <si>
    <t>(0,n), (0,y), (6,n), (4,n), (2,n), (4,y)</t>
  </si>
  <si>
    <t>(0,n), (0,y), (6,n), (4,n), (2,n)</t>
  </si>
  <si>
    <t>(10,n), (2,y)</t>
  </si>
  <si>
    <t>18 germ 6/16</t>
  </si>
  <si>
    <t>21 germ 6/16</t>
  </si>
  <si>
    <t>33 germ 6/16</t>
  </si>
  <si>
    <t>wks. Cold</t>
  </si>
  <si>
    <t># germinated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</si>
</sst>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i/>
      <sz val="11"/>
      <color indexed="8"/>
      <name val="Calibri"/>
      <family val="2"/>
    </font>
    <font>
      <i/>
      <sz val="10"/>
      <color indexed="8"/>
      <name val="Calibri"/>
      <family val="2"/>
    </font>
    <font>
      <b/>
      <sz val="10"/>
      <name val="Arial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NumberFormat="1"/>
    <xf numFmtId="9" fontId="0" fillId="0" borderId="0" xfId="0" applyNumberFormat="1"/>
    <xf numFmtId="1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0" fillId="0" borderId="0" xfId="0" applyFill="1" applyBorder="1" applyAlignment="1"/>
    <xf numFmtId="0" fontId="0" fillId="0" borderId="0" xfId="0" applyBorder="1"/>
    <xf numFmtId="0" fontId="2" fillId="0" borderId="0" xfId="0" applyFont="1" applyFill="1" applyBorder="1" applyAlignment="1">
      <alignment horizontal="center"/>
    </xf>
    <xf numFmtId="164" fontId="0" fillId="0" borderId="0" xfId="0" applyNumberFormat="1" applyBorder="1"/>
    <xf numFmtId="0" fontId="0" fillId="0" borderId="0" xfId="0" applyNumberFormat="1" applyAlignment="1">
      <alignment horizontal="center"/>
    </xf>
    <xf numFmtId="0" fontId="4" fillId="0" borderId="0" xfId="0" applyFont="1"/>
    <xf numFmtId="11" fontId="4" fillId="0" borderId="0" xfId="0" applyNumberFormat="1" applyFont="1"/>
    <xf numFmtId="11" fontId="0" fillId="0" borderId="0" xfId="0" applyNumberFormat="1"/>
    <xf numFmtId="165" fontId="0" fillId="0" borderId="0" xfId="0" applyNumberFormat="1"/>
    <xf numFmtId="1" fontId="0" fillId="0" borderId="0" xfId="0" applyNumberFormat="1" applyBorder="1"/>
    <xf numFmtId="0" fontId="3" fillId="0" borderId="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SIVI</a:t>
            </a:r>
            <a:r>
              <a:rPr lang="en-US" baseline="0"/>
              <a:t> Germination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81605560174543"/>
          <c:y val="0.19115298820856286"/>
          <c:w val="0.62118387375491102"/>
          <c:h val="0.59870875107490806"/>
        </c:manualLayout>
      </c:layout>
      <c:lineChart>
        <c:grouping val="standard"/>
        <c:varyColors val="0"/>
        <c:ser>
          <c:idx val="0"/>
          <c:order val="0"/>
          <c:tx>
            <c:v>Scarified</c:v>
          </c:tx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ln w="3175">
                <a:solidFill>
                  <a:srgbClr val="000000"/>
                </a:solidFill>
                <a:prstDash val="solid"/>
              </a:ln>
            </c:spPr>
          </c:errBars>
          <c:cat>
            <c:numRef>
              <c:f>SIVI!$J$3:$J$9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cat>
          <c:val>
            <c:numRef>
              <c:f>SIVI!$L$3:$L$9</c:f>
              <c:numCache>
                <c:formatCode>0%</c:formatCode>
                <c:ptCount val="7"/>
                <c:pt idx="0">
                  <c:v>0.1</c:v>
                </c:pt>
                <c:pt idx="1">
                  <c:v>0.315</c:v>
                </c:pt>
                <c:pt idx="2">
                  <c:v>0.54500000000000004</c:v>
                </c:pt>
                <c:pt idx="3">
                  <c:v>0.52500000000000002</c:v>
                </c:pt>
                <c:pt idx="4">
                  <c:v>0.52500000000000002</c:v>
                </c:pt>
                <c:pt idx="5">
                  <c:v>0.46500000000000002</c:v>
                </c:pt>
                <c:pt idx="6">
                  <c:v>0.38500000000000001</c:v>
                </c:pt>
              </c:numCache>
            </c:numRef>
          </c:val>
          <c:smooth val="0"/>
        </c:ser>
        <c:ser>
          <c:idx val="1"/>
          <c:order val="1"/>
          <c:tx>
            <c:v>Unscarified</c:v>
          </c:tx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ln w="3175">
                <a:solidFill>
                  <a:srgbClr val="000000"/>
                </a:solidFill>
                <a:prstDash val="solid"/>
              </a:ln>
            </c:spPr>
          </c:errBars>
          <c:cat>
            <c:numRef>
              <c:f>SIVI!$J$3:$J$9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cat>
          <c:val>
            <c:numRef>
              <c:f>SIVI!$L$10:$L$16</c:f>
              <c:numCache>
                <c:formatCode>0%</c:formatCode>
                <c:ptCount val="7"/>
                <c:pt idx="0">
                  <c:v>0.03</c:v>
                </c:pt>
                <c:pt idx="1">
                  <c:v>0.16500000000000001</c:v>
                </c:pt>
                <c:pt idx="2">
                  <c:v>0.15</c:v>
                </c:pt>
                <c:pt idx="3">
                  <c:v>0.14499999999999999</c:v>
                </c:pt>
                <c:pt idx="4">
                  <c:v>0.21</c:v>
                </c:pt>
                <c:pt idx="5">
                  <c:v>0.31</c:v>
                </c:pt>
                <c:pt idx="6">
                  <c:v>0.35499999999999998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752512"/>
        <c:axId val="132754432"/>
      </c:lineChart>
      <c:catAx>
        <c:axId val="132752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 cold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132754432"/>
        <c:crosses val="autoZero"/>
        <c:auto val="1"/>
        <c:lblAlgn val="ctr"/>
        <c:lblOffset val="100"/>
        <c:noMultiLvlLbl val="0"/>
      </c:catAx>
      <c:valAx>
        <c:axId val="132754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Germinated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crossAx val="132752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Iris Germination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 Weeks Warm</c:v>
          </c:tx>
          <c:marker>
            <c:symbol val="none"/>
          </c:marker>
          <c:cat>
            <c:numRef>
              <c:f>IRTE!$S$5:$S$11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cat>
          <c:val>
            <c:numRef>
              <c:f>IRTE!$U$5:$U$11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2 weeks @ 20/30C</c:v>
          </c:tx>
          <c:marker>
            <c:symbol val="none"/>
          </c:marker>
          <c:cat>
            <c:numRef>
              <c:f>IRTE!$S$5:$S$11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cat>
          <c:val>
            <c:numRef>
              <c:f>IRTE!$U$12:$U$18</c:f>
              <c:numCache>
                <c:formatCode>0%</c:formatCode>
                <c:ptCount val="7"/>
                <c:pt idx="0">
                  <c:v>0</c:v>
                </c:pt>
                <c:pt idx="1">
                  <c:v>5.0000000000000001E-3</c:v>
                </c:pt>
                <c:pt idx="2">
                  <c:v>0.09</c:v>
                </c:pt>
                <c:pt idx="3">
                  <c:v>0.4</c:v>
                </c:pt>
                <c:pt idx="4">
                  <c:v>0.44500000000000001</c:v>
                </c:pt>
                <c:pt idx="5">
                  <c:v>0.46500000000000002</c:v>
                </c:pt>
                <c:pt idx="6">
                  <c:v>0.495</c:v>
                </c:pt>
              </c:numCache>
            </c:numRef>
          </c:val>
          <c:smooth val="0"/>
        </c:ser>
        <c:ser>
          <c:idx val="2"/>
          <c:order val="2"/>
          <c:tx>
            <c:v>4 weeks @ 20/30C</c:v>
          </c:tx>
          <c:marker>
            <c:symbol val="none"/>
          </c:marker>
          <c:cat>
            <c:numRef>
              <c:f>IRTE!$S$5:$S$11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cat>
          <c:val>
            <c:numRef>
              <c:f>IRTE!$U$19:$U$25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0.52</c:v>
                </c:pt>
                <c:pt idx="4">
                  <c:v>0.63</c:v>
                </c:pt>
                <c:pt idx="5">
                  <c:v>0.625</c:v>
                </c:pt>
                <c:pt idx="6">
                  <c:v>0.495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96256"/>
        <c:axId val="43298176"/>
      </c:lineChart>
      <c:catAx>
        <c:axId val="43296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Weeks Cold Strat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43298176"/>
        <c:crosses val="autoZero"/>
        <c:auto val="1"/>
        <c:lblAlgn val="ctr"/>
        <c:lblOffset val="100"/>
        <c:noMultiLvlLbl val="0"/>
      </c:catAx>
      <c:valAx>
        <c:axId val="43298176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% Germinated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crossAx val="43296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097222222222228"/>
          <c:y val="0.40277777777777779"/>
          <c:w val="0.34236111111111112"/>
          <c:h val="0.25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17</xdr:row>
      <xdr:rowOff>152400</xdr:rowOff>
    </xdr:from>
    <xdr:to>
      <xdr:col>14</xdr:col>
      <xdr:colOff>47625</xdr:colOff>
      <xdr:row>32</xdr:row>
      <xdr:rowOff>76200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504265</xdr:colOff>
      <xdr:row>2</xdr:row>
      <xdr:rowOff>34738</xdr:rowOff>
    </xdr:from>
    <xdr:to>
      <xdr:col>34</xdr:col>
      <xdr:colOff>212352</xdr:colOff>
      <xdr:row>18</xdr:row>
      <xdr:rowOff>145676</xdr:rowOff>
    </xdr:to>
    <xdr:graphicFrame macro="">
      <xdr:nvGraphicFramePr>
        <xdr:cNvPr id="409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42"/>
  <sheetViews>
    <sheetView tabSelected="1" workbookViewId="0">
      <pane ySplit="2" topLeftCell="A121" activePane="bottomLeft" state="frozen"/>
      <selection pane="bottomLeft" activeCell="H142" sqref="H142"/>
    </sheetView>
  </sheetViews>
  <sheetFormatPr defaultRowHeight="15" x14ac:dyDescent="0.25"/>
  <cols>
    <col min="2" max="2" width="10" style="2" bestFit="1" customWidth="1"/>
    <col min="3" max="3" width="9.140625" style="1"/>
    <col min="4" max="4" width="20.7109375" bestFit="1" customWidth="1"/>
    <col min="5" max="5" width="17.5703125" bestFit="1" customWidth="1"/>
    <col min="6" max="6" width="20.28515625" bestFit="1" customWidth="1"/>
    <col min="7" max="7" width="17.28515625" bestFit="1" customWidth="1"/>
  </cols>
  <sheetData>
    <row r="2" spans="1:7" x14ac:dyDescent="0.25">
      <c r="A2" t="s">
        <v>0</v>
      </c>
      <c r="B2" s="2" t="s">
        <v>1</v>
      </c>
      <c r="C2" s="1" t="s">
        <v>2</v>
      </c>
      <c r="D2" t="s">
        <v>4</v>
      </c>
      <c r="E2" t="s">
        <v>3</v>
      </c>
      <c r="F2" t="s">
        <v>5</v>
      </c>
      <c r="G2" t="s">
        <v>6</v>
      </c>
    </row>
    <row r="3" spans="1:7" x14ac:dyDescent="0.25">
      <c r="A3" t="s">
        <v>7</v>
      </c>
      <c r="B3" s="2" t="s">
        <v>8</v>
      </c>
      <c r="C3" s="1">
        <v>1</v>
      </c>
      <c r="D3">
        <v>6</v>
      </c>
      <c r="E3" t="s">
        <v>10</v>
      </c>
      <c r="F3">
        <v>0</v>
      </c>
    </row>
    <row r="4" spans="1:7" x14ac:dyDescent="0.25">
      <c r="A4" t="s">
        <v>7</v>
      </c>
      <c r="B4" s="2" t="s">
        <v>8</v>
      </c>
      <c r="C4" s="1">
        <v>2</v>
      </c>
      <c r="D4">
        <v>4</v>
      </c>
      <c r="E4" t="s">
        <v>10</v>
      </c>
      <c r="F4">
        <v>0</v>
      </c>
    </row>
    <row r="5" spans="1:7" x14ac:dyDescent="0.25">
      <c r="A5" t="s">
        <v>7</v>
      </c>
      <c r="B5" s="2" t="s">
        <v>8</v>
      </c>
      <c r="C5" s="1">
        <v>3</v>
      </c>
      <c r="D5">
        <v>6</v>
      </c>
      <c r="E5" t="s">
        <v>10</v>
      </c>
      <c r="F5">
        <v>0</v>
      </c>
    </row>
    <row r="6" spans="1:7" x14ac:dyDescent="0.25">
      <c r="A6" t="s">
        <v>7</v>
      </c>
      <c r="B6" s="2" t="s">
        <v>8</v>
      </c>
      <c r="C6" s="1">
        <v>4</v>
      </c>
      <c r="D6">
        <v>4</v>
      </c>
      <c r="E6" t="s">
        <v>10</v>
      </c>
      <c r="F6">
        <v>0</v>
      </c>
    </row>
    <row r="7" spans="1:7" x14ac:dyDescent="0.25">
      <c r="A7" t="s">
        <v>11</v>
      </c>
      <c r="B7" s="2" t="s">
        <v>12</v>
      </c>
      <c r="C7" s="1">
        <v>1</v>
      </c>
      <c r="D7">
        <v>0</v>
      </c>
      <c r="F7">
        <v>0</v>
      </c>
    </row>
    <row r="8" spans="1:7" x14ac:dyDescent="0.25">
      <c r="A8" t="s">
        <v>11</v>
      </c>
      <c r="B8" s="2" t="s">
        <v>12</v>
      </c>
      <c r="C8" s="1">
        <v>2</v>
      </c>
      <c r="D8">
        <v>0</v>
      </c>
      <c r="F8">
        <v>0</v>
      </c>
    </row>
    <row r="9" spans="1:7" x14ac:dyDescent="0.25">
      <c r="A9" t="s">
        <v>11</v>
      </c>
      <c r="B9" s="2" t="s">
        <v>12</v>
      </c>
      <c r="C9" s="1">
        <v>3</v>
      </c>
      <c r="D9">
        <v>0</v>
      </c>
      <c r="F9">
        <v>0</v>
      </c>
    </row>
    <row r="10" spans="1:7" x14ac:dyDescent="0.25">
      <c r="A10" t="s">
        <v>11</v>
      </c>
      <c r="B10" s="2" t="s">
        <v>12</v>
      </c>
      <c r="C10" s="1">
        <v>4</v>
      </c>
      <c r="D10">
        <v>0</v>
      </c>
      <c r="F10">
        <v>0</v>
      </c>
    </row>
    <row r="11" spans="1:7" x14ac:dyDescent="0.25">
      <c r="A11" t="s">
        <v>7</v>
      </c>
      <c r="B11" s="2" t="s">
        <v>13</v>
      </c>
      <c r="C11" s="1">
        <v>1</v>
      </c>
      <c r="D11">
        <v>1</v>
      </c>
      <c r="F11">
        <v>0</v>
      </c>
    </row>
    <row r="12" spans="1:7" x14ac:dyDescent="0.25">
      <c r="A12" t="s">
        <v>7</v>
      </c>
      <c r="B12" s="2" t="s">
        <v>13</v>
      </c>
      <c r="C12" s="1">
        <v>2</v>
      </c>
      <c r="D12">
        <v>2</v>
      </c>
      <c r="F12">
        <v>0</v>
      </c>
    </row>
    <row r="13" spans="1:7" x14ac:dyDescent="0.25">
      <c r="A13" t="s">
        <v>7</v>
      </c>
      <c r="B13" s="2" t="s">
        <v>13</v>
      </c>
      <c r="C13" s="1">
        <v>3</v>
      </c>
      <c r="D13">
        <v>2</v>
      </c>
      <c r="F13">
        <v>0</v>
      </c>
    </row>
    <row r="14" spans="1:7" x14ac:dyDescent="0.25">
      <c r="A14" t="s">
        <v>7</v>
      </c>
      <c r="B14" s="2" t="s">
        <v>13</v>
      </c>
      <c r="C14" s="1">
        <v>4</v>
      </c>
      <c r="D14">
        <v>1</v>
      </c>
      <c r="F14">
        <v>0</v>
      </c>
    </row>
    <row r="15" spans="1:7" x14ac:dyDescent="0.25">
      <c r="A15" t="s">
        <v>7</v>
      </c>
      <c r="B15" s="2" t="s">
        <v>9</v>
      </c>
      <c r="C15" s="1">
        <v>1</v>
      </c>
      <c r="D15">
        <v>10</v>
      </c>
      <c r="E15">
        <v>0</v>
      </c>
      <c r="F15">
        <v>0</v>
      </c>
    </row>
    <row r="16" spans="1:7" x14ac:dyDescent="0.25">
      <c r="A16" t="s">
        <v>7</v>
      </c>
      <c r="B16" s="2" t="s">
        <v>14</v>
      </c>
      <c r="C16" s="1">
        <v>2</v>
      </c>
      <c r="D16">
        <v>19</v>
      </c>
      <c r="E16">
        <v>0</v>
      </c>
      <c r="F16">
        <v>0</v>
      </c>
    </row>
    <row r="17" spans="1:6" x14ac:dyDescent="0.25">
      <c r="A17" t="s">
        <v>7</v>
      </c>
      <c r="B17" s="2" t="s">
        <v>9</v>
      </c>
      <c r="C17" s="1">
        <v>3</v>
      </c>
      <c r="D17">
        <v>18</v>
      </c>
      <c r="E17">
        <v>0</v>
      </c>
      <c r="F17">
        <v>0</v>
      </c>
    </row>
    <row r="18" spans="1:6" x14ac:dyDescent="0.25">
      <c r="A18" t="s">
        <v>7</v>
      </c>
      <c r="B18" s="2" t="s">
        <v>9</v>
      </c>
      <c r="C18" s="1">
        <v>4</v>
      </c>
      <c r="D18">
        <v>16</v>
      </c>
      <c r="E18">
        <v>0</v>
      </c>
      <c r="F18">
        <v>1</v>
      </c>
    </row>
    <row r="19" spans="1:6" x14ac:dyDescent="0.25">
      <c r="A19" t="s">
        <v>7</v>
      </c>
      <c r="B19" s="2" t="s">
        <v>15</v>
      </c>
      <c r="C19" s="1">
        <v>1</v>
      </c>
      <c r="D19">
        <v>8</v>
      </c>
      <c r="E19">
        <v>0</v>
      </c>
      <c r="F19">
        <v>0</v>
      </c>
    </row>
    <row r="20" spans="1:6" x14ac:dyDescent="0.25">
      <c r="A20" t="s">
        <v>7</v>
      </c>
      <c r="B20" s="2" t="s">
        <v>15</v>
      </c>
      <c r="C20" s="1">
        <v>2</v>
      </c>
      <c r="D20">
        <v>8</v>
      </c>
      <c r="E20">
        <v>0</v>
      </c>
      <c r="F20">
        <v>8</v>
      </c>
    </row>
    <row r="21" spans="1:6" x14ac:dyDescent="0.25">
      <c r="A21" t="s">
        <v>7</v>
      </c>
      <c r="B21" s="2" t="s">
        <v>15</v>
      </c>
      <c r="C21" s="1">
        <v>3</v>
      </c>
      <c r="D21">
        <v>8</v>
      </c>
      <c r="E21">
        <v>0</v>
      </c>
      <c r="F21">
        <v>0</v>
      </c>
    </row>
    <row r="22" spans="1:6" x14ac:dyDescent="0.25">
      <c r="A22" t="s">
        <v>7</v>
      </c>
      <c r="B22" s="2" t="s">
        <v>15</v>
      </c>
      <c r="C22" s="1">
        <v>4</v>
      </c>
      <c r="D22">
        <v>9</v>
      </c>
      <c r="E22">
        <v>0</v>
      </c>
      <c r="F22">
        <v>1</v>
      </c>
    </row>
    <row r="23" spans="1:6" x14ac:dyDescent="0.25">
      <c r="A23" t="s">
        <v>11</v>
      </c>
      <c r="B23" s="2" t="s">
        <v>16</v>
      </c>
      <c r="C23" s="1">
        <v>1</v>
      </c>
      <c r="D23">
        <v>0</v>
      </c>
      <c r="E23">
        <v>0</v>
      </c>
      <c r="F23" t="s">
        <v>10</v>
      </c>
    </row>
    <row r="24" spans="1:6" x14ac:dyDescent="0.25">
      <c r="A24" t="s">
        <v>11</v>
      </c>
      <c r="B24" s="2" t="s">
        <v>16</v>
      </c>
      <c r="C24" s="1">
        <v>2</v>
      </c>
      <c r="D24">
        <v>0</v>
      </c>
      <c r="E24">
        <v>0</v>
      </c>
      <c r="F24" t="s">
        <v>10</v>
      </c>
    </row>
    <row r="25" spans="1:6" x14ac:dyDescent="0.25">
      <c r="A25" t="s">
        <v>11</v>
      </c>
      <c r="B25" s="2" t="s">
        <v>16</v>
      </c>
      <c r="C25" s="1">
        <v>3</v>
      </c>
      <c r="D25">
        <v>0</v>
      </c>
      <c r="E25">
        <v>0</v>
      </c>
      <c r="F25" t="s">
        <v>10</v>
      </c>
    </row>
    <row r="26" spans="1:6" x14ac:dyDescent="0.25">
      <c r="A26" t="s">
        <v>11</v>
      </c>
      <c r="B26" s="2" t="s">
        <v>16</v>
      </c>
      <c r="C26" s="1">
        <v>4</v>
      </c>
      <c r="D26">
        <v>0</v>
      </c>
      <c r="E26">
        <v>0</v>
      </c>
      <c r="F26" t="s">
        <v>10</v>
      </c>
    </row>
    <row r="27" spans="1:6" x14ac:dyDescent="0.25">
      <c r="A27" t="s">
        <v>11</v>
      </c>
      <c r="B27" s="2" t="s">
        <v>18</v>
      </c>
      <c r="C27" s="1">
        <v>1</v>
      </c>
      <c r="D27">
        <v>0</v>
      </c>
      <c r="E27">
        <v>0</v>
      </c>
      <c r="F27" t="s">
        <v>10</v>
      </c>
    </row>
    <row r="28" spans="1:6" x14ac:dyDescent="0.25">
      <c r="A28" t="s">
        <v>11</v>
      </c>
      <c r="B28" s="2" t="s">
        <v>18</v>
      </c>
      <c r="C28" s="1">
        <v>2</v>
      </c>
      <c r="D28">
        <v>0</v>
      </c>
      <c r="E28">
        <v>0</v>
      </c>
      <c r="F28" t="s">
        <v>10</v>
      </c>
    </row>
    <row r="29" spans="1:6" x14ac:dyDescent="0.25">
      <c r="A29" t="s">
        <v>11</v>
      </c>
      <c r="B29" s="2" t="s">
        <v>18</v>
      </c>
      <c r="C29" s="1">
        <v>3</v>
      </c>
      <c r="D29">
        <v>0</v>
      </c>
      <c r="E29">
        <v>0</v>
      </c>
      <c r="F29" t="s">
        <v>10</v>
      </c>
    </row>
    <row r="30" spans="1:6" x14ac:dyDescent="0.25">
      <c r="A30" t="s">
        <v>11</v>
      </c>
      <c r="B30" s="2" t="s">
        <v>18</v>
      </c>
      <c r="C30" s="1">
        <v>4</v>
      </c>
      <c r="D30">
        <v>0</v>
      </c>
      <c r="E30">
        <v>0</v>
      </c>
      <c r="F30" t="s">
        <v>10</v>
      </c>
    </row>
    <row r="31" spans="1:6" x14ac:dyDescent="0.25">
      <c r="A31" t="s">
        <v>11</v>
      </c>
      <c r="B31" s="2" t="s">
        <v>19</v>
      </c>
      <c r="C31" s="1">
        <v>1</v>
      </c>
      <c r="D31">
        <v>0</v>
      </c>
      <c r="E31">
        <v>0</v>
      </c>
      <c r="F31" t="s">
        <v>10</v>
      </c>
    </row>
    <row r="32" spans="1:6" x14ac:dyDescent="0.25">
      <c r="A32" t="s">
        <v>11</v>
      </c>
      <c r="B32" s="2" t="s">
        <v>19</v>
      </c>
      <c r="C32" s="1">
        <v>2</v>
      </c>
      <c r="D32">
        <v>0</v>
      </c>
      <c r="E32">
        <v>0</v>
      </c>
      <c r="F32" t="s">
        <v>10</v>
      </c>
    </row>
    <row r="33" spans="1:7" x14ac:dyDescent="0.25">
      <c r="A33" t="s">
        <v>11</v>
      </c>
      <c r="B33" s="2" t="s">
        <v>19</v>
      </c>
      <c r="C33" s="1">
        <v>3</v>
      </c>
      <c r="D33">
        <v>0</v>
      </c>
      <c r="E33">
        <v>0</v>
      </c>
      <c r="F33" t="s">
        <v>10</v>
      </c>
    </row>
    <row r="34" spans="1:7" x14ac:dyDescent="0.25">
      <c r="A34" t="s">
        <v>11</v>
      </c>
      <c r="B34" s="2" t="s">
        <v>19</v>
      </c>
      <c r="C34" s="1">
        <v>4</v>
      </c>
      <c r="D34">
        <v>0</v>
      </c>
      <c r="E34">
        <v>0</v>
      </c>
      <c r="F34" t="s">
        <v>10</v>
      </c>
    </row>
    <row r="35" spans="1:7" x14ac:dyDescent="0.25">
      <c r="A35" t="s">
        <v>11</v>
      </c>
      <c r="B35" s="2" t="s">
        <v>17</v>
      </c>
      <c r="C35" s="1">
        <v>1</v>
      </c>
      <c r="D35">
        <v>0</v>
      </c>
      <c r="E35">
        <v>0</v>
      </c>
      <c r="F35" t="s">
        <v>10</v>
      </c>
    </row>
    <row r="36" spans="1:7" x14ac:dyDescent="0.25">
      <c r="A36" t="s">
        <v>11</v>
      </c>
      <c r="B36" s="2" t="s">
        <v>17</v>
      </c>
      <c r="C36" s="1">
        <v>2</v>
      </c>
      <c r="D36">
        <v>0</v>
      </c>
      <c r="E36">
        <v>0</v>
      </c>
      <c r="F36" t="s">
        <v>10</v>
      </c>
      <c r="G36" t="s">
        <v>20</v>
      </c>
    </row>
    <row r="37" spans="1:7" x14ac:dyDescent="0.25">
      <c r="A37" t="s">
        <v>11</v>
      </c>
      <c r="B37" s="2" t="s">
        <v>17</v>
      </c>
      <c r="C37" s="1">
        <v>3</v>
      </c>
      <c r="D37">
        <v>0</v>
      </c>
      <c r="E37">
        <v>0</v>
      </c>
      <c r="F37" t="s">
        <v>10</v>
      </c>
    </row>
    <row r="38" spans="1:7" x14ac:dyDescent="0.25">
      <c r="A38" t="s">
        <v>11</v>
      </c>
      <c r="B38" s="2" t="s">
        <v>17</v>
      </c>
      <c r="C38" s="1">
        <v>4</v>
      </c>
      <c r="D38">
        <v>0</v>
      </c>
      <c r="E38">
        <v>0</v>
      </c>
      <c r="F38" t="s">
        <v>10</v>
      </c>
    </row>
    <row r="39" spans="1:7" x14ac:dyDescent="0.25">
      <c r="A39" t="s">
        <v>11</v>
      </c>
      <c r="B39" s="2" t="s">
        <v>21</v>
      </c>
      <c r="C39" s="1">
        <v>1</v>
      </c>
      <c r="D39">
        <v>0</v>
      </c>
      <c r="E39">
        <v>0</v>
      </c>
      <c r="F39" t="s">
        <v>10</v>
      </c>
    </row>
    <row r="40" spans="1:7" x14ac:dyDescent="0.25">
      <c r="A40" t="s">
        <v>11</v>
      </c>
      <c r="B40" s="2" t="s">
        <v>21</v>
      </c>
      <c r="C40" s="1">
        <v>2</v>
      </c>
      <c r="D40">
        <v>0</v>
      </c>
      <c r="E40">
        <v>0</v>
      </c>
      <c r="F40" t="s">
        <v>10</v>
      </c>
    </row>
    <row r="41" spans="1:7" x14ac:dyDescent="0.25">
      <c r="A41" t="s">
        <v>11</v>
      </c>
      <c r="B41" s="2" t="s">
        <v>21</v>
      </c>
      <c r="C41" s="1">
        <v>3</v>
      </c>
      <c r="D41">
        <v>0</v>
      </c>
      <c r="E41">
        <v>0</v>
      </c>
      <c r="F41" t="s">
        <v>10</v>
      </c>
    </row>
    <row r="42" spans="1:7" x14ac:dyDescent="0.25">
      <c r="A42" t="s">
        <v>11</v>
      </c>
      <c r="B42" s="2" t="s">
        <v>21</v>
      </c>
      <c r="C42" s="1">
        <v>4</v>
      </c>
      <c r="D42">
        <v>0</v>
      </c>
      <c r="E42">
        <v>0</v>
      </c>
      <c r="F42" t="s">
        <v>10</v>
      </c>
    </row>
    <row r="43" spans="1:7" x14ac:dyDescent="0.25">
      <c r="A43" t="s">
        <v>7</v>
      </c>
      <c r="B43" s="2" t="s">
        <v>22</v>
      </c>
      <c r="C43" s="1">
        <v>1</v>
      </c>
      <c r="D43">
        <v>8</v>
      </c>
      <c r="E43">
        <v>0</v>
      </c>
      <c r="F43">
        <v>0</v>
      </c>
    </row>
    <row r="44" spans="1:7" x14ac:dyDescent="0.25">
      <c r="A44" t="s">
        <v>7</v>
      </c>
      <c r="B44" s="2" t="s">
        <v>22</v>
      </c>
      <c r="C44" s="1">
        <v>2</v>
      </c>
      <c r="D44">
        <v>6</v>
      </c>
      <c r="E44">
        <v>0</v>
      </c>
      <c r="F44">
        <v>0</v>
      </c>
    </row>
    <row r="45" spans="1:7" x14ac:dyDescent="0.25">
      <c r="A45" t="s">
        <v>7</v>
      </c>
      <c r="B45" s="2" t="s">
        <v>22</v>
      </c>
      <c r="C45" s="1">
        <v>3</v>
      </c>
      <c r="D45">
        <v>4</v>
      </c>
      <c r="E45">
        <v>0</v>
      </c>
      <c r="F45">
        <v>0</v>
      </c>
    </row>
    <row r="46" spans="1:7" x14ac:dyDescent="0.25">
      <c r="A46" t="s">
        <v>7</v>
      </c>
      <c r="B46" s="2" t="s">
        <v>22</v>
      </c>
      <c r="C46" s="1">
        <v>4</v>
      </c>
      <c r="D46">
        <v>12</v>
      </c>
      <c r="E46">
        <v>0</v>
      </c>
      <c r="F46">
        <v>1</v>
      </c>
    </row>
    <row r="47" spans="1:7" x14ac:dyDescent="0.25">
      <c r="A47" t="s">
        <v>7</v>
      </c>
      <c r="B47" s="2" t="s">
        <v>23</v>
      </c>
      <c r="C47" s="1">
        <v>1</v>
      </c>
      <c r="D47">
        <v>30</v>
      </c>
      <c r="E47">
        <v>0</v>
      </c>
      <c r="F47">
        <v>1</v>
      </c>
    </row>
    <row r="48" spans="1:7" x14ac:dyDescent="0.25">
      <c r="A48" t="s">
        <v>7</v>
      </c>
      <c r="B48" s="2" t="s">
        <v>23</v>
      </c>
      <c r="C48" s="1">
        <v>2</v>
      </c>
      <c r="D48">
        <v>21</v>
      </c>
      <c r="E48">
        <v>0</v>
      </c>
      <c r="F48">
        <v>4</v>
      </c>
    </row>
    <row r="49" spans="1:6" x14ac:dyDescent="0.25">
      <c r="A49" t="s">
        <v>7</v>
      </c>
      <c r="B49" s="2" t="s">
        <v>23</v>
      </c>
      <c r="C49" s="1">
        <v>3</v>
      </c>
      <c r="D49">
        <v>30</v>
      </c>
      <c r="E49">
        <v>0</v>
      </c>
      <c r="F49">
        <v>0</v>
      </c>
    </row>
    <row r="50" spans="1:6" x14ac:dyDescent="0.25">
      <c r="A50" t="s">
        <v>7</v>
      </c>
      <c r="B50" s="2" t="s">
        <v>23</v>
      </c>
      <c r="C50" s="1">
        <v>4</v>
      </c>
      <c r="D50">
        <v>28</v>
      </c>
      <c r="E50">
        <v>0</v>
      </c>
      <c r="F50">
        <v>0</v>
      </c>
    </row>
    <row r="51" spans="1:6" x14ac:dyDescent="0.25">
      <c r="A51" t="s">
        <v>11</v>
      </c>
      <c r="B51" s="2" t="s">
        <v>24</v>
      </c>
      <c r="C51" s="1">
        <v>1</v>
      </c>
      <c r="D51">
        <v>0</v>
      </c>
      <c r="E51">
        <v>0</v>
      </c>
      <c r="F51" t="s">
        <v>10</v>
      </c>
    </row>
    <row r="52" spans="1:6" x14ac:dyDescent="0.25">
      <c r="A52" t="s">
        <v>11</v>
      </c>
      <c r="B52" s="2" t="s">
        <v>24</v>
      </c>
      <c r="C52" s="1">
        <v>2</v>
      </c>
      <c r="D52">
        <v>0</v>
      </c>
      <c r="E52">
        <v>0</v>
      </c>
      <c r="F52" t="s">
        <v>10</v>
      </c>
    </row>
    <row r="53" spans="1:6" x14ac:dyDescent="0.25">
      <c r="A53" t="s">
        <v>11</v>
      </c>
      <c r="B53" s="2" t="s">
        <v>24</v>
      </c>
      <c r="C53" s="1">
        <v>3</v>
      </c>
      <c r="D53">
        <v>0</v>
      </c>
      <c r="E53">
        <v>0</v>
      </c>
      <c r="F53" t="s">
        <v>10</v>
      </c>
    </row>
    <row r="54" spans="1:6" x14ac:dyDescent="0.25">
      <c r="A54" t="s">
        <v>11</v>
      </c>
      <c r="B54" s="2" t="s">
        <v>24</v>
      </c>
      <c r="C54" s="1">
        <v>4</v>
      </c>
      <c r="D54">
        <v>0</v>
      </c>
      <c r="E54">
        <v>0</v>
      </c>
      <c r="F54" t="s">
        <v>10</v>
      </c>
    </row>
    <row r="55" spans="1:6" x14ac:dyDescent="0.25">
      <c r="A55" t="s">
        <v>11</v>
      </c>
      <c r="B55" s="2" t="s">
        <v>25</v>
      </c>
      <c r="C55" s="1">
        <v>1</v>
      </c>
      <c r="D55">
        <v>3</v>
      </c>
      <c r="E55">
        <v>0</v>
      </c>
      <c r="F55" t="s">
        <v>10</v>
      </c>
    </row>
    <row r="56" spans="1:6" x14ac:dyDescent="0.25">
      <c r="A56" t="s">
        <v>11</v>
      </c>
      <c r="B56" s="2" t="s">
        <v>25</v>
      </c>
      <c r="C56" s="1">
        <v>2</v>
      </c>
      <c r="D56">
        <v>4</v>
      </c>
      <c r="E56">
        <v>0</v>
      </c>
      <c r="F56" t="s">
        <v>10</v>
      </c>
    </row>
    <row r="57" spans="1:6" x14ac:dyDescent="0.25">
      <c r="A57" t="s">
        <v>11</v>
      </c>
      <c r="B57" s="2" t="s">
        <v>25</v>
      </c>
      <c r="C57" s="1">
        <v>3</v>
      </c>
      <c r="D57">
        <v>8</v>
      </c>
      <c r="E57">
        <v>0</v>
      </c>
      <c r="F57" t="s">
        <v>10</v>
      </c>
    </row>
    <row r="58" spans="1:6" x14ac:dyDescent="0.25">
      <c r="A58" t="s">
        <v>11</v>
      </c>
      <c r="B58" s="2" t="s">
        <v>25</v>
      </c>
      <c r="C58" s="1">
        <v>4</v>
      </c>
      <c r="D58">
        <v>3</v>
      </c>
      <c r="E58">
        <v>0</v>
      </c>
      <c r="F58" t="s">
        <v>10</v>
      </c>
    </row>
    <row r="59" spans="1:6" x14ac:dyDescent="0.25">
      <c r="A59" t="s">
        <v>11</v>
      </c>
      <c r="B59" s="2" t="s">
        <v>26</v>
      </c>
      <c r="C59" s="1">
        <v>1</v>
      </c>
      <c r="D59">
        <v>0</v>
      </c>
      <c r="E59">
        <v>0</v>
      </c>
      <c r="F59" t="s">
        <v>10</v>
      </c>
    </row>
    <row r="60" spans="1:6" x14ac:dyDescent="0.25">
      <c r="A60" t="s">
        <v>11</v>
      </c>
      <c r="B60" s="2" t="s">
        <v>26</v>
      </c>
      <c r="C60" s="1">
        <v>2</v>
      </c>
      <c r="D60">
        <v>0</v>
      </c>
      <c r="E60">
        <v>0</v>
      </c>
      <c r="F60" t="s">
        <v>10</v>
      </c>
    </row>
    <row r="61" spans="1:6" x14ac:dyDescent="0.25">
      <c r="A61" t="s">
        <v>11</v>
      </c>
      <c r="B61" s="2" t="s">
        <v>26</v>
      </c>
      <c r="C61" s="1">
        <v>3</v>
      </c>
      <c r="D61">
        <v>0</v>
      </c>
      <c r="E61">
        <v>0</v>
      </c>
      <c r="F61" t="s">
        <v>10</v>
      </c>
    </row>
    <row r="62" spans="1:6" x14ac:dyDescent="0.25">
      <c r="A62" t="s">
        <v>11</v>
      </c>
      <c r="B62" s="2" t="s">
        <v>26</v>
      </c>
      <c r="C62" s="1">
        <v>4</v>
      </c>
      <c r="D62">
        <v>0</v>
      </c>
      <c r="E62">
        <v>0</v>
      </c>
      <c r="F62" t="s">
        <v>10</v>
      </c>
    </row>
    <row r="63" spans="1:6" x14ac:dyDescent="0.25">
      <c r="A63" t="s">
        <v>7</v>
      </c>
      <c r="B63" s="2" t="s">
        <v>27</v>
      </c>
      <c r="C63" s="1">
        <v>1</v>
      </c>
      <c r="D63">
        <v>10</v>
      </c>
      <c r="E63">
        <v>0</v>
      </c>
      <c r="F63">
        <v>0</v>
      </c>
    </row>
    <row r="64" spans="1:6" x14ac:dyDescent="0.25">
      <c r="A64" t="s">
        <v>7</v>
      </c>
      <c r="B64" s="2" t="s">
        <v>27</v>
      </c>
      <c r="C64" s="1">
        <v>2</v>
      </c>
      <c r="D64">
        <v>6</v>
      </c>
      <c r="E64">
        <v>0</v>
      </c>
      <c r="F64">
        <v>0</v>
      </c>
    </row>
    <row r="65" spans="1:6" x14ac:dyDescent="0.25">
      <c r="A65" t="s">
        <v>7</v>
      </c>
      <c r="B65" s="2" t="s">
        <v>27</v>
      </c>
      <c r="C65" s="1">
        <v>3</v>
      </c>
      <c r="D65">
        <v>7</v>
      </c>
      <c r="E65">
        <v>0</v>
      </c>
      <c r="F65">
        <v>0</v>
      </c>
    </row>
    <row r="66" spans="1:6" x14ac:dyDescent="0.25">
      <c r="A66" t="s">
        <v>7</v>
      </c>
      <c r="B66" s="2" t="s">
        <v>27</v>
      </c>
      <c r="C66" s="1">
        <v>4</v>
      </c>
      <c r="D66">
        <v>6</v>
      </c>
      <c r="E66">
        <v>0</v>
      </c>
      <c r="F66">
        <v>2</v>
      </c>
    </row>
    <row r="67" spans="1:6" x14ac:dyDescent="0.25">
      <c r="A67" t="s">
        <v>7</v>
      </c>
      <c r="B67" s="2" t="s">
        <v>28</v>
      </c>
      <c r="C67" s="1">
        <v>1</v>
      </c>
      <c r="D67">
        <v>22</v>
      </c>
      <c r="E67">
        <v>0</v>
      </c>
      <c r="F67">
        <v>2</v>
      </c>
    </row>
    <row r="68" spans="1:6" x14ac:dyDescent="0.25">
      <c r="A68" t="s">
        <v>7</v>
      </c>
      <c r="B68" s="2" t="s">
        <v>28</v>
      </c>
      <c r="C68" s="1">
        <v>2</v>
      </c>
      <c r="D68">
        <v>27</v>
      </c>
      <c r="E68">
        <v>0</v>
      </c>
      <c r="F68">
        <v>1</v>
      </c>
    </row>
    <row r="69" spans="1:6" x14ac:dyDescent="0.25">
      <c r="A69" t="s">
        <v>7</v>
      </c>
      <c r="B69" s="2" t="s">
        <v>28</v>
      </c>
      <c r="C69" s="1">
        <v>3</v>
      </c>
      <c r="D69">
        <v>31</v>
      </c>
      <c r="E69">
        <v>0</v>
      </c>
      <c r="F69">
        <v>0</v>
      </c>
    </row>
    <row r="70" spans="1:6" x14ac:dyDescent="0.25">
      <c r="A70" t="s">
        <v>7</v>
      </c>
      <c r="B70" s="2" t="s">
        <v>28</v>
      </c>
      <c r="C70" s="1">
        <v>4</v>
      </c>
      <c r="D70">
        <v>25</v>
      </c>
      <c r="E70">
        <v>0</v>
      </c>
      <c r="F70">
        <v>3</v>
      </c>
    </row>
    <row r="71" spans="1:6" x14ac:dyDescent="0.25">
      <c r="A71" t="s">
        <v>11</v>
      </c>
      <c r="B71" s="2" t="s">
        <v>29</v>
      </c>
      <c r="C71" s="1">
        <v>1</v>
      </c>
      <c r="D71">
        <v>1</v>
      </c>
      <c r="E71">
        <v>0</v>
      </c>
      <c r="F71">
        <v>0</v>
      </c>
    </row>
    <row r="72" spans="1:6" x14ac:dyDescent="0.25">
      <c r="A72" t="s">
        <v>11</v>
      </c>
      <c r="B72" s="2" t="s">
        <v>29</v>
      </c>
      <c r="C72" s="1">
        <v>2</v>
      </c>
      <c r="D72">
        <v>0</v>
      </c>
      <c r="E72">
        <v>0</v>
      </c>
      <c r="F72" t="s">
        <v>10</v>
      </c>
    </row>
    <row r="73" spans="1:6" x14ac:dyDescent="0.25">
      <c r="A73" t="s">
        <v>11</v>
      </c>
      <c r="B73" s="2" t="s">
        <v>29</v>
      </c>
      <c r="C73" s="1">
        <v>3</v>
      </c>
      <c r="D73">
        <v>0</v>
      </c>
      <c r="E73">
        <v>0</v>
      </c>
      <c r="F73" t="s">
        <v>10</v>
      </c>
    </row>
    <row r="74" spans="1:6" x14ac:dyDescent="0.25">
      <c r="A74" t="s">
        <v>11</v>
      </c>
      <c r="B74" s="2" t="s">
        <v>29</v>
      </c>
      <c r="C74" s="1">
        <v>4</v>
      </c>
      <c r="D74">
        <v>0</v>
      </c>
      <c r="E74">
        <v>0</v>
      </c>
      <c r="F74" t="s">
        <v>10</v>
      </c>
    </row>
    <row r="75" spans="1:6" x14ac:dyDescent="0.25">
      <c r="A75" t="s">
        <v>11</v>
      </c>
      <c r="B75" s="2" t="s">
        <v>30</v>
      </c>
      <c r="C75" s="1">
        <v>1</v>
      </c>
      <c r="D75">
        <v>21</v>
      </c>
      <c r="E75">
        <v>0</v>
      </c>
      <c r="F75">
        <v>0</v>
      </c>
    </row>
    <row r="76" spans="1:6" x14ac:dyDescent="0.25">
      <c r="A76" t="s">
        <v>11</v>
      </c>
      <c r="B76" s="2" t="s">
        <v>30</v>
      </c>
      <c r="C76" s="1">
        <v>2</v>
      </c>
      <c r="D76">
        <v>22</v>
      </c>
      <c r="E76">
        <v>0</v>
      </c>
      <c r="F76">
        <v>0</v>
      </c>
    </row>
    <row r="77" spans="1:6" x14ac:dyDescent="0.25">
      <c r="A77" t="s">
        <v>11</v>
      </c>
      <c r="B77" s="2" t="s">
        <v>30</v>
      </c>
      <c r="C77" s="1">
        <v>3</v>
      </c>
      <c r="D77">
        <v>14</v>
      </c>
      <c r="E77">
        <v>0</v>
      </c>
      <c r="F77">
        <v>0</v>
      </c>
    </row>
    <row r="78" spans="1:6" x14ac:dyDescent="0.25">
      <c r="A78" t="s">
        <v>11</v>
      </c>
      <c r="B78" s="2" t="s">
        <v>30</v>
      </c>
      <c r="C78" s="1">
        <v>4</v>
      </c>
      <c r="D78">
        <v>23</v>
      </c>
      <c r="E78">
        <v>0</v>
      </c>
      <c r="F78">
        <v>0</v>
      </c>
    </row>
    <row r="79" spans="1:6" x14ac:dyDescent="0.25">
      <c r="A79" t="s">
        <v>11</v>
      </c>
      <c r="B79" s="2" t="s">
        <v>31</v>
      </c>
      <c r="C79" s="1">
        <v>1</v>
      </c>
      <c r="D79">
        <v>10</v>
      </c>
      <c r="E79">
        <v>0</v>
      </c>
      <c r="F79">
        <v>0</v>
      </c>
    </row>
    <row r="80" spans="1:6" x14ac:dyDescent="0.25">
      <c r="A80" t="s">
        <v>11</v>
      </c>
      <c r="B80" s="2" t="s">
        <v>31</v>
      </c>
      <c r="C80" s="1">
        <v>2</v>
      </c>
      <c r="D80">
        <v>13</v>
      </c>
      <c r="E80">
        <v>0</v>
      </c>
      <c r="F80">
        <v>0</v>
      </c>
    </row>
    <row r="81" spans="1:6" x14ac:dyDescent="0.25">
      <c r="A81" t="s">
        <v>11</v>
      </c>
      <c r="B81" s="2" t="s">
        <v>31</v>
      </c>
      <c r="C81" s="1">
        <v>3</v>
      </c>
      <c r="D81">
        <v>13</v>
      </c>
      <c r="E81">
        <v>0</v>
      </c>
      <c r="F81">
        <v>0</v>
      </c>
    </row>
    <row r="82" spans="1:6" x14ac:dyDescent="0.25">
      <c r="A82" t="s">
        <v>11</v>
      </c>
      <c r="B82" s="2" t="s">
        <v>31</v>
      </c>
      <c r="C82" s="1">
        <v>4</v>
      </c>
      <c r="D82">
        <v>14</v>
      </c>
      <c r="E82">
        <v>0</v>
      </c>
      <c r="F82">
        <v>0</v>
      </c>
    </row>
    <row r="83" spans="1:6" x14ac:dyDescent="0.25">
      <c r="A83" t="s">
        <v>7</v>
      </c>
      <c r="B83" s="2" t="s">
        <v>32</v>
      </c>
      <c r="C83" s="1">
        <v>1</v>
      </c>
      <c r="D83">
        <v>8</v>
      </c>
      <c r="E83">
        <v>0</v>
      </c>
      <c r="F83">
        <v>1</v>
      </c>
    </row>
    <row r="84" spans="1:6" x14ac:dyDescent="0.25">
      <c r="A84" t="s">
        <v>7</v>
      </c>
      <c r="B84" s="2" t="s">
        <v>32</v>
      </c>
      <c r="C84" s="1">
        <v>2</v>
      </c>
      <c r="D84">
        <v>13</v>
      </c>
      <c r="E84">
        <v>3</v>
      </c>
      <c r="F84">
        <v>1</v>
      </c>
    </row>
    <row r="85" spans="1:6" x14ac:dyDescent="0.25">
      <c r="A85" t="s">
        <v>7</v>
      </c>
      <c r="B85" s="2" t="s">
        <v>32</v>
      </c>
      <c r="C85" s="1">
        <v>3</v>
      </c>
      <c r="D85">
        <v>13</v>
      </c>
      <c r="E85">
        <v>3</v>
      </c>
      <c r="F85">
        <v>2</v>
      </c>
    </row>
    <row r="86" spans="1:6" x14ac:dyDescent="0.25">
      <c r="A86" t="s">
        <v>7</v>
      </c>
      <c r="B86" s="2" t="s">
        <v>32</v>
      </c>
      <c r="C86" s="1">
        <v>4</v>
      </c>
      <c r="D86">
        <v>8</v>
      </c>
      <c r="E86">
        <v>0</v>
      </c>
      <c r="F86">
        <v>0</v>
      </c>
    </row>
    <row r="87" spans="1:6" x14ac:dyDescent="0.25">
      <c r="A87" t="s">
        <v>7</v>
      </c>
      <c r="B87" s="2" t="s">
        <v>33</v>
      </c>
      <c r="C87" s="1">
        <v>1</v>
      </c>
      <c r="D87">
        <v>32</v>
      </c>
      <c r="E87">
        <v>6</v>
      </c>
      <c r="F87">
        <v>6</v>
      </c>
    </row>
    <row r="88" spans="1:6" x14ac:dyDescent="0.25">
      <c r="A88" t="s">
        <v>7</v>
      </c>
      <c r="B88" s="2" t="s">
        <v>33</v>
      </c>
      <c r="C88" s="1">
        <v>2</v>
      </c>
      <c r="D88">
        <v>23</v>
      </c>
      <c r="E88">
        <v>9</v>
      </c>
      <c r="F88">
        <v>11</v>
      </c>
    </row>
    <row r="89" spans="1:6" x14ac:dyDescent="0.25">
      <c r="A89" t="s">
        <v>7</v>
      </c>
      <c r="B89" s="2" t="s">
        <v>33</v>
      </c>
      <c r="C89" s="1">
        <v>3</v>
      </c>
      <c r="D89">
        <v>26</v>
      </c>
      <c r="E89">
        <v>11</v>
      </c>
      <c r="F89">
        <v>18</v>
      </c>
    </row>
    <row r="90" spans="1:6" x14ac:dyDescent="0.25">
      <c r="A90" t="s">
        <v>7</v>
      </c>
      <c r="B90" s="2" t="s">
        <v>33</v>
      </c>
      <c r="C90" s="1">
        <v>4</v>
      </c>
      <c r="D90">
        <v>24</v>
      </c>
      <c r="E90">
        <v>7</v>
      </c>
      <c r="F90">
        <v>6</v>
      </c>
    </row>
    <row r="91" spans="1:6" x14ac:dyDescent="0.25">
      <c r="A91" t="s">
        <v>11</v>
      </c>
      <c r="B91" s="2" t="s">
        <v>34</v>
      </c>
      <c r="C91" s="1">
        <v>1</v>
      </c>
      <c r="D91">
        <v>0</v>
      </c>
      <c r="E91">
        <v>0</v>
      </c>
    </row>
    <row r="92" spans="1:6" x14ac:dyDescent="0.25">
      <c r="A92" t="s">
        <v>11</v>
      </c>
      <c r="B92" s="2" t="s">
        <v>34</v>
      </c>
      <c r="C92" s="1">
        <v>2</v>
      </c>
      <c r="D92">
        <v>0</v>
      </c>
      <c r="E92">
        <v>0</v>
      </c>
    </row>
    <row r="93" spans="1:6" x14ac:dyDescent="0.25">
      <c r="A93" t="s">
        <v>11</v>
      </c>
      <c r="B93" s="2" t="s">
        <v>34</v>
      </c>
      <c r="C93" s="1">
        <v>3</v>
      </c>
      <c r="D93">
        <v>0</v>
      </c>
      <c r="E93">
        <v>0</v>
      </c>
    </row>
    <row r="94" spans="1:6" x14ac:dyDescent="0.25">
      <c r="A94" t="s">
        <v>11</v>
      </c>
      <c r="B94" s="2" t="s">
        <v>34</v>
      </c>
      <c r="C94" s="1">
        <v>4</v>
      </c>
      <c r="D94">
        <v>1</v>
      </c>
      <c r="E94">
        <v>0</v>
      </c>
    </row>
    <row r="95" spans="1:6" x14ac:dyDescent="0.25">
      <c r="A95" t="s">
        <v>11</v>
      </c>
      <c r="B95" s="2" t="s">
        <v>35</v>
      </c>
      <c r="C95" s="1">
        <v>1</v>
      </c>
      <c r="D95">
        <v>20</v>
      </c>
      <c r="E95">
        <v>15</v>
      </c>
    </row>
    <row r="96" spans="1:6" x14ac:dyDescent="0.25">
      <c r="A96" t="s">
        <v>11</v>
      </c>
      <c r="B96" s="2" t="s">
        <v>35</v>
      </c>
      <c r="C96" s="1">
        <v>2</v>
      </c>
      <c r="D96">
        <v>23</v>
      </c>
      <c r="E96">
        <v>21</v>
      </c>
    </row>
    <row r="97" spans="1:6" x14ac:dyDescent="0.25">
      <c r="A97" t="s">
        <v>11</v>
      </c>
      <c r="B97" s="2" t="s">
        <v>35</v>
      </c>
      <c r="C97" s="1">
        <v>3</v>
      </c>
      <c r="D97">
        <v>24</v>
      </c>
      <c r="E97">
        <v>15</v>
      </c>
    </row>
    <row r="98" spans="1:6" x14ac:dyDescent="0.25">
      <c r="A98" t="s">
        <v>11</v>
      </c>
      <c r="B98" s="2" t="s">
        <v>35</v>
      </c>
      <c r="C98" s="1">
        <v>4</v>
      </c>
      <c r="D98">
        <v>22</v>
      </c>
      <c r="E98">
        <v>16</v>
      </c>
    </row>
    <row r="99" spans="1:6" x14ac:dyDescent="0.25">
      <c r="A99" t="s">
        <v>11</v>
      </c>
      <c r="B99" s="2" t="s">
        <v>36</v>
      </c>
      <c r="C99" s="1">
        <v>1</v>
      </c>
      <c r="D99">
        <v>33</v>
      </c>
      <c r="E99">
        <v>20</v>
      </c>
    </row>
    <row r="100" spans="1:6" x14ac:dyDescent="0.25">
      <c r="A100" t="s">
        <v>11</v>
      </c>
      <c r="B100" s="2" t="s">
        <v>36</v>
      </c>
      <c r="C100" s="1">
        <v>2</v>
      </c>
      <c r="D100">
        <v>31</v>
      </c>
      <c r="E100">
        <v>21</v>
      </c>
    </row>
    <row r="101" spans="1:6" x14ac:dyDescent="0.25">
      <c r="A101" t="s">
        <v>11</v>
      </c>
      <c r="B101" s="2" t="s">
        <v>36</v>
      </c>
      <c r="C101" s="1">
        <v>3</v>
      </c>
      <c r="D101">
        <v>21</v>
      </c>
      <c r="E101">
        <v>19</v>
      </c>
    </row>
    <row r="102" spans="1:6" x14ac:dyDescent="0.25">
      <c r="A102" t="s">
        <v>11</v>
      </c>
      <c r="B102" s="2" t="s">
        <v>36</v>
      </c>
      <c r="C102" s="1">
        <v>4</v>
      </c>
      <c r="D102">
        <v>19</v>
      </c>
      <c r="E102">
        <v>15</v>
      </c>
    </row>
    <row r="103" spans="1:6" x14ac:dyDescent="0.25">
      <c r="A103" t="s">
        <v>7</v>
      </c>
      <c r="B103" s="2" t="s">
        <v>37</v>
      </c>
      <c r="C103" s="1">
        <v>1</v>
      </c>
      <c r="D103">
        <v>16</v>
      </c>
      <c r="E103">
        <v>9</v>
      </c>
      <c r="F103">
        <v>19</v>
      </c>
    </row>
    <row r="104" spans="1:6" x14ac:dyDescent="0.25">
      <c r="A104" t="s">
        <v>7</v>
      </c>
      <c r="B104" s="2" t="s">
        <v>37</v>
      </c>
      <c r="C104" s="1">
        <v>2</v>
      </c>
      <c r="D104">
        <v>10</v>
      </c>
      <c r="E104">
        <v>7</v>
      </c>
      <c r="F104">
        <v>2</v>
      </c>
    </row>
    <row r="105" spans="1:6" x14ac:dyDescent="0.25">
      <c r="A105" t="s">
        <v>7</v>
      </c>
      <c r="B105" s="2" t="s">
        <v>37</v>
      </c>
      <c r="C105" s="1">
        <v>3</v>
      </c>
      <c r="D105">
        <v>20</v>
      </c>
      <c r="E105">
        <v>8</v>
      </c>
      <c r="F105">
        <v>16</v>
      </c>
    </row>
    <row r="106" spans="1:6" x14ac:dyDescent="0.25">
      <c r="A106" t="s">
        <v>7</v>
      </c>
      <c r="B106" s="2" t="s">
        <v>37</v>
      </c>
      <c r="C106" s="1">
        <v>4</v>
      </c>
      <c r="D106">
        <v>16</v>
      </c>
      <c r="E106">
        <v>10</v>
      </c>
      <c r="F106">
        <v>1</v>
      </c>
    </row>
    <row r="107" spans="1:6" x14ac:dyDescent="0.25">
      <c r="A107" t="s">
        <v>7</v>
      </c>
      <c r="B107" s="2" t="s">
        <v>38</v>
      </c>
      <c r="C107" s="1">
        <v>1</v>
      </c>
      <c r="D107">
        <v>19</v>
      </c>
      <c r="E107">
        <v>16</v>
      </c>
      <c r="F107">
        <v>4</v>
      </c>
    </row>
    <row r="108" spans="1:6" x14ac:dyDescent="0.25">
      <c r="A108" t="s">
        <v>7</v>
      </c>
      <c r="B108" s="2" t="s">
        <v>38</v>
      </c>
      <c r="C108" s="1">
        <v>2</v>
      </c>
      <c r="D108">
        <v>25</v>
      </c>
      <c r="E108">
        <v>22</v>
      </c>
      <c r="F108">
        <v>5</v>
      </c>
    </row>
    <row r="109" spans="1:6" x14ac:dyDescent="0.25">
      <c r="A109" t="s">
        <v>7</v>
      </c>
      <c r="B109" s="2" t="s">
        <v>38</v>
      </c>
      <c r="C109" s="1">
        <v>3</v>
      </c>
      <c r="D109">
        <v>27</v>
      </c>
      <c r="E109">
        <v>25</v>
      </c>
      <c r="F109">
        <v>6</v>
      </c>
    </row>
    <row r="110" spans="1:6" x14ac:dyDescent="0.25">
      <c r="A110" t="s">
        <v>7</v>
      </c>
      <c r="B110" s="2" t="s">
        <v>38</v>
      </c>
      <c r="C110" s="1">
        <v>4</v>
      </c>
      <c r="D110">
        <v>22</v>
      </c>
      <c r="E110">
        <v>18</v>
      </c>
      <c r="F110">
        <v>12</v>
      </c>
    </row>
    <row r="111" spans="1:6" x14ac:dyDescent="0.25">
      <c r="A111" t="s">
        <v>11</v>
      </c>
      <c r="B111" s="2" t="s">
        <v>51</v>
      </c>
      <c r="C111" s="1">
        <v>1</v>
      </c>
      <c r="D111">
        <v>0</v>
      </c>
      <c r="E111">
        <v>0</v>
      </c>
    </row>
    <row r="112" spans="1:6" x14ac:dyDescent="0.25">
      <c r="A112" t="s">
        <v>11</v>
      </c>
      <c r="B112" s="2" t="s">
        <v>51</v>
      </c>
      <c r="C112" s="1">
        <v>2</v>
      </c>
      <c r="D112">
        <v>0</v>
      </c>
      <c r="E112">
        <v>0</v>
      </c>
    </row>
    <row r="113" spans="1:7" x14ac:dyDescent="0.25">
      <c r="A113" t="s">
        <v>11</v>
      </c>
      <c r="B113" s="2" t="s">
        <v>51</v>
      </c>
      <c r="C113" s="1">
        <v>3</v>
      </c>
      <c r="D113">
        <v>0</v>
      </c>
      <c r="E113">
        <v>0</v>
      </c>
    </row>
    <row r="114" spans="1:7" x14ac:dyDescent="0.25">
      <c r="A114" t="s">
        <v>11</v>
      </c>
      <c r="B114" s="2" t="s">
        <v>51</v>
      </c>
      <c r="C114" s="1">
        <v>4</v>
      </c>
      <c r="D114">
        <v>0</v>
      </c>
      <c r="E114">
        <v>0</v>
      </c>
    </row>
    <row r="115" spans="1:7" x14ac:dyDescent="0.25">
      <c r="A115" t="s">
        <v>11</v>
      </c>
      <c r="B115" s="2" t="s">
        <v>52</v>
      </c>
      <c r="C115" s="1">
        <v>1</v>
      </c>
      <c r="D115">
        <v>23</v>
      </c>
      <c r="E115">
        <v>24</v>
      </c>
      <c r="F115">
        <v>1</v>
      </c>
    </row>
    <row r="116" spans="1:7" x14ac:dyDescent="0.25">
      <c r="A116" t="s">
        <v>11</v>
      </c>
      <c r="B116" s="2" t="s">
        <v>52</v>
      </c>
      <c r="C116" s="1">
        <v>2</v>
      </c>
      <c r="D116">
        <v>25</v>
      </c>
      <c r="E116">
        <v>30</v>
      </c>
    </row>
    <row r="117" spans="1:7" x14ac:dyDescent="0.25">
      <c r="A117" t="s">
        <v>11</v>
      </c>
      <c r="B117" s="2" t="s">
        <v>52</v>
      </c>
      <c r="C117" s="1">
        <v>3</v>
      </c>
      <c r="D117">
        <v>23</v>
      </c>
      <c r="E117">
        <v>23</v>
      </c>
      <c r="G117" t="s">
        <v>53</v>
      </c>
    </row>
    <row r="118" spans="1:7" x14ac:dyDescent="0.25">
      <c r="A118" t="s">
        <v>11</v>
      </c>
      <c r="B118" s="2" t="s">
        <v>52</v>
      </c>
      <c r="C118" s="1">
        <v>4</v>
      </c>
      <c r="D118">
        <v>22</v>
      </c>
      <c r="E118">
        <v>22</v>
      </c>
      <c r="G118" t="s">
        <v>53</v>
      </c>
    </row>
    <row r="119" spans="1:7" x14ac:dyDescent="0.25">
      <c r="A119" t="s">
        <v>11</v>
      </c>
      <c r="B119" s="2" t="s">
        <v>54</v>
      </c>
      <c r="C119" s="1">
        <v>1</v>
      </c>
      <c r="D119">
        <v>36</v>
      </c>
      <c r="E119">
        <v>35</v>
      </c>
    </row>
    <row r="120" spans="1:7" x14ac:dyDescent="0.25">
      <c r="A120" t="s">
        <v>11</v>
      </c>
      <c r="B120" s="2" t="s">
        <v>54</v>
      </c>
      <c r="C120" s="1">
        <v>2</v>
      </c>
      <c r="D120">
        <v>26</v>
      </c>
      <c r="E120">
        <v>33</v>
      </c>
      <c r="F120">
        <v>2</v>
      </c>
      <c r="G120" t="s">
        <v>53</v>
      </c>
    </row>
    <row r="121" spans="1:7" x14ac:dyDescent="0.25">
      <c r="A121" t="s">
        <v>11</v>
      </c>
      <c r="B121" s="2" t="s">
        <v>54</v>
      </c>
      <c r="C121" s="1">
        <v>3</v>
      </c>
      <c r="D121">
        <v>34</v>
      </c>
      <c r="E121">
        <v>30</v>
      </c>
    </row>
    <row r="122" spans="1:7" x14ac:dyDescent="0.25">
      <c r="A122" t="s">
        <v>11</v>
      </c>
      <c r="B122" s="2" t="s">
        <v>54</v>
      </c>
      <c r="C122" s="1">
        <v>4</v>
      </c>
      <c r="D122">
        <v>30</v>
      </c>
      <c r="E122">
        <v>24</v>
      </c>
      <c r="F122">
        <v>4</v>
      </c>
    </row>
    <row r="123" spans="1:7" x14ac:dyDescent="0.25">
      <c r="A123" t="s">
        <v>7</v>
      </c>
      <c r="B123" s="2" t="s">
        <v>55</v>
      </c>
      <c r="C123" s="1">
        <v>1</v>
      </c>
      <c r="D123">
        <v>20</v>
      </c>
      <c r="E123">
        <v>27</v>
      </c>
      <c r="F123" t="s">
        <v>57</v>
      </c>
      <c r="G123" t="s">
        <v>58</v>
      </c>
    </row>
    <row r="124" spans="1:7" x14ac:dyDescent="0.25">
      <c r="A124" t="s">
        <v>7</v>
      </c>
      <c r="B124" s="2" t="s">
        <v>55</v>
      </c>
      <c r="C124" s="1">
        <v>2</v>
      </c>
      <c r="D124">
        <v>11</v>
      </c>
      <c r="E124">
        <v>18</v>
      </c>
      <c r="F124" t="s">
        <v>57</v>
      </c>
      <c r="G124" t="s">
        <v>58</v>
      </c>
    </row>
    <row r="125" spans="1:7" x14ac:dyDescent="0.25">
      <c r="A125" t="s">
        <v>7</v>
      </c>
      <c r="B125" s="2" t="s">
        <v>55</v>
      </c>
      <c r="C125" s="1">
        <v>3</v>
      </c>
      <c r="D125">
        <v>17</v>
      </c>
      <c r="E125">
        <v>28</v>
      </c>
      <c r="F125" t="s">
        <v>57</v>
      </c>
      <c r="G125" t="s">
        <v>58</v>
      </c>
    </row>
    <row r="126" spans="1:7" x14ac:dyDescent="0.25">
      <c r="A126" t="s">
        <v>7</v>
      </c>
      <c r="B126" s="2" t="s">
        <v>55</v>
      </c>
      <c r="C126" s="1">
        <v>4</v>
      </c>
      <c r="D126">
        <v>29</v>
      </c>
      <c r="E126">
        <v>28</v>
      </c>
      <c r="F126" t="s">
        <v>57</v>
      </c>
      <c r="G126" t="s">
        <v>58</v>
      </c>
    </row>
    <row r="127" spans="1:7" x14ac:dyDescent="0.25">
      <c r="A127" t="s">
        <v>7</v>
      </c>
      <c r="B127" s="2" t="s">
        <v>56</v>
      </c>
      <c r="C127" s="1">
        <v>1</v>
      </c>
      <c r="D127">
        <v>22</v>
      </c>
      <c r="E127">
        <v>19</v>
      </c>
      <c r="F127">
        <v>8</v>
      </c>
    </row>
    <row r="128" spans="1:7" x14ac:dyDescent="0.25">
      <c r="A128" t="s">
        <v>7</v>
      </c>
      <c r="B128" s="2" t="s">
        <v>56</v>
      </c>
      <c r="C128" s="1">
        <v>2</v>
      </c>
      <c r="D128">
        <v>14</v>
      </c>
      <c r="E128">
        <v>14</v>
      </c>
      <c r="F128">
        <v>6</v>
      </c>
      <c r="G128" t="s">
        <v>59</v>
      </c>
    </row>
    <row r="129" spans="1:7" x14ac:dyDescent="0.25">
      <c r="A129" t="s">
        <v>7</v>
      </c>
      <c r="B129" s="2" t="s">
        <v>56</v>
      </c>
      <c r="C129" s="1">
        <v>3</v>
      </c>
      <c r="D129">
        <v>21</v>
      </c>
      <c r="E129">
        <v>21</v>
      </c>
      <c r="F129">
        <v>10</v>
      </c>
    </row>
    <row r="130" spans="1:7" x14ac:dyDescent="0.25">
      <c r="A130" t="s">
        <v>7</v>
      </c>
      <c r="B130" s="2" t="s">
        <v>56</v>
      </c>
      <c r="C130" s="1">
        <v>4</v>
      </c>
      <c r="D130">
        <v>14</v>
      </c>
      <c r="E130">
        <v>14</v>
      </c>
      <c r="F130">
        <v>7</v>
      </c>
    </row>
    <row r="131" spans="1:7" x14ac:dyDescent="0.25">
      <c r="A131" t="s">
        <v>11</v>
      </c>
      <c r="B131" s="2" t="s">
        <v>60</v>
      </c>
      <c r="C131" s="1">
        <v>1</v>
      </c>
      <c r="D131">
        <v>21</v>
      </c>
      <c r="E131">
        <v>20</v>
      </c>
      <c r="G131" t="s">
        <v>62</v>
      </c>
    </row>
    <row r="132" spans="1:7" x14ac:dyDescent="0.25">
      <c r="A132" t="s">
        <v>11</v>
      </c>
      <c r="B132" s="2" t="s">
        <v>60</v>
      </c>
      <c r="C132" s="1">
        <v>2</v>
      </c>
      <c r="D132">
        <v>28</v>
      </c>
      <c r="E132">
        <v>30</v>
      </c>
      <c r="G132" t="s">
        <v>63</v>
      </c>
    </row>
    <row r="133" spans="1:7" x14ac:dyDescent="0.25">
      <c r="A133" t="s">
        <v>11</v>
      </c>
      <c r="B133" s="2" t="s">
        <v>60</v>
      </c>
      <c r="C133" s="1">
        <v>3</v>
      </c>
      <c r="D133">
        <v>20</v>
      </c>
      <c r="E133">
        <v>21</v>
      </c>
      <c r="G133" t="s">
        <v>64</v>
      </c>
    </row>
    <row r="134" spans="1:7" x14ac:dyDescent="0.25">
      <c r="A134" t="s">
        <v>11</v>
      </c>
      <c r="B134" s="2" t="s">
        <v>60</v>
      </c>
      <c r="C134" s="1">
        <v>4</v>
      </c>
      <c r="D134">
        <v>30</v>
      </c>
      <c r="E134">
        <v>30</v>
      </c>
      <c r="G134" t="s">
        <v>65</v>
      </c>
    </row>
    <row r="135" spans="1:7" x14ac:dyDescent="0.25">
      <c r="A135" t="s">
        <v>11</v>
      </c>
      <c r="B135" s="2" t="s">
        <v>61</v>
      </c>
      <c r="C135" s="1">
        <v>1</v>
      </c>
      <c r="D135">
        <v>30</v>
      </c>
      <c r="E135">
        <v>33</v>
      </c>
      <c r="G135" t="s">
        <v>66</v>
      </c>
    </row>
    <row r="136" spans="1:7" x14ac:dyDescent="0.25">
      <c r="A136" t="s">
        <v>11</v>
      </c>
      <c r="B136" s="2" t="s">
        <v>61</v>
      </c>
      <c r="C136" s="1">
        <v>2</v>
      </c>
      <c r="D136">
        <v>33</v>
      </c>
      <c r="E136">
        <v>34</v>
      </c>
      <c r="G136" t="s">
        <v>67</v>
      </c>
    </row>
    <row r="137" spans="1:7" x14ac:dyDescent="0.25">
      <c r="A137" t="s">
        <v>11</v>
      </c>
      <c r="B137" s="2" t="s">
        <v>61</v>
      </c>
      <c r="C137" s="1">
        <v>3</v>
      </c>
      <c r="D137">
        <v>35</v>
      </c>
      <c r="E137">
        <v>36</v>
      </c>
      <c r="G137" t="s">
        <v>68</v>
      </c>
    </row>
    <row r="138" spans="1:7" x14ac:dyDescent="0.25">
      <c r="A138" t="s">
        <v>11</v>
      </c>
      <c r="B138" s="2" t="s">
        <v>61</v>
      </c>
      <c r="C138" s="1">
        <v>4</v>
      </c>
      <c r="D138">
        <v>27</v>
      </c>
      <c r="E138">
        <v>31</v>
      </c>
      <c r="G138" t="s">
        <v>69</v>
      </c>
    </row>
    <row r="139" spans="1:7" x14ac:dyDescent="0.25">
      <c r="A139" t="s">
        <v>11</v>
      </c>
      <c r="B139" s="2" t="s">
        <v>78</v>
      </c>
      <c r="C139" s="1">
        <v>1</v>
      </c>
      <c r="D139">
        <v>24</v>
      </c>
      <c r="E139">
        <v>36</v>
      </c>
      <c r="F139">
        <v>1</v>
      </c>
      <c r="G139" t="s">
        <v>196</v>
      </c>
    </row>
    <row r="140" spans="1:7" x14ac:dyDescent="0.25">
      <c r="A140" t="s">
        <v>11</v>
      </c>
      <c r="B140" s="2" t="s">
        <v>78</v>
      </c>
      <c r="C140" s="1">
        <v>2</v>
      </c>
      <c r="D140">
        <v>24</v>
      </c>
      <c r="E140">
        <v>30</v>
      </c>
      <c r="G140" t="s">
        <v>197</v>
      </c>
    </row>
    <row r="141" spans="1:7" x14ac:dyDescent="0.25">
      <c r="A141" t="s">
        <v>11</v>
      </c>
      <c r="B141" s="2" t="s">
        <v>78</v>
      </c>
      <c r="C141" s="1">
        <v>3</v>
      </c>
      <c r="D141">
        <v>28</v>
      </c>
      <c r="E141">
        <v>30</v>
      </c>
      <c r="G141" t="s">
        <v>198</v>
      </c>
    </row>
    <row r="142" spans="1:7" x14ac:dyDescent="0.25">
      <c r="A142" t="s">
        <v>11</v>
      </c>
      <c r="B142" s="2" t="s">
        <v>78</v>
      </c>
      <c r="C142" s="1">
        <v>4</v>
      </c>
      <c r="D142">
        <v>23</v>
      </c>
      <c r="E142">
        <v>27</v>
      </c>
      <c r="G142" t="s">
        <v>64</v>
      </c>
    </row>
  </sheetData>
  <phoneticPr fontId="5" type="noConversion"/>
  <pageMargins left="0.7" right="0.7" top="0.75" bottom="0.75" header="0.3" footer="0.3"/>
  <pageSetup orientation="portrait" r:id="rId1"/>
  <ignoredErrors>
    <ignoredError sqref="B27:B29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7"/>
  <sheetViews>
    <sheetView workbookViewId="0">
      <pane ySplit="1" topLeftCell="A38" activePane="bottomLeft" state="frozen"/>
      <selection pane="bottomLeft" activeCell="A115" sqref="A115"/>
    </sheetView>
  </sheetViews>
  <sheetFormatPr defaultRowHeight="15" x14ac:dyDescent="0.25"/>
  <cols>
    <col min="2" max="2" width="10" style="2" bestFit="1" customWidth="1"/>
    <col min="3" max="3" width="9.140625" style="1"/>
    <col min="4" max="4" width="20.7109375" bestFit="1" customWidth="1"/>
    <col min="5" max="5" width="17.5703125" bestFit="1" customWidth="1"/>
    <col min="6" max="6" width="20.28515625" bestFit="1" customWidth="1"/>
    <col min="7" max="7" width="17.28515625" bestFit="1" customWidth="1"/>
  </cols>
  <sheetData>
    <row r="1" spans="1:7" x14ac:dyDescent="0.25">
      <c r="A1" t="s">
        <v>0</v>
      </c>
      <c r="B1" s="2" t="s">
        <v>1</v>
      </c>
      <c r="C1" s="1" t="s">
        <v>2</v>
      </c>
      <c r="D1" t="s">
        <v>4</v>
      </c>
      <c r="E1" t="s">
        <v>3</v>
      </c>
      <c r="F1" t="s">
        <v>5</v>
      </c>
      <c r="G1" t="s">
        <v>6</v>
      </c>
    </row>
    <row r="2" spans="1:7" x14ac:dyDescent="0.25">
      <c r="A2" t="s">
        <v>11</v>
      </c>
      <c r="B2" s="2" t="s">
        <v>12</v>
      </c>
      <c r="C2" s="1">
        <v>1</v>
      </c>
      <c r="D2">
        <v>0</v>
      </c>
      <c r="F2">
        <v>0</v>
      </c>
    </row>
    <row r="3" spans="1:7" x14ac:dyDescent="0.25">
      <c r="A3" t="s">
        <v>11</v>
      </c>
      <c r="B3" s="2" t="s">
        <v>12</v>
      </c>
      <c r="C3" s="1">
        <v>2</v>
      </c>
      <c r="D3">
        <v>0</v>
      </c>
      <c r="F3">
        <v>0</v>
      </c>
    </row>
    <row r="4" spans="1:7" x14ac:dyDescent="0.25">
      <c r="A4" t="s">
        <v>11</v>
      </c>
      <c r="B4" s="2" t="s">
        <v>12</v>
      </c>
      <c r="C4" s="1">
        <v>3</v>
      </c>
      <c r="D4">
        <v>0</v>
      </c>
      <c r="F4">
        <v>0</v>
      </c>
    </row>
    <row r="5" spans="1:7" x14ac:dyDescent="0.25">
      <c r="A5" t="s">
        <v>11</v>
      </c>
      <c r="B5" s="2" t="s">
        <v>12</v>
      </c>
      <c r="C5" s="1">
        <v>4</v>
      </c>
      <c r="D5">
        <v>0</v>
      </c>
      <c r="F5">
        <v>0</v>
      </c>
    </row>
    <row r="6" spans="1:7" x14ac:dyDescent="0.25">
      <c r="A6" t="s">
        <v>11</v>
      </c>
      <c r="B6" s="2" t="s">
        <v>34</v>
      </c>
      <c r="C6" s="1">
        <v>1</v>
      </c>
      <c r="D6">
        <v>0</v>
      </c>
      <c r="E6">
        <v>0</v>
      </c>
    </row>
    <row r="7" spans="1:7" x14ac:dyDescent="0.25">
      <c r="A7" t="s">
        <v>11</v>
      </c>
      <c r="B7" s="2" t="s">
        <v>34</v>
      </c>
      <c r="C7" s="1">
        <v>2</v>
      </c>
      <c r="D7">
        <v>0</v>
      </c>
      <c r="E7">
        <v>0</v>
      </c>
    </row>
    <row r="8" spans="1:7" x14ac:dyDescent="0.25">
      <c r="A8" t="s">
        <v>11</v>
      </c>
      <c r="B8" s="2" t="s">
        <v>34</v>
      </c>
      <c r="C8" s="1">
        <v>3</v>
      </c>
      <c r="D8">
        <v>0</v>
      </c>
      <c r="E8">
        <v>0</v>
      </c>
    </row>
    <row r="9" spans="1:7" x14ac:dyDescent="0.25">
      <c r="A9" t="s">
        <v>11</v>
      </c>
      <c r="B9" s="2" t="s">
        <v>34</v>
      </c>
      <c r="C9" s="1">
        <v>4</v>
      </c>
      <c r="D9">
        <v>1</v>
      </c>
      <c r="E9">
        <v>0</v>
      </c>
    </row>
    <row r="10" spans="1:7" x14ac:dyDescent="0.25">
      <c r="A10" t="s">
        <v>11</v>
      </c>
      <c r="B10" s="2" t="s">
        <v>51</v>
      </c>
      <c r="C10" s="1">
        <v>1</v>
      </c>
      <c r="D10">
        <v>0</v>
      </c>
      <c r="E10">
        <v>0</v>
      </c>
    </row>
    <row r="11" spans="1:7" x14ac:dyDescent="0.25">
      <c r="A11" t="s">
        <v>11</v>
      </c>
      <c r="B11" s="2" t="s">
        <v>51</v>
      </c>
      <c r="C11" s="1">
        <v>2</v>
      </c>
      <c r="D11">
        <v>0</v>
      </c>
      <c r="E11">
        <v>0</v>
      </c>
    </row>
    <row r="12" spans="1:7" x14ac:dyDescent="0.25">
      <c r="A12" t="s">
        <v>11</v>
      </c>
      <c r="B12" s="2" t="s">
        <v>51</v>
      </c>
      <c r="C12" s="1">
        <v>3</v>
      </c>
      <c r="D12">
        <v>0</v>
      </c>
      <c r="E12">
        <v>0</v>
      </c>
    </row>
    <row r="13" spans="1:7" x14ac:dyDescent="0.25">
      <c r="A13" t="s">
        <v>11</v>
      </c>
      <c r="B13" s="2" t="s">
        <v>51</v>
      </c>
      <c r="C13" s="1">
        <v>4</v>
      </c>
      <c r="D13">
        <v>0</v>
      </c>
      <c r="E13">
        <v>0</v>
      </c>
    </row>
    <row r="14" spans="1:7" x14ac:dyDescent="0.25">
      <c r="A14" t="s">
        <v>11</v>
      </c>
      <c r="B14" s="2" t="s">
        <v>16</v>
      </c>
      <c r="C14" s="1">
        <v>1</v>
      </c>
      <c r="D14">
        <v>0</v>
      </c>
      <c r="E14">
        <v>0</v>
      </c>
      <c r="F14" t="s">
        <v>10</v>
      </c>
    </row>
    <row r="15" spans="1:7" x14ac:dyDescent="0.25">
      <c r="A15" t="s">
        <v>11</v>
      </c>
      <c r="B15" s="2" t="s">
        <v>16</v>
      </c>
      <c r="C15" s="1">
        <v>2</v>
      </c>
      <c r="D15">
        <v>0</v>
      </c>
      <c r="E15">
        <v>0</v>
      </c>
      <c r="F15" t="s">
        <v>10</v>
      </c>
    </row>
    <row r="16" spans="1:7" x14ac:dyDescent="0.25">
      <c r="A16" t="s">
        <v>11</v>
      </c>
      <c r="B16" s="2" t="s">
        <v>16</v>
      </c>
      <c r="C16" s="1">
        <v>3</v>
      </c>
      <c r="D16">
        <v>0</v>
      </c>
      <c r="E16">
        <v>0</v>
      </c>
      <c r="F16" t="s">
        <v>10</v>
      </c>
    </row>
    <row r="17" spans="1:6" x14ac:dyDescent="0.25">
      <c r="A17" t="s">
        <v>11</v>
      </c>
      <c r="B17" s="2" t="s">
        <v>16</v>
      </c>
      <c r="C17" s="1">
        <v>4</v>
      </c>
      <c r="D17">
        <v>0</v>
      </c>
      <c r="E17">
        <v>0</v>
      </c>
      <c r="F17" t="s">
        <v>10</v>
      </c>
    </row>
    <row r="18" spans="1:6" x14ac:dyDescent="0.25">
      <c r="A18" t="s">
        <v>11</v>
      </c>
      <c r="B18" s="2" t="s">
        <v>19</v>
      </c>
      <c r="C18" s="1">
        <v>1</v>
      </c>
      <c r="D18">
        <v>0</v>
      </c>
      <c r="E18">
        <v>0</v>
      </c>
      <c r="F18" t="s">
        <v>10</v>
      </c>
    </row>
    <row r="19" spans="1:6" x14ac:dyDescent="0.25">
      <c r="A19" t="s">
        <v>11</v>
      </c>
      <c r="B19" s="2" t="s">
        <v>19</v>
      </c>
      <c r="C19" s="1">
        <v>2</v>
      </c>
      <c r="D19">
        <v>0</v>
      </c>
      <c r="E19">
        <v>0</v>
      </c>
      <c r="F19" t="s">
        <v>10</v>
      </c>
    </row>
    <row r="20" spans="1:6" x14ac:dyDescent="0.25">
      <c r="A20" t="s">
        <v>11</v>
      </c>
      <c r="B20" s="2" t="s">
        <v>19</v>
      </c>
      <c r="C20" s="1">
        <v>3</v>
      </c>
      <c r="D20">
        <v>0</v>
      </c>
      <c r="E20">
        <v>0</v>
      </c>
      <c r="F20" t="s">
        <v>10</v>
      </c>
    </row>
    <row r="21" spans="1:6" x14ac:dyDescent="0.25">
      <c r="A21" t="s">
        <v>11</v>
      </c>
      <c r="B21" s="2" t="s">
        <v>19</v>
      </c>
      <c r="C21" s="1">
        <v>4</v>
      </c>
      <c r="D21">
        <v>0</v>
      </c>
      <c r="E21">
        <v>0</v>
      </c>
      <c r="F21" t="s">
        <v>10</v>
      </c>
    </row>
    <row r="22" spans="1:6" x14ac:dyDescent="0.25">
      <c r="A22" t="s">
        <v>11</v>
      </c>
      <c r="B22" s="2" t="s">
        <v>24</v>
      </c>
      <c r="C22" s="1">
        <v>1</v>
      </c>
      <c r="D22">
        <v>0</v>
      </c>
      <c r="E22">
        <v>0</v>
      </c>
      <c r="F22" t="s">
        <v>10</v>
      </c>
    </row>
    <row r="23" spans="1:6" x14ac:dyDescent="0.25">
      <c r="A23" t="s">
        <v>11</v>
      </c>
      <c r="B23" s="2" t="s">
        <v>24</v>
      </c>
      <c r="C23" s="1">
        <v>2</v>
      </c>
      <c r="D23">
        <v>0</v>
      </c>
      <c r="E23">
        <v>0</v>
      </c>
      <c r="F23" t="s">
        <v>10</v>
      </c>
    </row>
    <row r="24" spans="1:6" x14ac:dyDescent="0.25">
      <c r="A24" t="s">
        <v>11</v>
      </c>
      <c r="B24" s="2" t="s">
        <v>24</v>
      </c>
      <c r="C24" s="1">
        <v>3</v>
      </c>
      <c r="D24">
        <v>0</v>
      </c>
      <c r="E24">
        <v>0</v>
      </c>
      <c r="F24" t="s">
        <v>10</v>
      </c>
    </row>
    <row r="25" spans="1:6" x14ac:dyDescent="0.25">
      <c r="A25" t="s">
        <v>11</v>
      </c>
      <c r="B25" s="2" t="s">
        <v>24</v>
      </c>
      <c r="C25" s="1">
        <v>4</v>
      </c>
      <c r="D25">
        <v>0</v>
      </c>
      <c r="E25">
        <v>0</v>
      </c>
      <c r="F25" t="s">
        <v>10</v>
      </c>
    </row>
    <row r="26" spans="1:6" x14ac:dyDescent="0.25">
      <c r="A26" t="s">
        <v>11</v>
      </c>
      <c r="B26" s="2" t="s">
        <v>29</v>
      </c>
      <c r="C26" s="1">
        <v>1</v>
      </c>
      <c r="D26">
        <v>1</v>
      </c>
      <c r="E26">
        <v>0</v>
      </c>
      <c r="F26">
        <v>0</v>
      </c>
    </row>
    <row r="27" spans="1:6" x14ac:dyDescent="0.25">
      <c r="A27" t="s">
        <v>11</v>
      </c>
      <c r="B27" s="2" t="s">
        <v>29</v>
      </c>
      <c r="C27" s="1">
        <v>2</v>
      </c>
      <c r="D27">
        <v>0</v>
      </c>
      <c r="E27">
        <v>0</v>
      </c>
      <c r="F27" t="s">
        <v>10</v>
      </c>
    </row>
    <row r="28" spans="1:6" x14ac:dyDescent="0.25">
      <c r="A28" t="s">
        <v>11</v>
      </c>
      <c r="B28" s="2" t="s">
        <v>29</v>
      </c>
      <c r="C28" s="1">
        <v>3</v>
      </c>
      <c r="D28">
        <v>0</v>
      </c>
      <c r="E28">
        <v>0</v>
      </c>
      <c r="F28" t="s">
        <v>10</v>
      </c>
    </row>
    <row r="29" spans="1:6" x14ac:dyDescent="0.25">
      <c r="A29" t="s">
        <v>11</v>
      </c>
      <c r="B29" s="2" t="s">
        <v>29</v>
      </c>
      <c r="C29" s="1">
        <v>4</v>
      </c>
      <c r="D29">
        <v>0</v>
      </c>
      <c r="E29">
        <v>0</v>
      </c>
      <c r="F29" t="s">
        <v>10</v>
      </c>
    </row>
    <row r="30" spans="1:6" x14ac:dyDescent="0.25">
      <c r="A30" t="s">
        <v>11</v>
      </c>
      <c r="B30" s="2" t="s">
        <v>18</v>
      </c>
      <c r="C30" s="1">
        <v>1</v>
      </c>
      <c r="D30">
        <v>0</v>
      </c>
      <c r="E30">
        <v>0</v>
      </c>
      <c r="F30" t="s">
        <v>10</v>
      </c>
    </row>
    <row r="31" spans="1:6" x14ac:dyDescent="0.25">
      <c r="A31" t="s">
        <v>11</v>
      </c>
      <c r="B31" s="2" t="s">
        <v>18</v>
      </c>
      <c r="C31" s="1">
        <v>2</v>
      </c>
      <c r="D31">
        <v>0</v>
      </c>
      <c r="E31">
        <v>0</v>
      </c>
      <c r="F31" t="s">
        <v>10</v>
      </c>
    </row>
    <row r="32" spans="1:6" x14ac:dyDescent="0.25">
      <c r="A32" t="s">
        <v>11</v>
      </c>
      <c r="B32" s="2" t="s">
        <v>18</v>
      </c>
      <c r="C32" s="1">
        <v>3</v>
      </c>
      <c r="D32">
        <v>0</v>
      </c>
      <c r="E32">
        <v>0</v>
      </c>
      <c r="F32" t="s">
        <v>10</v>
      </c>
    </row>
    <row r="33" spans="1:7" x14ac:dyDescent="0.25">
      <c r="A33" t="s">
        <v>11</v>
      </c>
      <c r="B33" s="2" t="s">
        <v>18</v>
      </c>
      <c r="C33" s="1">
        <v>4</v>
      </c>
      <c r="D33">
        <v>0</v>
      </c>
      <c r="E33">
        <v>0</v>
      </c>
      <c r="F33" t="s">
        <v>10</v>
      </c>
    </row>
    <row r="34" spans="1:7" x14ac:dyDescent="0.25">
      <c r="A34" t="s">
        <v>11</v>
      </c>
      <c r="B34" s="2" t="s">
        <v>52</v>
      </c>
      <c r="C34" s="1">
        <v>1</v>
      </c>
      <c r="D34">
        <v>23</v>
      </c>
      <c r="E34">
        <v>24</v>
      </c>
      <c r="F34">
        <v>1</v>
      </c>
    </row>
    <row r="35" spans="1:7" x14ac:dyDescent="0.25">
      <c r="A35" t="s">
        <v>11</v>
      </c>
      <c r="B35" s="2" t="s">
        <v>52</v>
      </c>
      <c r="C35" s="1">
        <v>2</v>
      </c>
      <c r="D35">
        <v>25</v>
      </c>
      <c r="E35">
        <v>30</v>
      </c>
    </row>
    <row r="36" spans="1:7" x14ac:dyDescent="0.25">
      <c r="A36" t="s">
        <v>11</v>
      </c>
      <c r="B36" s="2" t="s">
        <v>52</v>
      </c>
      <c r="C36" s="1">
        <v>3</v>
      </c>
      <c r="D36">
        <v>23</v>
      </c>
      <c r="E36">
        <v>23</v>
      </c>
      <c r="G36" t="s">
        <v>53</v>
      </c>
    </row>
    <row r="37" spans="1:7" x14ac:dyDescent="0.25">
      <c r="A37" t="s">
        <v>11</v>
      </c>
      <c r="B37" s="2" t="s">
        <v>52</v>
      </c>
      <c r="C37" s="1">
        <v>4</v>
      </c>
      <c r="D37">
        <v>22</v>
      </c>
      <c r="E37">
        <v>22</v>
      </c>
      <c r="G37" t="s">
        <v>53</v>
      </c>
    </row>
    <row r="38" spans="1:7" x14ac:dyDescent="0.25">
      <c r="A38" t="s">
        <v>11</v>
      </c>
      <c r="B38" s="2" t="s">
        <v>60</v>
      </c>
      <c r="C38" s="1">
        <v>1</v>
      </c>
      <c r="E38">
        <v>20</v>
      </c>
      <c r="G38" t="s">
        <v>62</v>
      </c>
    </row>
    <row r="39" spans="1:7" x14ac:dyDescent="0.25">
      <c r="A39" t="s">
        <v>11</v>
      </c>
      <c r="B39" s="2" t="s">
        <v>60</v>
      </c>
      <c r="C39" s="1">
        <v>2</v>
      </c>
      <c r="E39">
        <v>30</v>
      </c>
      <c r="G39" t="s">
        <v>63</v>
      </c>
    </row>
    <row r="40" spans="1:7" x14ac:dyDescent="0.25">
      <c r="A40" t="s">
        <v>11</v>
      </c>
      <c r="B40" s="2" t="s">
        <v>60</v>
      </c>
      <c r="C40" s="1">
        <v>3</v>
      </c>
      <c r="E40">
        <v>21</v>
      </c>
      <c r="G40" t="s">
        <v>64</v>
      </c>
    </row>
    <row r="41" spans="1:7" x14ac:dyDescent="0.25">
      <c r="A41" t="s">
        <v>11</v>
      </c>
      <c r="B41" s="2" t="s">
        <v>60</v>
      </c>
      <c r="C41" s="1">
        <v>4</v>
      </c>
      <c r="E41">
        <v>30</v>
      </c>
      <c r="G41" t="s">
        <v>65</v>
      </c>
    </row>
    <row r="42" spans="1:7" x14ac:dyDescent="0.25">
      <c r="A42" t="s">
        <v>11</v>
      </c>
      <c r="B42" s="2" t="s">
        <v>17</v>
      </c>
      <c r="C42" s="1">
        <v>1</v>
      </c>
      <c r="D42">
        <v>0</v>
      </c>
      <c r="E42">
        <v>0</v>
      </c>
      <c r="F42" t="s">
        <v>10</v>
      </c>
    </row>
    <row r="43" spans="1:7" x14ac:dyDescent="0.25">
      <c r="A43" t="s">
        <v>11</v>
      </c>
      <c r="B43" s="2" t="s">
        <v>17</v>
      </c>
      <c r="C43" s="1">
        <v>2</v>
      </c>
      <c r="D43">
        <v>0</v>
      </c>
      <c r="E43">
        <v>0</v>
      </c>
      <c r="F43" t="s">
        <v>10</v>
      </c>
      <c r="G43" t="s">
        <v>20</v>
      </c>
    </row>
    <row r="44" spans="1:7" x14ac:dyDescent="0.25">
      <c r="A44" t="s">
        <v>11</v>
      </c>
      <c r="B44" s="2" t="s">
        <v>17</v>
      </c>
      <c r="C44" s="1">
        <v>3</v>
      </c>
      <c r="D44">
        <v>0</v>
      </c>
      <c r="E44">
        <v>0</v>
      </c>
      <c r="F44" t="s">
        <v>10</v>
      </c>
    </row>
    <row r="45" spans="1:7" x14ac:dyDescent="0.25">
      <c r="A45" t="s">
        <v>11</v>
      </c>
      <c r="B45" s="2" t="s">
        <v>17</v>
      </c>
      <c r="C45" s="1">
        <v>4</v>
      </c>
      <c r="D45">
        <v>0</v>
      </c>
      <c r="E45">
        <v>0</v>
      </c>
      <c r="F45" t="s">
        <v>10</v>
      </c>
    </row>
    <row r="46" spans="1:7" x14ac:dyDescent="0.25">
      <c r="A46" t="s">
        <v>11</v>
      </c>
      <c r="B46" s="2" t="s">
        <v>25</v>
      </c>
      <c r="C46" s="1">
        <v>1</v>
      </c>
      <c r="D46">
        <v>3</v>
      </c>
      <c r="E46">
        <v>0</v>
      </c>
      <c r="F46" t="s">
        <v>10</v>
      </c>
    </row>
    <row r="47" spans="1:7" x14ac:dyDescent="0.25">
      <c r="A47" t="s">
        <v>11</v>
      </c>
      <c r="B47" s="2" t="s">
        <v>25</v>
      </c>
      <c r="C47" s="1">
        <v>2</v>
      </c>
      <c r="D47">
        <v>4</v>
      </c>
      <c r="E47">
        <v>0</v>
      </c>
      <c r="F47" t="s">
        <v>10</v>
      </c>
    </row>
    <row r="48" spans="1:7" x14ac:dyDescent="0.25">
      <c r="A48" t="s">
        <v>11</v>
      </c>
      <c r="B48" s="2" t="s">
        <v>25</v>
      </c>
      <c r="C48" s="1">
        <v>3</v>
      </c>
      <c r="D48">
        <v>8</v>
      </c>
      <c r="E48">
        <v>0</v>
      </c>
      <c r="F48" t="s">
        <v>10</v>
      </c>
    </row>
    <row r="49" spans="1:7" x14ac:dyDescent="0.25">
      <c r="A49" t="s">
        <v>11</v>
      </c>
      <c r="B49" s="2" t="s">
        <v>25</v>
      </c>
      <c r="C49" s="1">
        <v>4</v>
      </c>
      <c r="D49">
        <v>3</v>
      </c>
      <c r="E49">
        <v>0</v>
      </c>
      <c r="F49" t="s">
        <v>10</v>
      </c>
    </row>
    <row r="50" spans="1:7" x14ac:dyDescent="0.25">
      <c r="A50" t="s">
        <v>11</v>
      </c>
      <c r="B50" s="2" t="s">
        <v>30</v>
      </c>
      <c r="C50" s="1">
        <v>1</v>
      </c>
      <c r="D50">
        <v>21</v>
      </c>
      <c r="E50">
        <v>0</v>
      </c>
      <c r="F50">
        <v>0</v>
      </c>
    </row>
    <row r="51" spans="1:7" x14ac:dyDescent="0.25">
      <c r="A51" t="s">
        <v>11</v>
      </c>
      <c r="B51" s="2" t="s">
        <v>30</v>
      </c>
      <c r="C51" s="1">
        <v>2</v>
      </c>
      <c r="D51">
        <v>22</v>
      </c>
      <c r="E51">
        <v>0</v>
      </c>
      <c r="F51">
        <v>0</v>
      </c>
    </row>
    <row r="52" spans="1:7" x14ac:dyDescent="0.25">
      <c r="A52" t="s">
        <v>11</v>
      </c>
      <c r="B52" s="2" t="s">
        <v>30</v>
      </c>
      <c r="C52" s="1">
        <v>3</v>
      </c>
      <c r="D52">
        <v>14</v>
      </c>
      <c r="E52">
        <v>0</v>
      </c>
      <c r="F52">
        <v>0</v>
      </c>
    </row>
    <row r="53" spans="1:7" x14ac:dyDescent="0.25">
      <c r="A53" t="s">
        <v>11</v>
      </c>
      <c r="B53" s="2" t="s">
        <v>30</v>
      </c>
      <c r="C53" s="1">
        <v>4</v>
      </c>
      <c r="D53">
        <v>23</v>
      </c>
      <c r="E53">
        <v>0</v>
      </c>
      <c r="F53">
        <v>0</v>
      </c>
    </row>
    <row r="54" spans="1:7" x14ac:dyDescent="0.25">
      <c r="A54" t="s">
        <v>11</v>
      </c>
      <c r="B54" s="2" t="s">
        <v>35</v>
      </c>
      <c r="C54" s="1">
        <v>1</v>
      </c>
      <c r="D54">
        <v>20</v>
      </c>
      <c r="E54">
        <v>15</v>
      </c>
    </row>
    <row r="55" spans="1:7" x14ac:dyDescent="0.25">
      <c r="A55" t="s">
        <v>11</v>
      </c>
      <c r="B55" s="2" t="s">
        <v>35</v>
      </c>
      <c r="C55" s="1">
        <v>2</v>
      </c>
      <c r="D55">
        <v>23</v>
      </c>
      <c r="E55">
        <v>21</v>
      </c>
    </row>
    <row r="56" spans="1:7" x14ac:dyDescent="0.25">
      <c r="A56" t="s">
        <v>11</v>
      </c>
      <c r="B56" s="2" t="s">
        <v>35</v>
      </c>
      <c r="C56" s="1">
        <v>3</v>
      </c>
      <c r="D56">
        <v>24</v>
      </c>
      <c r="E56">
        <v>15</v>
      </c>
    </row>
    <row r="57" spans="1:7" x14ac:dyDescent="0.25">
      <c r="A57" t="s">
        <v>11</v>
      </c>
      <c r="B57" s="2" t="s">
        <v>35</v>
      </c>
      <c r="C57" s="1">
        <v>4</v>
      </c>
      <c r="D57">
        <v>22</v>
      </c>
      <c r="E57">
        <v>16</v>
      </c>
    </row>
    <row r="58" spans="1:7" x14ac:dyDescent="0.25">
      <c r="A58" t="s">
        <v>11</v>
      </c>
      <c r="B58" s="2" t="s">
        <v>21</v>
      </c>
      <c r="C58" s="1">
        <v>1</v>
      </c>
      <c r="D58">
        <v>0</v>
      </c>
      <c r="E58">
        <v>0</v>
      </c>
      <c r="F58" t="s">
        <v>10</v>
      </c>
    </row>
    <row r="59" spans="1:7" x14ac:dyDescent="0.25">
      <c r="A59" t="s">
        <v>11</v>
      </c>
      <c r="B59" s="2" t="s">
        <v>21</v>
      </c>
      <c r="C59" s="1">
        <v>2</v>
      </c>
      <c r="D59">
        <v>0</v>
      </c>
      <c r="E59">
        <v>0</v>
      </c>
      <c r="F59" t="s">
        <v>10</v>
      </c>
    </row>
    <row r="60" spans="1:7" x14ac:dyDescent="0.25">
      <c r="A60" t="s">
        <v>11</v>
      </c>
      <c r="B60" s="2" t="s">
        <v>21</v>
      </c>
      <c r="C60" s="1">
        <v>3</v>
      </c>
      <c r="D60">
        <v>0</v>
      </c>
      <c r="E60">
        <v>0</v>
      </c>
      <c r="F60" t="s">
        <v>10</v>
      </c>
    </row>
    <row r="61" spans="1:7" x14ac:dyDescent="0.25">
      <c r="A61" t="s">
        <v>11</v>
      </c>
      <c r="B61" s="2" t="s">
        <v>21</v>
      </c>
      <c r="C61" s="1">
        <v>4</v>
      </c>
      <c r="D61">
        <v>0</v>
      </c>
      <c r="E61">
        <v>0</v>
      </c>
      <c r="F61" t="s">
        <v>10</v>
      </c>
    </row>
    <row r="62" spans="1:7" x14ac:dyDescent="0.25">
      <c r="A62" t="s">
        <v>11</v>
      </c>
      <c r="B62" s="2" t="s">
        <v>61</v>
      </c>
      <c r="C62" s="1">
        <v>1</v>
      </c>
      <c r="E62">
        <v>33</v>
      </c>
      <c r="G62" t="s">
        <v>66</v>
      </c>
    </row>
    <row r="63" spans="1:7" x14ac:dyDescent="0.25">
      <c r="A63" t="s">
        <v>11</v>
      </c>
      <c r="B63" s="2" t="s">
        <v>61</v>
      </c>
      <c r="C63" s="1">
        <v>2</v>
      </c>
      <c r="E63">
        <v>34</v>
      </c>
      <c r="G63" t="s">
        <v>67</v>
      </c>
    </row>
    <row r="64" spans="1:7" x14ac:dyDescent="0.25">
      <c r="A64" t="s">
        <v>11</v>
      </c>
      <c r="B64" s="2" t="s">
        <v>61</v>
      </c>
      <c r="C64" s="1">
        <v>3</v>
      </c>
      <c r="E64">
        <v>36</v>
      </c>
      <c r="G64" t="s">
        <v>68</v>
      </c>
    </row>
    <row r="65" spans="1:7" x14ac:dyDescent="0.25">
      <c r="A65" t="s">
        <v>11</v>
      </c>
      <c r="B65" s="2" t="s">
        <v>61</v>
      </c>
      <c r="C65" s="1">
        <v>4</v>
      </c>
      <c r="E65">
        <v>31</v>
      </c>
      <c r="G65" t="s">
        <v>69</v>
      </c>
    </row>
    <row r="66" spans="1:7" x14ac:dyDescent="0.25">
      <c r="A66" t="s">
        <v>11</v>
      </c>
      <c r="B66" s="2" t="s">
        <v>26</v>
      </c>
      <c r="C66" s="1">
        <v>1</v>
      </c>
      <c r="D66">
        <v>0</v>
      </c>
      <c r="E66">
        <v>0</v>
      </c>
      <c r="F66" t="s">
        <v>10</v>
      </c>
    </row>
    <row r="67" spans="1:7" x14ac:dyDescent="0.25">
      <c r="A67" t="s">
        <v>11</v>
      </c>
      <c r="B67" s="2" t="s">
        <v>26</v>
      </c>
      <c r="C67" s="1">
        <v>2</v>
      </c>
      <c r="D67">
        <v>0</v>
      </c>
      <c r="E67">
        <v>0</v>
      </c>
      <c r="F67" t="s">
        <v>10</v>
      </c>
    </row>
    <row r="68" spans="1:7" x14ac:dyDescent="0.25">
      <c r="A68" t="s">
        <v>11</v>
      </c>
      <c r="B68" s="2" t="s">
        <v>26</v>
      </c>
      <c r="C68" s="1">
        <v>3</v>
      </c>
      <c r="D68">
        <v>0</v>
      </c>
      <c r="E68">
        <v>0</v>
      </c>
      <c r="F68" t="s">
        <v>10</v>
      </c>
    </row>
    <row r="69" spans="1:7" x14ac:dyDescent="0.25">
      <c r="A69" t="s">
        <v>11</v>
      </c>
      <c r="B69" s="2" t="s">
        <v>26</v>
      </c>
      <c r="C69" s="1">
        <v>4</v>
      </c>
      <c r="D69">
        <v>0</v>
      </c>
      <c r="E69">
        <v>0</v>
      </c>
      <c r="F69" t="s">
        <v>10</v>
      </c>
    </row>
    <row r="70" spans="1:7" x14ac:dyDescent="0.25">
      <c r="A70" t="s">
        <v>11</v>
      </c>
      <c r="B70" s="2" t="s">
        <v>31</v>
      </c>
      <c r="C70" s="1">
        <v>1</v>
      </c>
      <c r="D70">
        <v>10</v>
      </c>
      <c r="E70">
        <v>0</v>
      </c>
      <c r="F70">
        <v>0</v>
      </c>
    </row>
    <row r="71" spans="1:7" x14ac:dyDescent="0.25">
      <c r="A71" t="s">
        <v>11</v>
      </c>
      <c r="B71" s="2" t="s">
        <v>31</v>
      </c>
      <c r="C71" s="1">
        <v>2</v>
      </c>
      <c r="D71">
        <v>13</v>
      </c>
      <c r="E71">
        <v>0</v>
      </c>
      <c r="F71">
        <v>0</v>
      </c>
    </row>
    <row r="72" spans="1:7" x14ac:dyDescent="0.25">
      <c r="A72" t="s">
        <v>11</v>
      </c>
      <c r="B72" s="2" t="s">
        <v>31</v>
      </c>
      <c r="C72" s="1">
        <v>3</v>
      </c>
      <c r="D72">
        <v>13</v>
      </c>
      <c r="E72">
        <v>0</v>
      </c>
      <c r="F72">
        <v>0</v>
      </c>
    </row>
    <row r="73" spans="1:7" x14ac:dyDescent="0.25">
      <c r="A73" t="s">
        <v>11</v>
      </c>
      <c r="B73" s="2" t="s">
        <v>31</v>
      </c>
      <c r="C73" s="1">
        <v>4</v>
      </c>
      <c r="D73">
        <v>14</v>
      </c>
      <c r="E73">
        <v>0</v>
      </c>
      <c r="F73">
        <v>0</v>
      </c>
    </row>
    <row r="74" spans="1:7" x14ac:dyDescent="0.25">
      <c r="A74" t="s">
        <v>11</v>
      </c>
      <c r="B74" s="2" t="s">
        <v>36</v>
      </c>
      <c r="C74" s="1">
        <v>1</v>
      </c>
      <c r="D74">
        <v>33</v>
      </c>
      <c r="E74">
        <v>20</v>
      </c>
    </row>
    <row r="75" spans="1:7" x14ac:dyDescent="0.25">
      <c r="A75" t="s">
        <v>11</v>
      </c>
      <c r="B75" s="2" t="s">
        <v>36</v>
      </c>
      <c r="C75" s="1">
        <v>2</v>
      </c>
      <c r="D75">
        <v>31</v>
      </c>
      <c r="E75">
        <v>21</v>
      </c>
    </row>
    <row r="76" spans="1:7" x14ac:dyDescent="0.25">
      <c r="A76" t="s">
        <v>11</v>
      </c>
      <c r="B76" s="2" t="s">
        <v>36</v>
      </c>
      <c r="C76" s="1">
        <v>3</v>
      </c>
      <c r="D76">
        <v>21</v>
      </c>
      <c r="E76">
        <v>19</v>
      </c>
    </row>
    <row r="77" spans="1:7" x14ac:dyDescent="0.25">
      <c r="A77" t="s">
        <v>11</v>
      </c>
      <c r="B77" s="2" t="s">
        <v>36</v>
      </c>
      <c r="C77" s="1">
        <v>4</v>
      </c>
      <c r="D77">
        <v>19</v>
      </c>
      <c r="E77">
        <v>15</v>
      </c>
    </row>
    <row r="78" spans="1:7" x14ac:dyDescent="0.25">
      <c r="A78" t="s">
        <v>11</v>
      </c>
      <c r="B78" s="2" t="s">
        <v>54</v>
      </c>
      <c r="C78" s="1">
        <v>1</v>
      </c>
      <c r="D78">
        <v>36</v>
      </c>
      <c r="E78">
        <v>35</v>
      </c>
    </row>
    <row r="79" spans="1:7" x14ac:dyDescent="0.25">
      <c r="A79" t="s">
        <v>11</v>
      </c>
      <c r="B79" s="2" t="s">
        <v>54</v>
      </c>
      <c r="C79" s="1">
        <v>2</v>
      </c>
      <c r="D79">
        <v>26</v>
      </c>
      <c r="E79">
        <v>33</v>
      </c>
      <c r="F79">
        <v>2</v>
      </c>
      <c r="G79" t="s">
        <v>53</v>
      </c>
    </row>
    <row r="80" spans="1:7" x14ac:dyDescent="0.25">
      <c r="A80" t="s">
        <v>11</v>
      </c>
      <c r="B80" s="2" t="s">
        <v>54</v>
      </c>
      <c r="C80" s="1">
        <v>3</v>
      </c>
      <c r="D80">
        <v>34</v>
      </c>
      <c r="E80">
        <v>30</v>
      </c>
    </row>
    <row r="81" spans="1:7" x14ac:dyDescent="0.25">
      <c r="A81" t="s">
        <v>11</v>
      </c>
      <c r="B81" s="2" t="s">
        <v>54</v>
      </c>
      <c r="C81" s="1">
        <v>4</v>
      </c>
      <c r="D81">
        <v>30</v>
      </c>
      <c r="E81">
        <v>24</v>
      </c>
      <c r="F81">
        <v>4</v>
      </c>
    </row>
    <row r="82" spans="1:7" x14ac:dyDescent="0.25">
      <c r="A82" t="s">
        <v>7</v>
      </c>
      <c r="B82" s="2" t="s">
        <v>8</v>
      </c>
      <c r="C82" s="1">
        <v>1</v>
      </c>
      <c r="D82">
        <v>6</v>
      </c>
      <c r="E82" t="s">
        <v>10</v>
      </c>
      <c r="F82">
        <v>0</v>
      </c>
    </row>
    <row r="83" spans="1:7" x14ac:dyDescent="0.25">
      <c r="A83" t="s">
        <v>7</v>
      </c>
      <c r="B83" s="2" t="s">
        <v>8</v>
      </c>
      <c r="C83" s="1">
        <v>2</v>
      </c>
      <c r="D83">
        <v>4</v>
      </c>
      <c r="E83" t="s">
        <v>10</v>
      </c>
      <c r="F83">
        <v>0</v>
      </c>
    </row>
    <row r="84" spans="1:7" x14ac:dyDescent="0.25">
      <c r="A84" t="s">
        <v>7</v>
      </c>
      <c r="B84" s="2" t="s">
        <v>8</v>
      </c>
      <c r="C84" s="1">
        <v>3</v>
      </c>
      <c r="D84">
        <v>6</v>
      </c>
      <c r="E84" t="s">
        <v>10</v>
      </c>
      <c r="F84">
        <v>0</v>
      </c>
    </row>
    <row r="85" spans="1:7" x14ac:dyDescent="0.25">
      <c r="A85" t="s">
        <v>7</v>
      </c>
      <c r="B85" s="2" t="s">
        <v>8</v>
      </c>
      <c r="C85" s="1">
        <v>4</v>
      </c>
      <c r="D85">
        <v>4</v>
      </c>
      <c r="E85" t="s">
        <v>10</v>
      </c>
      <c r="F85">
        <v>0</v>
      </c>
    </row>
    <row r="86" spans="1:7" x14ac:dyDescent="0.25">
      <c r="A86" t="s">
        <v>7</v>
      </c>
      <c r="B86" s="2" t="s">
        <v>38</v>
      </c>
      <c r="C86" s="1">
        <v>1</v>
      </c>
      <c r="D86">
        <v>19</v>
      </c>
      <c r="E86">
        <v>16</v>
      </c>
      <c r="F86">
        <v>4</v>
      </c>
    </row>
    <row r="87" spans="1:7" x14ac:dyDescent="0.25">
      <c r="A87" t="s">
        <v>7</v>
      </c>
      <c r="B87" s="2" t="s">
        <v>38</v>
      </c>
      <c r="C87" s="1">
        <v>2</v>
      </c>
      <c r="D87">
        <v>25</v>
      </c>
      <c r="E87">
        <v>22</v>
      </c>
      <c r="F87">
        <v>5</v>
      </c>
    </row>
    <row r="88" spans="1:7" x14ac:dyDescent="0.25">
      <c r="A88" t="s">
        <v>7</v>
      </c>
      <c r="B88" s="2" t="s">
        <v>38</v>
      </c>
      <c r="C88" s="1">
        <v>3</v>
      </c>
      <c r="D88">
        <v>27</v>
      </c>
      <c r="E88">
        <v>25</v>
      </c>
      <c r="F88">
        <v>6</v>
      </c>
    </row>
    <row r="89" spans="1:7" x14ac:dyDescent="0.25">
      <c r="A89" t="s">
        <v>7</v>
      </c>
      <c r="B89" s="2" t="s">
        <v>38</v>
      </c>
      <c r="C89" s="1">
        <v>4</v>
      </c>
      <c r="D89">
        <v>22</v>
      </c>
      <c r="E89">
        <v>18</v>
      </c>
      <c r="F89">
        <v>12</v>
      </c>
    </row>
    <row r="90" spans="1:7" x14ac:dyDescent="0.25">
      <c r="A90" t="s">
        <v>7</v>
      </c>
      <c r="B90" s="2" t="s">
        <v>55</v>
      </c>
      <c r="C90" s="1">
        <v>1</v>
      </c>
      <c r="D90">
        <v>20</v>
      </c>
      <c r="E90">
        <v>27</v>
      </c>
      <c r="F90" t="s">
        <v>57</v>
      </c>
      <c r="G90" t="s">
        <v>58</v>
      </c>
    </row>
    <row r="91" spans="1:7" x14ac:dyDescent="0.25">
      <c r="A91" t="s">
        <v>7</v>
      </c>
      <c r="B91" s="2" t="s">
        <v>55</v>
      </c>
      <c r="C91" s="1">
        <v>2</v>
      </c>
      <c r="D91">
        <v>11</v>
      </c>
      <c r="E91">
        <v>18</v>
      </c>
      <c r="F91" t="s">
        <v>57</v>
      </c>
      <c r="G91" t="s">
        <v>58</v>
      </c>
    </row>
    <row r="92" spans="1:7" x14ac:dyDescent="0.25">
      <c r="A92" t="s">
        <v>7</v>
      </c>
      <c r="B92" s="2" t="s">
        <v>55</v>
      </c>
      <c r="C92" s="1">
        <v>3</v>
      </c>
      <c r="D92">
        <v>17</v>
      </c>
      <c r="E92">
        <v>28</v>
      </c>
      <c r="F92" t="s">
        <v>57</v>
      </c>
      <c r="G92" t="s">
        <v>58</v>
      </c>
    </row>
    <row r="93" spans="1:7" x14ac:dyDescent="0.25">
      <c r="A93" t="s">
        <v>7</v>
      </c>
      <c r="B93" s="2" t="s">
        <v>55</v>
      </c>
      <c r="C93" s="1">
        <v>4</v>
      </c>
      <c r="D93">
        <v>29</v>
      </c>
      <c r="E93">
        <v>28</v>
      </c>
      <c r="F93" t="s">
        <v>57</v>
      </c>
      <c r="G93" t="s">
        <v>58</v>
      </c>
    </row>
    <row r="94" spans="1:7" x14ac:dyDescent="0.25">
      <c r="A94" t="s">
        <v>7</v>
      </c>
      <c r="B94" s="2" t="s">
        <v>9</v>
      </c>
      <c r="C94" s="1">
        <v>1</v>
      </c>
      <c r="D94">
        <v>10</v>
      </c>
      <c r="E94">
        <v>0</v>
      </c>
      <c r="F94">
        <v>0</v>
      </c>
    </row>
    <row r="95" spans="1:7" x14ac:dyDescent="0.25">
      <c r="A95" t="s">
        <v>7</v>
      </c>
      <c r="B95" s="2" t="s">
        <v>14</v>
      </c>
      <c r="C95" s="1">
        <v>2</v>
      </c>
      <c r="D95">
        <v>19</v>
      </c>
      <c r="E95">
        <v>0</v>
      </c>
      <c r="F95">
        <v>0</v>
      </c>
    </row>
    <row r="96" spans="1:7" x14ac:dyDescent="0.25">
      <c r="A96" t="s">
        <v>7</v>
      </c>
      <c r="B96" s="2" t="s">
        <v>9</v>
      </c>
      <c r="C96" s="1">
        <v>3</v>
      </c>
      <c r="D96">
        <v>18</v>
      </c>
      <c r="E96">
        <v>0</v>
      </c>
      <c r="F96">
        <v>0</v>
      </c>
    </row>
    <row r="97" spans="1:6" x14ac:dyDescent="0.25">
      <c r="A97" t="s">
        <v>7</v>
      </c>
      <c r="B97" s="2" t="s">
        <v>9</v>
      </c>
      <c r="C97" s="1">
        <v>4</v>
      </c>
      <c r="D97">
        <v>16</v>
      </c>
      <c r="E97">
        <v>0</v>
      </c>
      <c r="F97">
        <v>1</v>
      </c>
    </row>
    <row r="98" spans="1:6" x14ac:dyDescent="0.25">
      <c r="A98" t="s">
        <v>7</v>
      </c>
      <c r="B98" s="2" t="s">
        <v>23</v>
      </c>
      <c r="C98" s="1">
        <v>1</v>
      </c>
      <c r="D98">
        <v>30</v>
      </c>
      <c r="E98">
        <v>0</v>
      </c>
      <c r="F98">
        <v>1</v>
      </c>
    </row>
    <row r="99" spans="1:6" x14ac:dyDescent="0.25">
      <c r="A99" t="s">
        <v>7</v>
      </c>
      <c r="B99" s="2" t="s">
        <v>23</v>
      </c>
      <c r="C99" s="1">
        <v>2</v>
      </c>
      <c r="D99">
        <v>21</v>
      </c>
      <c r="E99">
        <v>0</v>
      </c>
      <c r="F99">
        <v>4</v>
      </c>
    </row>
    <row r="100" spans="1:6" x14ac:dyDescent="0.25">
      <c r="A100" t="s">
        <v>7</v>
      </c>
      <c r="B100" s="2" t="s">
        <v>23</v>
      </c>
      <c r="C100" s="1">
        <v>3</v>
      </c>
      <c r="D100">
        <v>30</v>
      </c>
      <c r="E100">
        <v>0</v>
      </c>
      <c r="F100">
        <v>0</v>
      </c>
    </row>
    <row r="101" spans="1:6" x14ac:dyDescent="0.25">
      <c r="A101" t="s">
        <v>7</v>
      </c>
      <c r="B101" s="2" t="s">
        <v>23</v>
      </c>
      <c r="C101" s="1">
        <v>4</v>
      </c>
      <c r="D101">
        <v>28</v>
      </c>
      <c r="E101">
        <v>0</v>
      </c>
      <c r="F101">
        <v>0</v>
      </c>
    </row>
    <row r="102" spans="1:6" x14ac:dyDescent="0.25">
      <c r="A102" t="s">
        <v>7</v>
      </c>
      <c r="B102" s="2" t="s">
        <v>28</v>
      </c>
      <c r="C102" s="1">
        <v>1</v>
      </c>
      <c r="D102">
        <v>22</v>
      </c>
      <c r="E102">
        <v>0</v>
      </c>
      <c r="F102">
        <v>2</v>
      </c>
    </row>
    <row r="103" spans="1:6" x14ac:dyDescent="0.25">
      <c r="A103" t="s">
        <v>7</v>
      </c>
      <c r="B103" s="2" t="s">
        <v>28</v>
      </c>
      <c r="C103" s="1">
        <v>2</v>
      </c>
      <c r="D103">
        <v>27</v>
      </c>
      <c r="E103">
        <v>0</v>
      </c>
      <c r="F103">
        <v>1</v>
      </c>
    </row>
    <row r="104" spans="1:6" x14ac:dyDescent="0.25">
      <c r="A104" t="s">
        <v>7</v>
      </c>
      <c r="B104" s="2" t="s">
        <v>28</v>
      </c>
      <c r="C104" s="1">
        <v>3</v>
      </c>
      <c r="D104">
        <v>31</v>
      </c>
      <c r="E104">
        <v>0</v>
      </c>
      <c r="F104">
        <v>0</v>
      </c>
    </row>
    <row r="105" spans="1:6" x14ac:dyDescent="0.25">
      <c r="A105" t="s">
        <v>7</v>
      </c>
      <c r="B105" s="2" t="s">
        <v>28</v>
      </c>
      <c r="C105" s="1">
        <v>4</v>
      </c>
      <c r="D105">
        <v>25</v>
      </c>
      <c r="E105">
        <v>0</v>
      </c>
      <c r="F105">
        <v>3</v>
      </c>
    </row>
    <row r="106" spans="1:6" x14ac:dyDescent="0.25">
      <c r="A106" t="s">
        <v>7</v>
      </c>
      <c r="B106" s="2" t="s">
        <v>33</v>
      </c>
      <c r="C106" s="1">
        <v>1</v>
      </c>
      <c r="D106">
        <v>32</v>
      </c>
      <c r="E106">
        <v>6</v>
      </c>
      <c r="F106">
        <v>6</v>
      </c>
    </row>
    <row r="107" spans="1:6" x14ac:dyDescent="0.25">
      <c r="A107" t="s">
        <v>7</v>
      </c>
      <c r="B107" s="2" t="s">
        <v>33</v>
      </c>
      <c r="C107" s="1">
        <v>2</v>
      </c>
      <c r="D107">
        <v>23</v>
      </c>
      <c r="E107">
        <v>9</v>
      </c>
      <c r="F107">
        <v>11</v>
      </c>
    </row>
    <row r="108" spans="1:6" x14ac:dyDescent="0.25">
      <c r="A108" t="s">
        <v>7</v>
      </c>
      <c r="B108" s="2" t="s">
        <v>33</v>
      </c>
      <c r="C108" s="1">
        <v>3</v>
      </c>
      <c r="D108">
        <v>26</v>
      </c>
      <c r="E108">
        <v>11</v>
      </c>
      <c r="F108">
        <v>18</v>
      </c>
    </row>
    <row r="109" spans="1:6" x14ac:dyDescent="0.25">
      <c r="A109" t="s">
        <v>7</v>
      </c>
      <c r="B109" s="2" t="s">
        <v>33</v>
      </c>
      <c r="C109" s="1">
        <v>4</v>
      </c>
      <c r="D109">
        <v>24</v>
      </c>
      <c r="E109">
        <v>7</v>
      </c>
      <c r="F109">
        <v>6</v>
      </c>
    </row>
    <row r="110" spans="1:6" x14ac:dyDescent="0.25">
      <c r="A110" t="s">
        <v>7</v>
      </c>
      <c r="B110" s="2" t="s">
        <v>13</v>
      </c>
      <c r="C110" s="1">
        <v>1</v>
      </c>
      <c r="D110">
        <v>1</v>
      </c>
      <c r="F110">
        <v>0</v>
      </c>
    </row>
    <row r="111" spans="1:6" x14ac:dyDescent="0.25">
      <c r="A111" t="s">
        <v>7</v>
      </c>
      <c r="B111" s="2" t="s">
        <v>13</v>
      </c>
      <c r="C111" s="1">
        <v>2</v>
      </c>
      <c r="D111">
        <v>2</v>
      </c>
      <c r="F111">
        <v>0</v>
      </c>
    </row>
    <row r="112" spans="1:6" x14ac:dyDescent="0.25">
      <c r="A112" t="s">
        <v>7</v>
      </c>
      <c r="B112" s="2" t="s">
        <v>13</v>
      </c>
      <c r="C112" s="1">
        <v>3</v>
      </c>
      <c r="D112">
        <v>2</v>
      </c>
      <c r="F112">
        <v>0</v>
      </c>
    </row>
    <row r="113" spans="1:7" x14ac:dyDescent="0.25">
      <c r="A113" t="s">
        <v>7</v>
      </c>
      <c r="B113" s="2" t="s">
        <v>13</v>
      </c>
      <c r="C113" s="1">
        <v>4</v>
      </c>
      <c r="D113">
        <v>1</v>
      </c>
      <c r="F113">
        <v>0</v>
      </c>
    </row>
    <row r="114" spans="1:7" x14ac:dyDescent="0.25">
      <c r="A114" t="s">
        <v>7</v>
      </c>
      <c r="B114" s="2" t="s">
        <v>37</v>
      </c>
      <c r="C114" s="1">
        <v>1</v>
      </c>
      <c r="D114">
        <v>16</v>
      </c>
      <c r="E114">
        <v>9</v>
      </c>
      <c r="F114">
        <v>19</v>
      </c>
    </row>
    <row r="115" spans="1:7" x14ac:dyDescent="0.25">
      <c r="A115" t="s">
        <v>7</v>
      </c>
      <c r="B115" s="2" t="s">
        <v>37</v>
      </c>
      <c r="C115" s="1">
        <v>2</v>
      </c>
      <c r="D115">
        <v>10</v>
      </c>
      <c r="E115">
        <v>7</v>
      </c>
      <c r="F115">
        <v>2</v>
      </c>
    </row>
    <row r="116" spans="1:7" x14ac:dyDescent="0.25">
      <c r="A116" t="s">
        <v>7</v>
      </c>
      <c r="B116" s="2" t="s">
        <v>37</v>
      </c>
      <c r="C116" s="1">
        <v>3</v>
      </c>
      <c r="D116">
        <v>20</v>
      </c>
      <c r="E116">
        <v>8</v>
      </c>
      <c r="F116">
        <v>16</v>
      </c>
    </row>
    <row r="117" spans="1:7" x14ac:dyDescent="0.25">
      <c r="A117" t="s">
        <v>7</v>
      </c>
      <c r="B117" s="2" t="s">
        <v>37</v>
      </c>
      <c r="C117" s="1">
        <v>4</v>
      </c>
      <c r="D117">
        <v>16</v>
      </c>
      <c r="E117">
        <v>10</v>
      </c>
      <c r="F117">
        <v>1</v>
      </c>
    </row>
    <row r="118" spans="1:7" x14ac:dyDescent="0.25">
      <c r="A118" t="s">
        <v>7</v>
      </c>
      <c r="B118" s="2" t="s">
        <v>56</v>
      </c>
      <c r="C118" s="1">
        <v>1</v>
      </c>
      <c r="D118">
        <v>22</v>
      </c>
      <c r="E118">
        <v>19</v>
      </c>
      <c r="F118">
        <v>8</v>
      </c>
    </row>
    <row r="119" spans="1:7" x14ac:dyDescent="0.25">
      <c r="A119" t="s">
        <v>7</v>
      </c>
      <c r="B119" s="2" t="s">
        <v>56</v>
      </c>
      <c r="C119" s="1">
        <v>2</v>
      </c>
      <c r="D119">
        <v>14</v>
      </c>
      <c r="E119">
        <v>14</v>
      </c>
      <c r="F119">
        <v>6</v>
      </c>
      <c r="G119" t="s">
        <v>59</v>
      </c>
    </row>
    <row r="120" spans="1:7" x14ac:dyDescent="0.25">
      <c r="A120" t="s">
        <v>7</v>
      </c>
      <c r="B120" s="2" t="s">
        <v>56</v>
      </c>
      <c r="C120" s="1">
        <v>3</v>
      </c>
      <c r="D120">
        <v>21</v>
      </c>
      <c r="E120">
        <v>21</v>
      </c>
      <c r="F120">
        <v>10</v>
      </c>
    </row>
    <row r="121" spans="1:7" x14ac:dyDescent="0.25">
      <c r="A121" t="s">
        <v>7</v>
      </c>
      <c r="B121" s="2" t="s">
        <v>56</v>
      </c>
      <c r="C121" s="1">
        <v>4</v>
      </c>
      <c r="D121">
        <v>14</v>
      </c>
      <c r="E121">
        <v>14</v>
      </c>
      <c r="F121">
        <v>7</v>
      </c>
    </row>
    <row r="122" spans="1:7" x14ac:dyDescent="0.25">
      <c r="A122" t="s">
        <v>7</v>
      </c>
      <c r="B122" s="2" t="s">
        <v>15</v>
      </c>
      <c r="C122" s="1">
        <v>1</v>
      </c>
      <c r="D122">
        <v>8</v>
      </c>
      <c r="E122">
        <v>0</v>
      </c>
      <c r="F122">
        <v>0</v>
      </c>
    </row>
    <row r="123" spans="1:7" x14ac:dyDescent="0.25">
      <c r="A123" t="s">
        <v>7</v>
      </c>
      <c r="B123" s="2" t="s">
        <v>15</v>
      </c>
      <c r="C123" s="1">
        <v>2</v>
      </c>
      <c r="D123">
        <v>8</v>
      </c>
      <c r="E123">
        <v>0</v>
      </c>
      <c r="F123">
        <v>8</v>
      </c>
    </row>
    <row r="124" spans="1:7" x14ac:dyDescent="0.25">
      <c r="A124" t="s">
        <v>7</v>
      </c>
      <c r="B124" s="2" t="s">
        <v>15</v>
      </c>
      <c r="C124" s="1">
        <v>3</v>
      </c>
      <c r="D124">
        <v>8</v>
      </c>
      <c r="E124">
        <v>0</v>
      </c>
      <c r="F124">
        <v>0</v>
      </c>
    </row>
    <row r="125" spans="1:7" x14ac:dyDescent="0.25">
      <c r="A125" t="s">
        <v>7</v>
      </c>
      <c r="B125" s="2" t="s">
        <v>15</v>
      </c>
      <c r="C125" s="1">
        <v>4</v>
      </c>
      <c r="D125">
        <v>9</v>
      </c>
      <c r="E125">
        <v>0</v>
      </c>
      <c r="F125">
        <v>1</v>
      </c>
    </row>
    <row r="126" spans="1:7" x14ac:dyDescent="0.25">
      <c r="A126" t="s">
        <v>7</v>
      </c>
      <c r="B126" s="2" t="s">
        <v>22</v>
      </c>
      <c r="C126" s="1">
        <v>1</v>
      </c>
      <c r="D126">
        <v>8</v>
      </c>
      <c r="E126">
        <v>0</v>
      </c>
      <c r="F126">
        <v>0</v>
      </c>
    </row>
    <row r="127" spans="1:7" x14ac:dyDescent="0.25">
      <c r="A127" t="s">
        <v>7</v>
      </c>
      <c r="B127" s="2" t="s">
        <v>22</v>
      </c>
      <c r="C127" s="1">
        <v>2</v>
      </c>
      <c r="D127">
        <v>6</v>
      </c>
      <c r="E127">
        <v>0</v>
      </c>
      <c r="F127">
        <v>0</v>
      </c>
    </row>
    <row r="128" spans="1:7" x14ac:dyDescent="0.25">
      <c r="A128" t="s">
        <v>7</v>
      </c>
      <c r="B128" s="2" t="s">
        <v>22</v>
      </c>
      <c r="C128" s="1">
        <v>3</v>
      </c>
      <c r="D128">
        <v>4</v>
      </c>
      <c r="E128">
        <v>0</v>
      </c>
      <c r="F128">
        <v>0</v>
      </c>
    </row>
    <row r="129" spans="1:6" x14ac:dyDescent="0.25">
      <c r="A129" t="s">
        <v>7</v>
      </c>
      <c r="B129" s="2" t="s">
        <v>22</v>
      </c>
      <c r="C129" s="1">
        <v>4</v>
      </c>
      <c r="D129">
        <v>12</v>
      </c>
      <c r="E129">
        <v>0</v>
      </c>
      <c r="F129">
        <v>1</v>
      </c>
    </row>
    <row r="130" spans="1:6" x14ac:dyDescent="0.25">
      <c r="A130" t="s">
        <v>7</v>
      </c>
      <c r="B130" s="2" t="s">
        <v>27</v>
      </c>
      <c r="C130" s="1">
        <v>1</v>
      </c>
      <c r="D130">
        <v>10</v>
      </c>
      <c r="E130">
        <v>0</v>
      </c>
      <c r="F130">
        <v>0</v>
      </c>
    </row>
    <row r="131" spans="1:6" x14ac:dyDescent="0.25">
      <c r="A131" t="s">
        <v>7</v>
      </c>
      <c r="B131" s="2" t="s">
        <v>27</v>
      </c>
      <c r="C131" s="1">
        <v>2</v>
      </c>
      <c r="D131">
        <v>6</v>
      </c>
      <c r="E131">
        <v>0</v>
      </c>
      <c r="F131">
        <v>0</v>
      </c>
    </row>
    <row r="132" spans="1:6" x14ac:dyDescent="0.25">
      <c r="A132" t="s">
        <v>7</v>
      </c>
      <c r="B132" s="2" t="s">
        <v>27</v>
      </c>
      <c r="C132" s="1">
        <v>3</v>
      </c>
      <c r="D132">
        <v>7</v>
      </c>
      <c r="E132">
        <v>0</v>
      </c>
      <c r="F132">
        <v>0</v>
      </c>
    </row>
    <row r="133" spans="1:6" x14ac:dyDescent="0.25">
      <c r="A133" t="s">
        <v>7</v>
      </c>
      <c r="B133" s="2" t="s">
        <v>27</v>
      </c>
      <c r="C133" s="1">
        <v>4</v>
      </c>
      <c r="D133">
        <v>6</v>
      </c>
      <c r="E133">
        <v>0</v>
      </c>
      <c r="F133">
        <v>2</v>
      </c>
    </row>
    <row r="134" spans="1:6" x14ac:dyDescent="0.25">
      <c r="A134" t="s">
        <v>7</v>
      </c>
      <c r="B134" s="2" t="s">
        <v>32</v>
      </c>
      <c r="C134" s="1">
        <v>1</v>
      </c>
      <c r="D134">
        <v>8</v>
      </c>
      <c r="E134">
        <v>0</v>
      </c>
      <c r="F134">
        <v>1</v>
      </c>
    </row>
    <row r="135" spans="1:6" x14ac:dyDescent="0.25">
      <c r="A135" t="s">
        <v>7</v>
      </c>
      <c r="B135" s="2" t="s">
        <v>32</v>
      </c>
      <c r="C135" s="1">
        <v>2</v>
      </c>
      <c r="D135">
        <v>13</v>
      </c>
      <c r="E135">
        <v>3</v>
      </c>
      <c r="F135">
        <v>1</v>
      </c>
    </row>
    <row r="136" spans="1:6" x14ac:dyDescent="0.25">
      <c r="A136" t="s">
        <v>7</v>
      </c>
      <c r="B136" s="2" t="s">
        <v>32</v>
      </c>
      <c r="C136" s="1">
        <v>3</v>
      </c>
      <c r="D136">
        <v>13</v>
      </c>
      <c r="E136">
        <v>3</v>
      </c>
      <c r="F136">
        <v>2</v>
      </c>
    </row>
    <row r="137" spans="1:6" x14ac:dyDescent="0.25">
      <c r="A137" t="s">
        <v>7</v>
      </c>
      <c r="B137" s="2" t="s">
        <v>32</v>
      </c>
      <c r="C137" s="1">
        <v>4</v>
      </c>
      <c r="D137">
        <v>8</v>
      </c>
      <c r="E137">
        <v>0</v>
      </c>
      <c r="F137">
        <v>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99"/>
  <sheetViews>
    <sheetView topLeftCell="A20" zoomScaleNormal="100" workbookViewId="0">
      <selection activeCell="G11" sqref="G11"/>
    </sheetView>
  </sheetViews>
  <sheetFormatPr defaultRowHeight="15" x14ac:dyDescent="0.25"/>
  <cols>
    <col min="2" max="2" width="11.85546875" bestFit="1" customWidth="1"/>
    <col min="3" max="3" width="10.28515625" style="5" customWidth="1"/>
    <col min="8" max="8" width="10.7109375" customWidth="1"/>
    <col min="10" max="10" width="11.42578125" customWidth="1"/>
    <col min="21" max="23" width="0" hidden="1" customWidth="1"/>
  </cols>
  <sheetData>
    <row r="2" spans="1:22" x14ac:dyDescent="0.25">
      <c r="B2" t="s">
        <v>43</v>
      </c>
      <c r="C2" s="5" t="s">
        <v>199</v>
      </c>
      <c r="D2" t="s">
        <v>2</v>
      </c>
      <c r="E2" t="s">
        <v>200</v>
      </c>
      <c r="I2" t="s">
        <v>45</v>
      </c>
      <c r="J2" t="s">
        <v>46</v>
      </c>
      <c r="K2" t="s">
        <v>41</v>
      </c>
      <c r="L2" t="s">
        <v>40</v>
      </c>
      <c r="M2" t="s">
        <v>47</v>
      </c>
      <c r="N2" t="s">
        <v>50</v>
      </c>
    </row>
    <row r="3" spans="1:22" x14ac:dyDescent="0.25">
      <c r="A3" t="s">
        <v>7</v>
      </c>
      <c r="B3" s="2" t="s">
        <v>44</v>
      </c>
      <c r="C3" s="3">
        <v>0</v>
      </c>
      <c r="D3" s="1">
        <v>1</v>
      </c>
      <c r="E3">
        <v>6</v>
      </c>
      <c r="H3" t="s">
        <v>7</v>
      </c>
      <c r="I3" t="s">
        <v>44</v>
      </c>
      <c r="J3">
        <v>0</v>
      </c>
      <c r="K3">
        <f>AVERAGE(E3:E6)</f>
        <v>5</v>
      </c>
      <c r="L3" s="4">
        <f>K3/50</f>
        <v>0.1</v>
      </c>
      <c r="M3">
        <f>STDEV(E3:E6)</f>
        <v>1.1547005383792515</v>
      </c>
      <c r="N3" s="6">
        <f>M3/50</f>
        <v>2.3094010767585028E-2</v>
      </c>
      <c r="O3" s="6"/>
      <c r="P3" t="s">
        <v>7</v>
      </c>
      <c r="Q3" s="2" t="s">
        <v>49</v>
      </c>
      <c r="R3" s="3">
        <v>0</v>
      </c>
      <c r="S3" s="1">
        <v>1</v>
      </c>
      <c r="T3">
        <v>1</v>
      </c>
      <c r="V3">
        <v>0</v>
      </c>
    </row>
    <row r="4" spans="1:22" x14ac:dyDescent="0.25">
      <c r="A4" t="s">
        <v>7</v>
      </c>
      <c r="B4" s="2" t="s">
        <v>44</v>
      </c>
      <c r="C4" s="3">
        <v>0</v>
      </c>
      <c r="D4" s="1">
        <v>2</v>
      </c>
      <c r="E4">
        <v>4</v>
      </c>
      <c r="I4" t="s">
        <v>44</v>
      </c>
      <c r="J4">
        <v>2</v>
      </c>
      <c r="K4">
        <f>AVERAGE(E7:E10)</f>
        <v>15.75</v>
      </c>
      <c r="L4" s="4">
        <f>K4/50</f>
        <v>0.315</v>
      </c>
      <c r="M4">
        <f>STDEV(E7:E10)</f>
        <v>4.0311288741492746</v>
      </c>
      <c r="N4" s="6">
        <f>M4/50</f>
        <v>8.0622577482985486E-2</v>
      </c>
      <c r="O4" s="6"/>
      <c r="P4" t="s">
        <v>7</v>
      </c>
      <c r="Q4" s="2" t="s">
        <v>49</v>
      </c>
      <c r="R4" s="3">
        <v>0</v>
      </c>
      <c r="S4" s="1">
        <v>2</v>
      </c>
      <c r="T4">
        <v>2</v>
      </c>
      <c r="V4">
        <v>0</v>
      </c>
    </row>
    <row r="5" spans="1:22" x14ac:dyDescent="0.25">
      <c r="A5" t="s">
        <v>7</v>
      </c>
      <c r="B5" s="2" t="s">
        <v>44</v>
      </c>
      <c r="C5" s="3">
        <v>0</v>
      </c>
      <c r="D5" s="1">
        <v>3</v>
      </c>
      <c r="E5">
        <v>6</v>
      </c>
      <c r="I5" t="s">
        <v>44</v>
      </c>
      <c r="J5">
        <v>4</v>
      </c>
      <c r="K5">
        <f>AVERAGE(E11:E14)</f>
        <v>27.25</v>
      </c>
      <c r="L5" s="4">
        <f>K5/50</f>
        <v>0.54500000000000004</v>
      </c>
      <c r="M5">
        <f>STDEV(E11:E14)</f>
        <v>4.2720018726587652</v>
      </c>
      <c r="N5" s="6">
        <f>M5/50</f>
        <v>8.5440037453175299E-2</v>
      </c>
      <c r="O5" s="6"/>
      <c r="P5" t="s">
        <v>7</v>
      </c>
      <c r="Q5" s="2" t="s">
        <v>49</v>
      </c>
      <c r="R5" s="5">
        <v>0</v>
      </c>
      <c r="S5" s="1">
        <v>3</v>
      </c>
      <c r="T5">
        <v>2</v>
      </c>
      <c r="V5">
        <v>0</v>
      </c>
    </row>
    <row r="6" spans="1:22" x14ac:dyDescent="0.25">
      <c r="A6" t="s">
        <v>7</v>
      </c>
      <c r="B6" s="2" t="s">
        <v>44</v>
      </c>
      <c r="C6" s="3">
        <v>0</v>
      </c>
      <c r="D6" s="1">
        <v>4</v>
      </c>
      <c r="E6">
        <v>4</v>
      </c>
      <c r="I6" t="s">
        <v>44</v>
      </c>
      <c r="J6">
        <v>6</v>
      </c>
      <c r="K6">
        <f>AVERAGE(E15:E18)</f>
        <v>26.25</v>
      </c>
      <c r="L6" s="4">
        <f>K6/50</f>
        <v>0.52500000000000002</v>
      </c>
      <c r="M6">
        <f>STDEV(E15:E18)</f>
        <v>3.7749172176353749</v>
      </c>
      <c r="N6" s="6">
        <f>M6/50</f>
        <v>7.5498344352707497E-2</v>
      </c>
      <c r="O6" s="6"/>
      <c r="P6" t="s">
        <v>7</v>
      </c>
      <c r="Q6" s="2" t="s">
        <v>49</v>
      </c>
      <c r="R6" s="5">
        <v>0</v>
      </c>
      <c r="S6" s="1">
        <v>4</v>
      </c>
      <c r="T6">
        <v>1</v>
      </c>
      <c r="V6">
        <v>0</v>
      </c>
    </row>
    <row r="7" spans="1:22" x14ac:dyDescent="0.25">
      <c r="A7" t="s">
        <v>7</v>
      </c>
      <c r="B7" s="2" t="s">
        <v>44</v>
      </c>
      <c r="C7" s="3">
        <v>2</v>
      </c>
      <c r="D7" s="1">
        <v>1</v>
      </c>
      <c r="E7">
        <v>10</v>
      </c>
      <c r="I7" t="s">
        <v>44</v>
      </c>
      <c r="J7">
        <v>8</v>
      </c>
      <c r="K7">
        <f>AVERAGE(E19:E22)</f>
        <v>26.25</v>
      </c>
      <c r="L7" s="4">
        <f>K7/50</f>
        <v>0.52500000000000002</v>
      </c>
      <c r="M7">
        <f>STDEV(E19:E22)</f>
        <v>4.0311288741492746</v>
      </c>
      <c r="N7" s="6">
        <f>M7/50</f>
        <v>8.0622577482985486E-2</v>
      </c>
      <c r="O7" s="6"/>
      <c r="P7" t="s">
        <v>7</v>
      </c>
      <c r="Q7" s="2" t="s">
        <v>49</v>
      </c>
      <c r="R7" s="5">
        <v>2</v>
      </c>
      <c r="S7" s="1">
        <v>1</v>
      </c>
      <c r="T7">
        <v>8</v>
      </c>
      <c r="U7">
        <v>0</v>
      </c>
      <c r="V7">
        <v>0</v>
      </c>
    </row>
    <row r="8" spans="1:22" x14ac:dyDescent="0.25">
      <c r="A8" t="s">
        <v>7</v>
      </c>
      <c r="B8" s="2" t="s">
        <v>44</v>
      </c>
      <c r="C8" s="3">
        <v>2</v>
      </c>
      <c r="D8" s="1">
        <v>2</v>
      </c>
      <c r="E8">
        <v>19</v>
      </c>
      <c r="I8" t="s">
        <v>44</v>
      </c>
      <c r="J8">
        <v>10</v>
      </c>
      <c r="K8">
        <f>AVERAGE(E23:E26)</f>
        <v>23.25</v>
      </c>
      <c r="L8" s="4">
        <f t="shared" ref="L8:L16" si="0">K8/50</f>
        <v>0.46500000000000002</v>
      </c>
      <c r="M8">
        <f>STDEV(E23:E26)</f>
        <v>3.5</v>
      </c>
      <c r="N8" s="6">
        <f t="shared" ref="N8:N16" si="1">M8/50</f>
        <v>7.0000000000000007E-2</v>
      </c>
      <c r="O8" s="6"/>
      <c r="P8" t="s">
        <v>7</v>
      </c>
      <c r="Q8" s="2" t="s">
        <v>49</v>
      </c>
      <c r="R8" s="5">
        <v>2</v>
      </c>
      <c r="S8" s="1">
        <v>2</v>
      </c>
      <c r="T8">
        <v>8</v>
      </c>
      <c r="U8">
        <v>0</v>
      </c>
      <c r="V8">
        <v>8</v>
      </c>
    </row>
    <row r="9" spans="1:22" x14ac:dyDescent="0.25">
      <c r="A9" t="s">
        <v>7</v>
      </c>
      <c r="B9" s="2" t="s">
        <v>44</v>
      </c>
      <c r="C9" s="3">
        <v>2</v>
      </c>
      <c r="D9" s="1">
        <v>3</v>
      </c>
      <c r="E9">
        <v>18</v>
      </c>
      <c r="I9" t="s">
        <v>44</v>
      </c>
      <c r="J9">
        <v>12</v>
      </c>
      <c r="K9">
        <f>AVERAGE(E27:E30)</f>
        <v>19.25</v>
      </c>
      <c r="L9" s="4">
        <f t="shared" si="0"/>
        <v>0.38500000000000001</v>
      </c>
      <c r="M9">
        <f>STDEV(E27:E30)</f>
        <v>7.5</v>
      </c>
      <c r="N9" s="6">
        <f t="shared" si="1"/>
        <v>0.15</v>
      </c>
      <c r="O9" s="6"/>
      <c r="P9" t="s">
        <v>7</v>
      </c>
      <c r="Q9" s="2" t="s">
        <v>49</v>
      </c>
      <c r="R9" s="5">
        <v>2</v>
      </c>
      <c r="S9" s="1">
        <v>3</v>
      </c>
      <c r="T9">
        <v>8</v>
      </c>
      <c r="U9">
        <v>0</v>
      </c>
      <c r="V9">
        <v>0</v>
      </c>
    </row>
    <row r="10" spans="1:22" x14ac:dyDescent="0.25">
      <c r="A10" t="s">
        <v>7</v>
      </c>
      <c r="B10" s="2" t="s">
        <v>44</v>
      </c>
      <c r="C10" s="3">
        <v>2</v>
      </c>
      <c r="D10" s="1">
        <v>4</v>
      </c>
      <c r="E10">
        <v>16</v>
      </c>
      <c r="I10" t="s">
        <v>48</v>
      </c>
      <c r="J10">
        <v>0</v>
      </c>
      <c r="K10">
        <f>AVERAGE(T3:T6)</f>
        <v>1.5</v>
      </c>
      <c r="L10" s="4">
        <f t="shared" si="0"/>
        <v>0.03</v>
      </c>
      <c r="M10">
        <f>STDEV(T3:T6)</f>
        <v>0.57735026918962573</v>
      </c>
      <c r="N10" s="6">
        <f t="shared" si="1"/>
        <v>1.1547005383792514E-2</v>
      </c>
      <c r="O10" s="6"/>
      <c r="P10" t="s">
        <v>7</v>
      </c>
      <c r="Q10" s="2" t="s">
        <v>49</v>
      </c>
      <c r="R10" s="5">
        <v>2</v>
      </c>
      <c r="S10" s="1">
        <v>4</v>
      </c>
      <c r="T10">
        <v>9</v>
      </c>
      <c r="U10">
        <v>0</v>
      </c>
      <c r="V10">
        <v>1</v>
      </c>
    </row>
    <row r="11" spans="1:22" x14ac:dyDescent="0.25">
      <c r="A11" t="s">
        <v>7</v>
      </c>
      <c r="B11" s="2" t="s">
        <v>44</v>
      </c>
      <c r="C11" s="3">
        <v>4</v>
      </c>
      <c r="D11" s="1">
        <v>1</v>
      </c>
      <c r="E11">
        <v>30</v>
      </c>
      <c r="I11" t="s">
        <v>48</v>
      </c>
      <c r="J11">
        <v>2</v>
      </c>
      <c r="K11">
        <f>AVERAGE(T7:T10)</f>
        <v>8.25</v>
      </c>
      <c r="L11" s="4">
        <f t="shared" si="0"/>
        <v>0.16500000000000001</v>
      </c>
      <c r="M11">
        <f>STDEV(T7:T10)</f>
        <v>0.5</v>
      </c>
      <c r="N11" s="6">
        <f t="shared" si="1"/>
        <v>0.01</v>
      </c>
      <c r="O11" s="6"/>
      <c r="P11" t="s">
        <v>7</v>
      </c>
      <c r="Q11" s="2" t="s">
        <v>49</v>
      </c>
      <c r="R11" s="5">
        <v>4</v>
      </c>
      <c r="S11" s="1">
        <v>1</v>
      </c>
      <c r="T11">
        <v>8</v>
      </c>
      <c r="U11">
        <v>0</v>
      </c>
      <c r="V11">
        <v>0</v>
      </c>
    </row>
    <row r="12" spans="1:22" x14ac:dyDescent="0.25">
      <c r="A12" t="s">
        <v>7</v>
      </c>
      <c r="B12" s="2" t="s">
        <v>44</v>
      </c>
      <c r="C12" s="3">
        <v>4</v>
      </c>
      <c r="D12" s="1">
        <v>2</v>
      </c>
      <c r="E12">
        <v>21</v>
      </c>
      <c r="I12" t="s">
        <v>48</v>
      </c>
      <c r="J12">
        <v>4</v>
      </c>
      <c r="K12">
        <f>AVERAGE(T11:T14)</f>
        <v>7.5</v>
      </c>
      <c r="L12" s="4">
        <f t="shared" si="0"/>
        <v>0.15</v>
      </c>
      <c r="M12">
        <f>STDEV(T11:T14)</f>
        <v>3.415650255319866</v>
      </c>
      <c r="N12" s="6">
        <f t="shared" si="1"/>
        <v>6.8313005106397318E-2</v>
      </c>
      <c r="O12" s="6"/>
      <c r="P12" t="s">
        <v>7</v>
      </c>
      <c r="Q12" s="2" t="s">
        <v>49</v>
      </c>
      <c r="R12" s="5">
        <v>4</v>
      </c>
      <c r="S12" s="1">
        <v>2</v>
      </c>
      <c r="T12">
        <v>6</v>
      </c>
      <c r="U12">
        <v>0</v>
      </c>
      <c r="V12">
        <v>0</v>
      </c>
    </row>
    <row r="13" spans="1:22" x14ac:dyDescent="0.25">
      <c r="A13" t="s">
        <v>7</v>
      </c>
      <c r="B13" s="2" t="s">
        <v>44</v>
      </c>
      <c r="C13" s="3">
        <v>4</v>
      </c>
      <c r="D13" s="1">
        <v>3</v>
      </c>
      <c r="E13">
        <v>30</v>
      </c>
      <c r="I13" t="s">
        <v>48</v>
      </c>
      <c r="J13">
        <v>6</v>
      </c>
      <c r="K13">
        <f>AVERAGE(T15:T18)</f>
        <v>7.25</v>
      </c>
      <c r="L13" s="4">
        <f t="shared" si="0"/>
        <v>0.14499999999999999</v>
      </c>
      <c r="M13">
        <f>STDEV(T15:T18)</f>
        <v>1.8929694486000912</v>
      </c>
      <c r="N13" s="6">
        <f t="shared" si="1"/>
        <v>3.7859388972001827E-2</v>
      </c>
      <c r="P13" t="s">
        <v>7</v>
      </c>
      <c r="Q13" s="2" t="s">
        <v>49</v>
      </c>
      <c r="R13" s="5">
        <v>4</v>
      </c>
      <c r="S13" s="1">
        <v>3</v>
      </c>
      <c r="T13">
        <v>4</v>
      </c>
      <c r="U13">
        <v>0</v>
      </c>
      <c r="V13">
        <v>0</v>
      </c>
    </row>
    <row r="14" spans="1:22" x14ac:dyDescent="0.25">
      <c r="A14" t="s">
        <v>7</v>
      </c>
      <c r="B14" s="2" t="s">
        <v>44</v>
      </c>
      <c r="C14" s="3">
        <v>4</v>
      </c>
      <c r="D14" s="1">
        <v>4</v>
      </c>
      <c r="E14">
        <v>28</v>
      </c>
      <c r="I14" t="s">
        <v>48</v>
      </c>
      <c r="J14">
        <v>8</v>
      </c>
      <c r="K14">
        <f>AVERAGE(T19:T22)</f>
        <v>10.5</v>
      </c>
      <c r="L14" s="4">
        <f t="shared" si="0"/>
        <v>0.21</v>
      </c>
      <c r="M14">
        <f>STDEV(T19:T22)</f>
        <v>2.8867513459481291</v>
      </c>
      <c r="N14" s="6">
        <f t="shared" si="1"/>
        <v>5.7735026918962581E-2</v>
      </c>
      <c r="P14" t="s">
        <v>7</v>
      </c>
      <c r="Q14" s="2" t="s">
        <v>49</v>
      </c>
      <c r="R14" s="5">
        <v>4</v>
      </c>
      <c r="S14" s="1">
        <v>4</v>
      </c>
      <c r="T14">
        <v>12</v>
      </c>
      <c r="U14">
        <v>0</v>
      </c>
      <c r="V14">
        <v>1</v>
      </c>
    </row>
    <row r="15" spans="1:22" x14ac:dyDescent="0.25">
      <c r="A15" t="s">
        <v>7</v>
      </c>
      <c r="B15" s="2" t="s">
        <v>44</v>
      </c>
      <c r="C15" s="3">
        <v>6</v>
      </c>
      <c r="D15" s="1">
        <v>1</v>
      </c>
      <c r="E15">
        <v>22</v>
      </c>
      <c r="I15" t="s">
        <v>48</v>
      </c>
      <c r="J15">
        <v>10</v>
      </c>
      <c r="K15">
        <f>AVERAGE(T23:T26)</f>
        <v>15.5</v>
      </c>
      <c r="L15" s="4">
        <f t="shared" si="0"/>
        <v>0.31</v>
      </c>
      <c r="M15">
        <f>STDEV(T23:T26)</f>
        <v>4.1231056256176606</v>
      </c>
      <c r="N15" s="6">
        <f t="shared" si="1"/>
        <v>8.2462112512353206E-2</v>
      </c>
      <c r="P15" t="s">
        <v>7</v>
      </c>
      <c r="Q15" s="2" t="s">
        <v>49</v>
      </c>
      <c r="R15" s="5">
        <v>6</v>
      </c>
      <c r="S15" s="1">
        <v>1</v>
      </c>
      <c r="T15">
        <v>10</v>
      </c>
      <c r="U15">
        <v>0</v>
      </c>
      <c r="V15">
        <v>0</v>
      </c>
    </row>
    <row r="16" spans="1:22" x14ac:dyDescent="0.25">
      <c r="A16" t="s">
        <v>7</v>
      </c>
      <c r="B16" s="2" t="s">
        <v>44</v>
      </c>
      <c r="C16" s="3">
        <v>6</v>
      </c>
      <c r="D16" s="1">
        <v>2</v>
      </c>
      <c r="E16">
        <v>27</v>
      </c>
      <c r="I16" t="s">
        <v>48</v>
      </c>
      <c r="J16">
        <v>12</v>
      </c>
      <c r="K16">
        <f>AVERAGE(T27:T30)</f>
        <v>17.75</v>
      </c>
      <c r="L16" s="4">
        <f t="shared" si="0"/>
        <v>0.35499999999999998</v>
      </c>
      <c r="M16">
        <f>STDEV(T27:T30)</f>
        <v>4.349329450233296</v>
      </c>
      <c r="N16" s="6">
        <f t="shared" si="1"/>
        <v>8.6986589004665923E-2</v>
      </c>
      <c r="P16" t="s">
        <v>7</v>
      </c>
      <c r="Q16" s="2" t="s">
        <v>49</v>
      </c>
      <c r="R16" s="5">
        <v>6</v>
      </c>
      <c r="S16" s="1">
        <v>2</v>
      </c>
      <c r="T16">
        <v>6</v>
      </c>
      <c r="U16">
        <v>0</v>
      </c>
      <c r="V16">
        <v>0</v>
      </c>
    </row>
    <row r="17" spans="1:22" x14ac:dyDescent="0.25">
      <c r="A17" t="s">
        <v>7</v>
      </c>
      <c r="B17" s="2" t="s">
        <v>44</v>
      </c>
      <c r="C17" s="3">
        <v>6</v>
      </c>
      <c r="D17" s="1">
        <v>3</v>
      </c>
      <c r="E17">
        <v>31</v>
      </c>
      <c r="P17" t="s">
        <v>7</v>
      </c>
      <c r="Q17" s="2" t="s">
        <v>49</v>
      </c>
      <c r="R17" s="5">
        <v>6</v>
      </c>
      <c r="S17" s="1">
        <v>3</v>
      </c>
      <c r="T17">
        <v>7</v>
      </c>
      <c r="U17">
        <v>0</v>
      </c>
      <c r="V17">
        <v>0</v>
      </c>
    </row>
    <row r="18" spans="1:22" x14ac:dyDescent="0.25">
      <c r="A18" t="s">
        <v>7</v>
      </c>
      <c r="B18" s="2" t="s">
        <v>44</v>
      </c>
      <c r="C18" s="3">
        <v>6</v>
      </c>
      <c r="D18" s="1">
        <v>4</v>
      </c>
      <c r="E18">
        <v>25</v>
      </c>
      <c r="P18" t="s">
        <v>7</v>
      </c>
      <c r="Q18" s="2" t="s">
        <v>49</v>
      </c>
      <c r="R18" s="5">
        <v>6</v>
      </c>
      <c r="S18" s="1">
        <v>4</v>
      </c>
      <c r="T18">
        <v>6</v>
      </c>
      <c r="U18">
        <v>0</v>
      </c>
      <c r="V18">
        <v>2</v>
      </c>
    </row>
    <row r="19" spans="1:22" x14ac:dyDescent="0.25">
      <c r="A19" t="s">
        <v>7</v>
      </c>
      <c r="B19" s="2" t="s">
        <v>44</v>
      </c>
      <c r="C19" s="3">
        <v>8</v>
      </c>
      <c r="D19" s="1">
        <v>1</v>
      </c>
      <c r="E19">
        <v>32</v>
      </c>
      <c r="P19" t="s">
        <v>7</v>
      </c>
      <c r="Q19" s="2" t="s">
        <v>49</v>
      </c>
      <c r="R19" s="5">
        <v>8</v>
      </c>
      <c r="S19" s="1">
        <v>1</v>
      </c>
      <c r="T19">
        <v>8</v>
      </c>
      <c r="U19">
        <v>0</v>
      </c>
      <c r="V19">
        <v>1</v>
      </c>
    </row>
    <row r="20" spans="1:22" x14ac:dyDescent="0.25">
      <c r="A20" t="s">
        <v>7</v>
      </c>
      <c r="B20" s="2" t="s">
        <v>44</v>
      </c>
      <c r="C20" s="3">
        <v>8</v>
      </c>
      <c r="D20" s="1">
        <v>2</v>
      </c>
      <c r="E20">
        <v>23</v>
      </c>
      <c r="P20" t="s">
        <v>7</v>
      </c>
      <c r="Q20" s="2" t="s">
        <v>49</v>
      </c>
      <c r="R20" s="5">
        <v>8</v>
      </c>
      <c r="S20" s="1">
        <v>2</v>
      </c>
      <c r="T20">
        <v>13</v>
      </c>
      <c r="U20">
        <v>3</v>
      </c>
      <c r="V20">
        <v>1</v>
      </c>
    </row>
    <row r="21" spans="1:22" x14ac:dyDescent="0.25">
      <c r="A21" t="s">
        <v>7</v>
      </c>
      <c r="B21" s="2" t="s">
        <v>44</v>
      </c>
      <c r="C21" s="3">
        <v>8</v>
      </c>
      <c r="D21" s="1">
        <v>3</v>
      </c>
      <c r="E21">
        <v>26</v>
      </c>
      <c r="P21" t="s">
        <v>7</v>
      </c>
      <c r="Q21" s="2" t="s">
        <v>49</v>
      </c>
      <c r="R21" s="5">
        <v>8</v>
      </c>
      <c r="S21" s="1">
        <v>3</v>
      </c>
      <c r="T21">
        <v>13</v>
      </c>
      <c r="U21">
        <v>3</v>
      </c>
      <c r="V21">
        <v>2</v>
      </c>
    </row>
    <row r="22" spans="1:22" x14ac:dyDescent="0.25">
      <c r="A22" t="s">
        <v>7</v>
      </c>
      <c r="B22" s="2" t="s">
        <v>44</v>
      </c>
      <c r="C22" s="3">
        <v>8</v>
      </c>
      <c r="D22" s="1">
        <v>4</v>
      </c>
      <c r="E22">
        <v>24</v>
      </c>
      <c r="P22" t="s">
        <v>7</v>
      </c>
      <c r="Q22" s="2" t="s">
        <v>49</v>
      </c>
      <c r="R22" s="5">
        <v>8</v>
      </c>
      <c r="S22" s="1">
        <v>4</v>
      </c>
      <c r="T22">
        <v>8</v>
      </c>
      <c r="U22">
        <v>0</v>
      </c>
      <c r="V22">
        <v>0</v>
      </c>
    </row>
    <row r="23" spans="1:22" x14ac:dyDescent="0.25">
      <c r="A23" t="s">
        <v>7</v>
      </c>
      <c r="B23" s="2" t="s">
        <v>44</v>
      </c>
      <c r="C23" s="3">
        <v>10</v>
      </c>
      <c r="D23" s="1">
        <v>1</v>
      </c>
      <c r="E23">
        <v>19</v>
      </c>
      <c r="P23" t="s">
        <v>7</v>
      </c>
      <c r="Q23" s="2" t="s">
        <v>49</v>
      </c>
      <c r="R23" s="5">
        <v>10</v>
      </c>
      <c r="S23" s="1">
        <v>1</v>
      </c>
      <c r="T23">
        <v>16</v>
      </c>
      <c r="U23">
        <v>9</v>
      </c>
    </row>
    <row r="24" spans="1:22" x14ac:dyDescent="0.25">
      <c r="A24" t="s">
        <v>7</v>
      </c>
      <c r="B24" s="2" t="s">
        <v>44</v>
      </c>
      <c r="C24" s="3">
        <v>10</v>
      </c>
      <c r="D24" s="1">
        <v>2</v>
      </c>
      <c r="E24">
        <v>25</v>
      </c>
      <c r="P24" t="s">
        <v>7</v>
      </c>
      <c r="Q24" s="2" t="s">
        <v>49</v>
      </c>
      <c r="R24" s="5">
        <v>10</v>
      </c>
      <c r="S24" s="1">
        <v>2</v>
      </c>
      <c r="T24">
        <v>10</v>
      </c>
      <c r="U24">
        <v>7</v>
      </c>
    </row>
    <row r="25" spans="1:22" x14ac:dyDescent="0.25">
      <c r="A25" t="s">
        <v>7</v>
      </c>
      <c r="B25" s="2" t="s">
        <v>44</v>
      </c>
      <c r="C25" s="3">
        <v>10</v>
      </c>
      <c r="D25" s="1">
        <v>3</v>
      </c>
      <c r="E25">
        <v>27</v>
      </c>
      <c r="P25" t="s">
        <v>7</v>
      </c>
      <c r="Q25" s="2" t="s">
        <v>49</v>
      </c>
      <c r="R25" s="5">
        <v>10</v>
      </c>
      <c r="S25" s="1">
        <v>3</v>
      </c>
      <c r="T25">
        <v>20</v>
      </c>
      <c r="U25">
        <v>8</v>
      </c>
    </row>
    <row r="26" spans="1:22" x14ac:dyDescent="0.25">
      <c r="A26" t="s">
        <v>7</v>
      </c>
      <c r="B26" s="2" t="s">
        <v>44</v>
      </c>
      <c r="C26" s="3">
        <v>10</v>
      </c>
      <c r="D26" s="1">
        <v>4</v>
      </c>
      <c r="E26">
        <v>22</v>
      </c>
      <c r="P26" t="s">
        <v>7</v>
      </c>
      <c r="Q26" s="2" t="s">
        <v>49</v>
      </c>
      <c r="R26" s="5">
        <v>10</v>
      </c>
      <c r="S26" s="1">
        <v>4</v>
      </c>
      <c r="T26">
        <v>16</v>
      </c>
      <c r="U26">
        <v>10</v>
      </c>
    </row>
    <row r="27" spans="1:22" x14ac:dyDescent="0.25">
      <c r="A27" t="s">
        <v>7</v>
      </c>
      <c r="B27" s="2" t="s">
        <v>44</v>
      </c>
      <c r="C27" s="5">
        <v>12</v>
      </c>
      <c r="D27" s="1">
        <v>1</v>
      </c>
      <c r="E27">
        <v>20</v>
      </c>
      <c r="P27" t="s">
        <v>7</v>
      </c>
      <c r="Q27" s="2" t="s">
        <v>49</v>
      </c>
      <c r="R27" s="5">
        <v>12</v>
      </c>
      <c r="S27" s="1">
        <v>1</v>
      </c>
      <c r="T27">
        <v>22</v>
      </c>
    </row>
    <row r="28" spans="1:22" x14ac:dyDescent="0.25">
      <c r="A28" t="s">
        <v>7</v>
      </c>
      <c r="B28" s="2" t="s">
        <v>44</v>
      </c>
      <c r="C28" s="5">
        <v>12</v>
      </c>
      <c r="D28" s="1">
        <v>2</v>
      </c>
      <c r="E28">
        <v>11</v>
      </c>
      <c r="P28" t="s">
        <v>7</v>
      </c>
      <c r="Q28" s="2" t="s">
        <v>49</v>
      </c>
      <c r="R28" s="5">
        <v>12</v>
      </c>
      <c r="S28" s="1">
        <v>2</v>
      </c>
      <c r="T28">
        <v>14</v>
      </c>
    </row>
    <row r="29" spans="1:22" x14ac:dyDescent="0.25">
      <c r="A29" t="s">
        <v>7</v>
      </c>
      <c r="B29" s="2" t="s">
        <v>44</v>
      </c>
      <c r="C29" s="5">
        <v>12</v>
      </c>
      <c r="D29" s="1">
        <v>3</v>
      </c>
      <c r="E29">
        <v>17</v>
      </c>
      <c r="P29" t="s">
        <v>7</v>
      </c>
      <c r="Q29" s="2" t="s">
        <v>49</v>
      </c>
      <c r="R29" s="5">
        <v>12</v>
      </c>
      <c r="S29" s="1">
        <v>3</v>
      </c>
      <c r="T29">
        <v>21</v>
      </c>
    </row>
    <row r="30" spans="1:22" x14ac:dyDescent="0.25">
      <c r="A30" t="s">
        <v>7</v>
      </c>
      <c r="B30" s="2" t="s">
        <v>44</v>
      </c>
      <c r="C30" s="5">
        <v>12</v>
      </c>
      <c r="D30" s="1">
        <v>4</v>
      </c>
      <c r="E30">
        <v>29</v>
      </c>
      <c r="P30" t="s">
        <v>7</v>
      </c>
      <c r="Q30" s="2" t="s">
        <v>49</v>
      </c>
      <c r="R30" s="5">
        <v>12</v>
      </c>
      <c r="S30" s="1">
        <v>4</v>
      </c>
      <c r="T30">
        <v>14</v>
      </c>
    </row>
    <row r="31" spans="1:22" x14ac:dyDescent="0.25">
      <c r="B31" s="2"/>
      <c r="D31" s="1"/>
      <c r="Q31" s="2"/>
      <c r="R31" s="5"/>
      <c r="S31" s="1"/>
    </row>
    <row r="32" spans="1:22" x14ac:dyDescent="0.25">
      <c r="B32" s="2"/>
      <c r="D32" s="1"/>
      <c r="Q32" s="2"/>
      <c r="R32" s="5"/>
      <c r="S32" s="1"/>
    </row>
    <row r="33" spans="1:19" x14ac:dyDescent="0.25">
      <c r="B33" s="2"/>
      <c r="D33" s="1"/>
      <c r="Q33" s="2"/>
      <c r="R33" s="5"/>
      <c r="S33" s="1"/>
    </row>
    <row r="34" spans="1:19" x14ac:dyDescent="0.25">
      <c r="B34" s="2"/>
      <c r="D34" s="1"/>
      <c r="Q34" s="2"/>
      <c r="R34" s="5"/>
      <c r="S34" s="1"/>
    </row>
    <row r="36" spans="1:19" x14ac:dyDescent="0.25">
      <c r="A36" s="9"/>
      <c r="B36" s="9"/>
      <c r="C36" s="17"/>
      <c r="D36" s="9"/>
      <c r="E36" s="9"/>
      <c r="F36" s="9"/>
    </row>
    <row r="37" spans="1:19" x14ac:dyDescent="0.25">
      <c r="A37" s="9"/>
      <c r="B37" s="9"/>
      <c r="C37" s="9"/>
      <c r="D37" s="9"/>
      <c r="E37" s="9"/>
      <c r="F37" s="9"/>
    </row>
    <row r="38" spans="1:19" x14ac:dyDescent="0.25">
      <c r="A38" s="9"/>
      <c r="B38" s="9"/>
      <c r="C38" s="9"/>
      <c r="D38" s="9"/>
      <c r="E38" s="9"/>
      <c r="F38" s="9"/>
    </row>
    <row r="39" spans="1:19" x14ac:dyDescent="0.25">
      <c r="A39" s="9"/>
      <c r="B39" s="9"/>
      <c r="C39" s="9"/>
      <c r="D39" s="9"/>
      <c r="E39" s="9"/>
      <c r="F39" s="9"/>
      <c r="H39" s="2"/>
      <c r="I39" s="5"/>
    </row>
    <row r="40" spans="1:19" x14ac:dyDescent="0.25">
      <c r="A40" s="18"/>
      <c r="B40" s="18"/>
      <c r="C40" s="18"/>
      <c r="D40" s="18"/>
      <c r="E40" s="9"/>
      <c r="F40" s="9"/>
      <c r="G40" s="3"/>
    </row>
    <row r="41" spans="1:19" x14ac:dyDescent="0.25">
      <c r="A41" s="8"/>
      <c r="B41" s="8"/>
      <c r="C41" s="8"/>
      <c r="D41" s="8"/>
      <c r="E41" s="9"/>
      <c r="F41" s="9"/>
      <c r="G41" s="3"/>
    </row>
    <row r="42" spans="1:19" x14ac:dyDescent="0.25">
      <c r="A42" s="8"/>
      <c r="B42" s="8"/>
      <c r="C42" s="8"/>
      <c r="D42" s="8"/>
      <c r="E42" s="9"/>
      <c r="F42" s="9"/>
      <c r="G42" s="3"/>
    </row>
    <row r="43" spans="1:19" x14ac:dyDescent="0.25">
      <c r="A43" s="8"/>
      <c r="B43" s="8"/>
      <c r="C43" s="8"/>
      <c r="D43" s="8"/>
      <c r="E43" s="9"/>
      <c r="F43" s="9"/>
      <c r="G43" s="3"/>
    </row>
    <row r="44" spans="1:19" x14ac:dyDescent="0.25">
      <c r="A44" s="8"/>
      <c r="B44" s="8"/>
      <c r="C44" s="8"/>
      <c r="D44" s="8"/>
      <c r="E44" s="9"/>
      <c r="F44" s="9"/>
      <c r="G44" s="3"/>
    </row>
    <row r="45" spans="1:19" x14ac:dyDescent="0.25">
      <c r="A45" s="8"/>
      <c r="B45" s="8"/>
      <c r="C45" s="8"/>
      <c r="D45" s="8"/>
      <c r="E45" s="9"/>
      <c r="F45" s="9"/>
      <c r="G45" s="3"/>
    </row>
    <row r="46" spans="1:19" x14ac:dyDescent="0.25">
      <c r="A46" s="18"/>
      <c r="B46" s="18"/>
      <c r="C46" s="18"/>
      <c r="D46" s="18"/>
      <c r="E46" s="9"/>
      <c r="F46" s="9"/>
      <c r="G46" s="3"/>
    </row>
    <row r="47" spans="1:19" x14ac:dyDescent="0.25">
      <c r="A47" s="8"/>
      <c r="B47" s="8"/>
      <c r="C47" s="8"/>
      <c r="D47" s="8"/>
      <c r="E47" s="9"/>
      <c r="F47" s="9"/>
      <c r="G47" s="3"/>
    </row>
    <row r="48" spans="1:19" x14ac:dyDescent="0.25">
      <c r="A48" s="8"/>
      <c r="B48" s="8"/>
      <c r="C48" s="8"/>
      <c r="D48" s="8"/>
      <c r="E48" s="9"/>
      <c r="F48" s="9"/>
      <c r="G48" s="3"/>
    </row>
    <row r="49" spans="1:7" x14ac:dyDescent="0.25">
      <c r="A49" s="8"/>
      <c r="B49" s="8"/>
      <c r="C49" s="8"/>
      <c r="D49" s="8"/>
      <c r="E49" s="9"/>
      <c r="F49" s="9"/>
      <c r="G49" s="3"/>
    </row>
    <row r="50" spans="1:7" x14ac:dyDescent="0.25">
      <c r="A50" s="8"/>
      <c r="B50" s="8"/>
      <c r="C50" s="8"/>
      <c r="D50" s="8"/>
      <c r="E50" s="9"/>
      <c r="F50" s="9"/>
      <c r="G50" s="3"/>
    </row>
    <row r="51" spans="1:7" x14ac:dyDescent="0.25">
      <c r="A51" s="8"/>
      <c r="B51" s="8"/>
      <c r="C51" s="8"/>
      <c r="D51" s="8"/>
      <c r="E51" s="9"/>
      <c r="F51" s="9"/>
      <c r="G51" s="3"/>
    </row>
    <row r="52" spans="1:7" x14ac:dyDescent="0.25">
      <c r="A52" s="18"/>
      <c r="B52" s="18"/>
      <c r="C52" s="18"/>
      <c r="D52" s="18"/>
      <c r="E52" s="9"/>
      <c r="F52" s="9"/>
      <c r="G52" s="3"/>
    </row>
    <row r="53" spans="1:7" x14ac:dyDescent="0.25">
      <c r="A53" s="8"/>
      <c r="B53" s="8"/>
      <c r="C53" s="8"/>
      <c r="D53" s="8"/>
      <c r="E53" s="9"/>
      <c r="F53" s="9"/>
      <c r="G53" s="3"/>
    </row>
    <row r="54" spans="1:7" x14ac:dyDescent="0.25">
      <c r="A54" s="8"/>
      <c r="B54" s="8"/>
      <c r="C54" s="8"/>
      <c r="D54" s="8"/>
      <c r="E54" s="9"/>
      <c r="F54" s="9"/>
      <c r="G54" s="3"/>
    </row>
    <row r="55" spans="1:7" x14ac:dyDescent="0.25">
      <c r="A55" s="8"/>
      <c r="B55" s="8"/>
      <c r="C55" s="8"/>
      <c r="D55" s="8"/>
      <c r="E55" s="9"/>
      <c r="F55" s="9"/>
      <c r="G55" s="3"/>
    </row>
    <row r="56" spans="1:7" x14ac:dyDescent="0.25">
      <c r="A56" s="8"/>
      <c r="B56" s="8"/>
      <c r="C56" s="8"/>
      <c r="D56" s="8"/>
      <c r="E56" s="9"/>
      <c r="F56" s="9"/>
      <c r="G56" s="3"/>
    </row>
    <row r="57" spans="1:7" x14ac:dyDescent="0.25">
      <c r="A57" s="8"/>
      <c r="B57" s="8"/>
      <c r="C57" s="8"/>
      <c r="D57" s="8"/>
      <c r="E57" s="9"/>
      <c r="F57" s="9"/>
      <c r="G57" s="3"/>
    </row>
    <row r="58" spans="1:7" x14ac:dyDescent="0.25">
      <c r="A58" s="18"/>
      <c r="B58" s="18"/>
      <c r="C58" s="18"/>
      <c r="D58" s="18"/>
      <c r="E58" s="9"/>
      <c r="F58" s="9"/>
      <c r="G58" s="3"/>
    </row>
    <row r="59" spans="1:7" x14ac:dyDescent="0.25">
      <c r="A59" s="8"/>
      <c r="B59" s="8"/>
      <c r="C59" s="8"/>
      <c r="D59" s="8"/>
      <c r="E59" s="9"/>
      <c r="F59" s="9"/>
      <c r="G59" s="3"/>
    </row>
    <row r="60" spans="1:7" x14ac:dyDescent="0.25">
      <c r="A60" s="8"/>
      <c r="B60" s="8"/>
      <c r="C60" s="8"/>
      <c r="D60" s="8"/>
      <c r="E60" s="9"/>
      <c r="F60" s="9"/>
      <c r="G60" s="3"/>
    </row>
    <row r="61" spans="1:7" x14ac:dyDescent="0.25">
      <c r="A61" s="8"/>
      <c r="B61" s="8"/>
      <c r="C61" s="8"/>
      <c r="D61" s="8"/>
      <c r="E61" s="9"/>
      <c r="F61" s="9"/>
      <c r="G61" s="3"/>
    </row>
    <row r="62" spans="1:7" x14ac:dyDescent="0.25">
      <c r="A62" s="8"/>
      <c r="B62" s="8"/>
      <c r="C62" s="8"/>
      <c r="D62" s="8"/>
      <c r="E62" s="9"/>
      <c r="F62" s="9"/>
      <c r="G62" s="3"/>
    </row>
    <row r="63" spans="1:7" x14ac:dyDescent="0.25">
      <c r="A63" s="8"/>
      <c r="B63" s="8"/>
      <c r="C63" s="8"/>
      <c r="D63" s="8"/>
      <c r="E63" s="9"/>
      <c r="F63" s="9"/>
      <c r="G63" s="3"/>
    </row>
    <row r="64" spans="1:7" x14ac:dyDescent="0.25">
      <c r="A64" s="18"/>
      <c r="B64" s="18"/>
      <c r="C64" s="18"/>
      <c r="D64" s="18"/>
      <c r="E64" s="9"/>
      <c r="F64" s="9"/>
      <c r="G64" s="5"/>
    </row>
    <row r="65" spans="1:7" x14ac:dyDescent="0.25">
      <c r="A65" s="8"/>
      <c r="B65" s="8"/>
      <c r="C65" s="8"/>
      <c r="D65" s="8"/>
      <c r="E65" s="9"/>
      <c r="F65" s="9"/>
      <c r="G65" s="5"/>
    </row>
    <row r="66" spans="1:7" x14ac:dyDescent="0.25">
      <c r="A66" s="8"/>
      <c r="B66" s="8"/>
      <c r="C66" s="8"/>
      <c r="D66" s="8"/>
      <c r="E66" s="9"/>
      <c r="F66" s="9"/>
      <c r="G66" s="5"/>
    </row>
    <row r="67" spans="1:7" x14ac:dyDescent="0.25">
      <c r="A67" s="8"/>
      <c r="B67" s="8"/>
      <c r="C67" s="8"/>
      <c r="D67" s="8"/>
      <c r="E67" s="9"/>
      <c r="F67" s="9"/>
      <c r="G67" s="5"/>
    </row>
    <row r="68" spans="1:7" x14ac:dyDescent="0.25">
      <c r="A68" s="8"/>
      <c r="B68" s="8"/>
      <c r="C68" s="8"/>
      <c r="D68" s="8"/>
      <c r="E68" s="9"/>
      <c r="F68" s="9"/>
    </row>
    <row r="69" spans="1:7" x14ac:dyDescent="0.25">
      <c r="A69" s="8"/>
      <c r="B69" s="8"/>
      <c r="C69" s="8"/>
      <c r="D69" s="8"/>
      <c r="E69" s="9"/>
      <c r="F69" s="9"/>
    </row>
    <row r="70" spans="1:7" x14ac:dyDescent="0.25">
      <c r="A70" s="18"/>
      <c r="B70" s="18"/>
      <c r="C70" s="18"/>
      <c r="D70" s="18"/>
      <c r="E70" s="9"/>
      <c r="F70" s="9"/>
    </row>
    <row r="71" spans="1:7" x14ac:dyDescent="0.25">
      <c r="A71" s="8"/>
      <c r="B71" s="8"/>
      <c r="C71" s="8"/>
      <c r="D71" s="8"/>
      <c r="E71" s="9"/>
      <c r="F71" s="9"/>
    </row>
    <row r="72" spans="1:7" x14ac:dyDescent="0.25">
      <c r="A72" s="8"/>
      <c r="B72" s="8"/>
      <c r="C72" s="8"/>
      <c r="D72" s="8"/>
      <c r="E72" s="9"/>
      <c r="F72" s="9"/>
    </row>
    <row r="73" spans="1:7" x14ac:dyDescent="0.25">
      <c r="A73" s="8"/>
      <c r="B73" s="8"/>
      <c r="C73" s="8"/>
      <c r="D73" s="8"/>
      <c r="E73" s="9"/>
      <c r="F73" s="9"/>
    </row>
    <row r="74" spans="1:7" x14ac:dyDescent="0.25">
      <c r="A74" s="8"/>
      <c r="B74" s="8"/>
      <c r="C74" s="8"/>
      <c r="D74" s="8"/>
      <c r="E74" s="9"/>
      <c r="F74" s="9"/>
    </row>
    <row r="75" spans="1:7" x14ac:dyDescent="0.25">
      <c r="A75" s="8"/>
      <c r="B75" s="8"/>
      <c r="C75" s="8"/>
      <c r="D75" s="8"/>
      <c r="E75" s="9"/>
      <c r="F75" s="9"/>
    </row>
    <row r="76" spans="1:7" x14ac:dyDescent="0.25">
      <c r="A76" s="18"/>
      <c r="B76" s="18"/>
      <c r="C76" s="18"/>
      <c r="D76" s="18"/>
      <c r="E76" s="9"/>
      <c r="F76" s="9"/>
    </row>
    <row r="77" spans="1:7" x14ac:dyDescent="0.25">
      <c r="A77" s="8"/>
      <c r="B77" s="8"/>
      <c r="C77" s="8"/>
      <c r="D77" s="8"/>
      <c r="E77" s="9"/>
      <c r="F77" s="9"/>
    </row>
    <row r="78" spans="1:7" x14ac:dyDescent="0.25">
      <c r="A78" s="8"/>
      <c r="B78" s="8"/>
      <c r="C78" s="8"/>
      <c r="D78" s="8"/>
      <c r="E78" s="9"/>
      <c r="F78" s="9"/>
    </row>
    <row r="79" spans="1:7" x14ac:dyDescent="0.25">
      <c r="A79" s="8"/>
      <c r="B79" s="8"/>
      <c r="C79" s="8"/>
      <c r="D79" s="8"/>
      <c r="E79" s="9"/>
      <c r="F79" s="9"/>
    </row>
    <row r="80" spans="1:7" x14ac:dyDescent="0.25">
      <c r="A80" s="8"/>
      <c r="B80" s="8"/>
      <c r="C80" s="8"/>
      <c r="D80" s="8"/>
      <c r="E80" s="9"/>
      <c r="F80" s="9"/>
    </row>
    <row r="81" spans="1:6" x14ac:dyDescent="0.25">
      <c r="A81" s="8"/>
      <c r="B81" s="8"/>
      <c r="C81" s="8"/>
      <c r="D81" s="8"/>
      <c r="E81" s="9"/>
      <c r="F81" s="9"/>
    </row>
    <row r="82" spans="1:6" x14ac:dyDescent="0.25">
      <c r="A82" s="18"/>
      <c r="B82" s="18"/>
      <c r="C82" s="18"/>
      <c r="D82" s="18"/>
      <c r="E82" s="18"/>
      <c r="F82" s="9"/>
    </row>
    <row r="83" spans="1:6" x14ac:dyDescent="0.25">
      <c r="A83" s="8"/>
      <c r="B83" s="8"/>
      <c r="C83" s="8"/>
      <c r="D83" s="8"/>
      <c r="E83" s="8"/>
      <c r="F83" s="9"/>
    </row>
    <row r="84" spans="1:6" x14ac:dyDescent="0.25">
      <c r="A84" s="8"/>
      <c r="B84" s="8"/>
      <c r="C84" s="8"/>
      <c r="D84" s="8"/>
      <c r="E84" s="8"/>
      <c r="F84" s="9"/>
    </row>
    <row r="85" spans="1:6" x14ac:dyDescent="0.25">
      <c r="A85" s="8"/>
      <c r="B85" s="8"/>
      <c r="C85" s="8"/>
      <c r="D85" s="8"/>
      <c r="E85" s="8"/>
      <c r="F85" s="9"/>
    </row>
    <row r="86" spans="1:6" x14ac:dyDescent="0.25">
      <c r="A86" s="8"/>
      <c r="B86" s="8"/>
      <c r="C86" s="8"/>
      <c r="D86" s="8"/>
      <c r="E86" s="8"/>
      <c r="F86" s="9"/>
    </row>
    <row r="87" spans="1:6" x14ac:dyDescent="0.25">
      <c r="A87" s="8"/>
      <c r="B87" s="8"/>
      <c r="C87" s="8"/>
      <c r="D87" s="8"/>
      <c r="E87" s="8"/>
      <c r="F87" s="9"/>
    </row>
    <row r="88" spans="1:6" x14ac:dyDescent="0.25">
      <c r="A88" s="9"/>
      <c r="B88" s="9"/>
      <c r="C88" s="9"/>
      <c r="D88" s="9"/>
      <c r="E88" s="9"/>
      <c r="F88" s="9"/>
    </row>
    <row r="89" spans="1:6" x14ac:dyDescent="0.25">
      <c r="A89" s="9"/>
      <c r="B89" s="9"/>
      <c r="C89" s="9"/>
      <c r="D89" s="9"/>
      <c r="E89" s="9"/>
      <c r="F89" s="9"/>
    </row>
    <row r="90" spans="1:6" x14ac:dyDescent="0.25">
      <c r="A90" s="10"/>
      <c r="B90" s="10"/>
      <c r="C90" s="10"/>
      <c r="D90" s="10"/>
      <c r="E90" s="10"/>
      <c r="F90" s="9"/>
    </row>
    <row r="91" spans="1:6" x14ac:dyDescent="0.25">
      <c r="A91" s="8"/>
      <c r="B91" s="8"/>
      <c r="C91" s="8"/>
      <c r="D91" s="8"/>
      <c r="E91" s="8"/>
      <c r="F91" s="9"/>
    </row>
    <row r="92" spans="1:6" x14ac:dyDescent="0.25">
      <c r="A92" s="8"/>
      <c r="B92" s="8"/>
      <c r="C92" s="8"/>
      <c r="D92" s="8"/>
      <c r="E92" s="8"/>
      <c r="F92" s="9"/>
    </row>
    <row r="93" spans="1:6" x14ac:dyDescent="0.25">
      <c r="A93" s="8"/>
      <c r="B93" s="8"/>
      <c r="C93" s="8"/>
      <c r="D93" s="8"/>
      <c r="E93" s="8"/>
      <c r="F93" s="9"/>
    </row>
    <row r="94" spans="1:6" x14ac:dyDescent="0.25">
      <c r="A94" s="8"/>
      <c r="B94" s="8"/>
      <c r="C94" s="8"/>
      <c r="D94" s="8"/>
      <c r="E94" s="8"/>
      <c r="F94" s="9"/>
    </row>
    <row r="95" spans="1:6" x14ac:dyDescent="0.25">
      <c r="A95" s="8"/>
      <c r="B95" s="8"/>
      <c r="C95" s="8"/>
      <c r="D95" s="8"/>
      <c r="E95" s="8"/>
      <c r="F95" s="9"/>
    </row>
    <row r="96" spans="1:6" x14ac:dyDescent="0.25">
      <c r="A96" s="8"/>
      <c r="B96" s="8"/>
      <c r="C96" s="8"/>
      <c r="D96" s="8"/>
      <c r="E96" s="8"/>
      <c r="F96" s="9"/>
    </row>
    <row r="97" spans="1:6" x14ac:dyDescent="0.25">
      <c r="A97" s="9"/>
      <c r="B97" s="9"/>
      <c r="C97" s="9"/>
      <c r="D97" s="9"/>
      <c r="E97" s="9"/>
      <c r="F97" s="9"/>
    </row>
    <row r="98" spans="1:6" x14ac:dyDescent="0.25">
      <c r="A98" s="9"/>
      <c r="B98" s="9"/>
      <c r="C98" s="17"/>
      <c r="D98" s="9"/>
      <c r="E98" s="9"/>
      <c r="F98" s="9"/>
    </row>
    <row r="99" spans="1:6" x14ac:dyDescent="0.25">
      <c r="A99" s="9"/>
      <c r="B99" s="9"/>
      <c r="C99" s="17"/>
      <c r="D99" s="9"/>
      <c r="E99" s="9"/>
      <c r="F99" s="9"/>
    </row>
  </sheetData>
  <phoneticPr fontId="5" type="noConversion"/>
  <pageMargins left="0.7" right="0.7" top="0.75" bottom="0.75" header="0.3" footer="0.3"/>
  <pageSetup scale="76" orientation="portrait" r:id="rId1"/>
  <rowBreaks count="1" manualBreakCount="1">
    <brk id="35" max="16383" man="1"/>
  </rowBreaks>
  <ignoredErrors>
    <ignoredError sqref="M3:M7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4"/>
  <sheetViews>
    <sheetView topLeftCell="A25" workbookViewId="0">
      <selection activeCell="F42" sqref="F42"/>
    </sheetView>
  </sheetViews>
  <sheetFormatPr defaultRowHeight="15" x14ac:dyDescent="0.25"/>
  <sheetData>
    <row r="1" spans="1:7" x14ac:dyDescent="0.25">
      <c r="B1" t="s">
        <v>90</v>
      </c>
    </row>
    <row r="2" spans="1:7" x14ac:dyDescent="0.25">
      <c r="A2" t="s">
        <v>91</v>
      </c>
      <c r="B2" t="s">
        <v>92</v>
      </c>
    </row>
    <row r="3" spans="1:7" x14ac:dyDescent="0.25">
      <c r="A3" t="s">
        <v>93</v>
      </c>
    </row>
    <row r="4" spans="1:7" x14ac:dyDescent="0.25">
      <c r="A4" t="s">
        <v>94</v>
      </c>
      <c r="B4" s="13" t="s">
        <v>83</v>
      </c>
    </row>
    <row r="6" spans="1:7" x14ac:dyDescent="0.25">
      <c r="A6" t="s">
        <v>95</v>
      </c>
    </row>
    <row r="7" spans="1:7" x14ac:dyDescent="0.25">
      <c r="A7" t="s">
        <v>96</v>
      </c>
      <c r="C7" t="s">
        <v>97</v>
      </c>
      <c r="D7" t="s">
        <v>98</v>
      </c>
      <c r="E7" t="s">
        <v>99</v>
      </c>
    </row>
    <row r="8" spans="1:7" x14ac:dyDescent="0.25">
      <c r="A8" t="s">
        <v>97</v>
      </c>
      <c r="B8" t="s">
        <v>100</v>
      </c>
      <c r="C8" t="s">
        <v>101</v>
      </c>
      <c r="D8" t="s">
        <v>97</v>
      </c>
      <c r="E8" t="s">
        <v>102</v>
      </c>
    </row>
    <row r="9" spans="1:7" x14ac:dyDescent="0.25">
      <c r="A9" t="s">
        <v>103</v>
      </c>
      <c r="B9">
        <v>6</v>
      </c>
      <c r="C9" t="s">
        <v>104</v>
      </c>
      <c r="D9" t="s">
        <v>105</v>
      </c>
      <c r="E9" t="s">
        <v>106</v>
      </c>
    </row>
    <row r="10" spans="1:7" x14ac:dyDescent="0.25">
      <c r="A10" t="s">
        <v>107</v>
      </c>
      <c r="B10">
        <v>1</v>
      </c>
      <c r="C10" t="s">
        <v>104</v>
      </c>
      <c r="D10" t="s">
        <v>105</v>
      </c>
      <c r="E10" t="s">
        <v>108</v>
      </c>
    </row>
    <row r="11" spans="1:7" x14ac:dyDescent="0.25">
      <c r="A11" t="s">
        <v>109</v>
      </c>
      <c r="B11">
        <v>6</v>
      </c>
      <c r="C11" t="s">
        <v>104</v>
      </c>
      <c r="D11" t="s">
        <v>105</v>
      </c>
      <c r="E11" t="s">
        <v>110</v>
      </c>
    </row>
    <row r="12" spans="1:7" x14ac:dyDescent="0.25">
      <c r="A12" t="s">
        <v>105</v>
      </c>
      <c r="B12">
        <v>42</v>
      </c>
      <c r="C12" t="s">
        <v>111</v>
      </c>
      <c r="E12" t="s">
        <v>105</v>
      </c>
    </row>
    <row r="13" spans="1:7" x14ac:dyDescent="0.25">
      <c r="A13" t="s">
        <v>112</v>
      </c>
    </row>
    <row r="15" spans="1:7" x14ac:dyDescent="0.25">
      <c r="A15" t="s">
        <v>113</v>
      </c>
    </row>
    <row r="16" spans="1:7" x14ac:dyDescent="0.25">
      <c r="A16" t="s">
        <v>96</v>
      </c>
      <c r="C16" t="s">
        <v>114</v>
      </c>
      <c r="D16" t="s">
        <v>115</v>
      </c>
      <c r="F16" t="s">
        <v>116</v>
      </c>
      <c r="G16" t="s">
        <v>117</v>
      </c>
    </row>
    <row r="17" spans="1:7" x14ac:dyDescent="0.25">
      <c r="A17" t="s">
        <v>97</v>
      </c>
      <c r="B17" t="s">
        <v>100</v>
      </c>
      <c r="C17" t="s">
        <v>118</v>
      </c>
      <c r="D17" t="s">
        <v>119</v>
      </c>
      <c r="E17" t="s">
        <v>120</v>
      </c>
      <c r="F17" t="s">
        <v>121</v>
      </c>
      <c r="G17" t="s">
        <v>122</v>
      </c>
    </row>
    <row r="18" spans="1:7" x14ac:dyDescent="0.25">
      <c r="A18" t="s">
        <v>103</v>
      </c>
      <c r="B18">
        <v>6</v>
      </c>
      <c r="C18">
        <v>0.63517140000000005</v>
      </c>
      <c r="D18">
        <v>0.10586189999999999</v>
      </c>
      <c r="E18">
        <v>19.010000000000002</v>
      </c>
      <c r="F18" t="s">
        <v>123</v>
      </c>
      <c r="G18">
        <v>1</v>
      </c>
    </row>
    <row r="19" spans="1:7" x14ac:dyDescent="0.25">
      <c r="A19" t="s">
        <v>107</v>
      </c>
      <c r="B19">
        <v>1</v>
      </c>
      <c r="C19">
        <v>0.6385786</v>
      </c>
      <c r="D19">
        <v>0.6385786</v>
      </c>
      <c r="E19">
        <v>114.67</v>
      </c>
      <c r="F19" t="s">
        <v>123</v>
      </c>
      <c r="G19">
        <v>1</v>
      </c>
    </row>
    <row r="20" spans="1:7" x14ac:dyDescent="0.25">
      <c r="A20" s="13" t="s">
        <v>109</v>
      </c>
      <c r="B20" s="13">
        <v>6</v>
      </c>
      <c r="C20" s="13">
        <v>0.26537139999999998</v>
      </c>
      <c r="D20" s="14">
        <v>4.4228570000000002E-2</v>
      </c>
      <c r="E20" s="13">
        <v>7.94</v>
      </c>
      <c r="F20" s="13" t="s">
        <v>124</v>
      </c>
      <c r="G20" s="13">
        <v>0.99962799999999996</v>
      </c>
    </row>
    <row r="21" spans="1:7" x14ac:dyDescent="0.25">
      <c r="A21" t="s">
        <v>105</v>
      </c>
      <c r="B21">
        <v>42</v>
      </c>
      <c r="C21">
        <v>0.2339</v>
      </c>
      <c r="D21" s="15">
        <v>5.5690480000000001E-3</v>
      </c>
    </row>
    <row r="22" spans="1:7" x14ac:dyDescent="0.25">
      <c r="A22" t="s">
        <v>125</v>
      </c>
      <c r="B22">
        <v>55</v>
      </c>
      <c r="C22">
        <v>1.773021</v>
      </c>
    </row>
    <row r="23" spans="1:7" x14ac:dyDescent="0.25">
      <c r="A23" t="s">
        <v>77</v>
      </c>
      <c r="B23">
        <v>56</v>
      </c>
    </row>
    <row r="24" spans="1:7" x14ac:dyDescent="0.25">
      <c r="A24" t="s">
        <v>126</v>
      </c>
    </row>
    <row r="26" spans="1:7" x14ac:dyDescent="0.25">
      <c r="A26" t="s">
        <v>127</v>
      </c>
    </row>
    <row r="27" spans="1:7" x14ac:dyDescent="0.25">
      <c r="D27" t="s">
        <v>128</v>
      </c>
      <c r="F27" t="s">
        <v>129</v>
      </c>
    </row>
    <row r="28" spans="1:7" x14ac:dyDescent="0.25">
      <c r="A28" t="s">
        <v>97</v>
      </c>
      <c r="B28" t="s">
        <v>74</v>
      </c>
      <c r="C28" t="s">
        <v>115</v>
      </c>
      <c r="D28" t="s">
        <v>79</v>
      </c>
      <c r="E28" t="s">
        <v>130</v>
      </c>
    </row>
    <row r="29" spans="1:7" x14ac:dyDescent="0.25">
      <c r="A29" t="s">
        <v>131</v>
      </c>
      <c r="B29">
        <v>56</v>
      </c>
      <c r="C29">
        <v>0.30178569999999999</v>
      </c>
      <c r="E29">
        <v>0.30178569999999999</v>
      </c>
    </row>
    <row r="30" spans="1:7" x14ac:dyDescent="0.25">
      <c r="A30" t="s">
        <v>103</v>
      </c>
    </row>
    <row r="31" spans="1:7" x14ac:dyDescent="0.25">
      <c r="A31">
        <v>0</v>
      </c>
      <c r="B31">
        <v>8</v>
      </c>
      <c r="C31">
        <v>6.5000000000000002E-2</v>
      </c>
      <c r="D31" s="16">
        <v>2.6384290000000001E-2</v>
      </c>
      <c r="E31" s="16">
        <v>-0.23678569999999999</v>
      </c>
      <c r="F31" s="16">
        <f>1.96*D31</f>
        <v>5.1713208400000002E-2</v>
      </c>
    </row>
    <row r="32" spans="1:7" x14ac:dyDescent="0.25">
      <c r="A32">
        <v>2</v>
      </c>
      <c r="B32">
        <v>8</v>
      </c>
      <c r="C32">
        <v>0.24</v>
      </c>
      <c r="D32" s="16">
        <v>2.6384290000000001E-2</v>
      </c>
      <c r="E32" s="16">
        <v>-6.1785710000000001E-2</v>
      </c>
      <c r="F32" s="16">
        <f t="shared" ref="F32:F55" si="0">1.96*D32</f>
        <v>5.1713208400000002E-2</v>
      </c>
    </row>
    <row r="33" spans="1:6" x14ac:dyDescent="0.25">
      <c r="A33">
        <v>4</v>
      </c>
      <c r="B33">
        <v>8</v>
      </c>
      <c r="C33">
        <v>0.34749999999999998</v>
      </c>
      <c r="D33" s="16">
        <v>2.6384290000000001E-2</v>
      </c>
      <c r="E33" s="16">
        <v>4.5714289999999998E-2</v>
      </c>
      <c r="F33" s="16">
        <f t="shared" si="0"/>
        <v>5.1713208400000002E-2</v>
      </c>
    </row>
    <row r="34" spans="1:6" x14ac:dyDescent="0.25">
      <c r="A34">
        <v>6</v>
      </c>
      <c r="B34">
        <v>8</v>
      </c>
      <c r="C34">
        <v>0.33500000000000002</v>
      </c>
      <c r="D34" s="16">
        <v>2.6384290000000001E-2</v>
      </c>
      <c r="E34" s="16">
        <v>3.321429E-2</v>
      </c>
      <c r="F34" s="16">
        <f t="shared" si="0"/>
        <v>5.1713208400000002E-2</v>
      </c>
    </row>
    <row r="35" spans="1:6" x14ac:dyDescent="0.25">
      <c r="A35">
        <v>8</v>
      </c>
      <c r="B35">
        <v>8</v>
      </c>
      <c r="C35">
        <v>0.36749999999999999</v>
      </c>
      <c r="D35" s="16">
        <v>2.6384290000000001E-2</v>
      </c>
      <c r="E35" s="16">
        <v>6.571428E-2</v>
      </c>
      <c r="F35" s="16">
        <f t="shared" si="0"/>
        <v>5.1713208400000002E-2</v>
      </c>
    </row>
    <row r="36" spans="1:6" x14ac:dyDescent="0.25">
      <c r="A36">
        <v>10</v>
      </c>
      <c r="B36">
        <v>8</v>
      </c>
      <c r="C36">
        <v>0.38750000000000001</v>
      </c>
      <c r="D36" s="16">
        <v>2.6384290000000001E-2</v>
      </c>
      <c r="E36" s="16">
        <v>8.5714289999999999E-2</v>
      </c>
      <c r="F36" s="16">
        <f t="shared" si="0"/>
        <v>5.1713208400000002E-2</v>
      </c>
    </row>
    <row r="37" spans="1:6" x14ac:dyDescent="0.25">
      <c r="A37">
        <v>12</v>
      </c>
      <c r="B37">
        <v>8</v>
      </c>
      <c r="C37">
        <v>0.37</v>
      </c>
      <c r="D37" s="16">
        <v>2.6384290000000001E-2</v>
      </c>
      <c r="E37" s="16">
        <v>6.8214280000000002E-2</v>
      </c>
      <c r="F37" s="16">
        <f t="shared" si="0"/>
        <v>5.1713208400000002E-2</v>
      </c>
    </row>
    <row r="38" spans="1:6" x14ac:dyDescent="0.25">
      <c r="A38" t="s">
        <v>107</v>
      </c>
      <c r="D38" s="16"/>
      <c r="E38" s="16"/>
      <c r="F38" s="16"/>
    </row>
    <row r="39" spans="1:6" x14ac:dyDescent="0.25">
      <c r="A39" t="s">
        <v>88</v>
      </c>
      <c r="B39">
        <v>28</v>
      </c>
      <c r="C39">
        <v>0.19500000000000001</v>
      </c>
      <c r="D39" s="16">
        <v>1.4102999999999999E-2</v>
      </c>
      <c r="E39" s="16">
        <v>-0.1067857</v>
      </c>
      <c r="F39" s="16">
        <f t="shared" si="0"/>
        <v>2.7641879999999997E-2</v>
      </c>
    </row>
    <row r="40" spans="1:6" x14ac:dyDescent="0.25">
      <c r="A40" t="s">
        <v>87</v>
      </c>
      <c r="B40">
        <v>28</v>
      </c>
      <c r="C40">
        <v>0.40857139999999997</v>
      </c>
      <c r="D40" s="16">
        <v>1.4102999999999999E-2</v>
      </c>
      <c r="E40" s="16">
        <v>0.1067857</v>
      </c>
      <c r="F40" s="16">
        <f t="shared" si="0"/>
        <v>2.7641879999999997E-2</v>
      </c>
    </row>
    <row r="41" spans="1:6" x14ac:dyDescent="0.25">
      <c r="A41" s="13" t="s">
        <v>132</v>
      </c>
      <c r="D41" s="16"/>
      <c r="E41" s="16"/>
      <c r="F41" s="16"/>
    </row>
    <row r="42" spans="1:6" x14ac:dyDescent="0.25">
      <c r="A42" t="s">
        <v>133</v>
      </c>
      <c r="B42">
        <v>4</v>
      </c>
      <c r="C42">
        <v>0.03</v>
      </c>
      <c r="D42" s="16">
        <v>3.7313029999999997E-2</v>
      </c>
      <c r="E42" s="16">
        <v>7.1785710000000003E-2</v>
      </c>
      <c r="F42" s="16">
        <f t="shared" si="0"/>
        <v>7.3133538799999995E-2</v>
      </c>
    </row>
    <row r="43" spans="1:6" x14ac:dyDescent="0.25">
      <c r="A43" t="s">
        <v>134</v>
      </c>
      <c r="B43">
        <v>4</v>
      </c>
      <c r="C43">
        <v>0.1</v>
      </c>
      <c r="D43" s="16">
        <v>3.7313029999999997E-2</v>
      </c>
      <c r="E43" s="16">
        <v>-7.1785710000000003E-2</v>
      </c>
      <c r="F43" s="16">
        <f t="shared" si="0"/>
        <v>7.3133538799999995E-2</v>
      </c>
    </row>
    <row r="44" spans="1:6" x14ac:dyDescent="0.25">
      <c r="A44" t="s">
        <v>135</v>
      </c>
      <c r="B44">
        <v>4</v>
      </c>
      <c r="C44">
        <v>0.16500000000000001</v>
      </c>
      <c r="D44" s="16">
        <v>3.7313029999999997E-2</v>
      </c>
      <c r="E44" s="16">
        <v>3.1785720000000003E-2</v>
      </c>
      <c r="F44" s="16">
        <f t="shared" si="0"/>
        <v>7.3133538799999995E-2</v>
      </c>
    </row>
    <row r="45" spans="1:6" x14ac:dyDescent="0.25">
      <c r="A45" t="s">
        <v>136</v>
      </c>
      <c r="B45">
        <v>4</v>
      </c>
      <c r="C45">
        <v>0.315</v>
      </c>
      <c r="D45" s="16">
        <v>3.7313029999999997E-2</v>
      </c>
      <c r="E45" s="16">
        <v>-3.1785720000000003E-2</v>
      </c>
      <c r="F45" s="16">
        <f t="shared" si="0"/>
        <v>7.3133538799999995E-2</v>
      </c>
    </row>
    <row r="46" spans="1:6" x14ac:dyDescent="0.25">
      <c r="A46" t="s">
        <v>137</v>
      </c>
      <c r="B46">
        <v>4</v>
      </c>
      <c r="C46">
        <v>0.15</v>
      </c>
      <c r="D46" s="16">
        <v>3.7313029999999997E-2</v>
      </c>
      <c r="E46" s="16">
        <v>-9.0714279999999994E-2</v>
      </c>
      <c r="F46" s="16">
        <f t="shared" si="0"/>
        <v>7.3133538799999995E-2</v>
      </c>
    </row>
    <row r="47" spans="1:6" x14ac:dyDescent="0.25">
      <c r="A47" t="s">
        <v>138</v>
      </c>
      <c r="B47">
        <v>4</v>
      </c>
      <c r="C47">
        <v>0.54500000000000004</v>
      </c>
      <c r="D47" s="16">
        <v>3.7313029999999997E-2</v>
      </c>
      <c r="E47" s="16">
        <v>9.0714279999999994E-2</v>
      </c>
      <c r="F47" s="16">
        <f t="shared" si="0"/>
        <v>7.3133538799999995E-2</v>
      </c>
    </row>
    <row r="48" spans="1:6" x14ac:dyDescent="0.25">
      <c r="A48" t="s">
        <v>139</v>
      </c>
      <c r="B48">
        <v>4</v>
      </c>
      <c r="C48">
        <v>0.14499999999999999</v>
      </c>
      <c r="D48" s="16">
        <v>3.7313029999999997E-2</v>
      </c>
      <c r="E48" s="16">
        <v>-8.3214280000000002E-2</v>
      </c>
      <c r="F48" s="16">
        <f t="shared" si="0"/>
        <v>7.3133538799999995E-2</v>
      </c>
    </row>
    <row r="49" spans="1:6" x14ac:dyDescent="0.25">
      <c r="A49" t="s">
        <v>140</v>
      </c>
      <c r="B49">
        <v>4</v>
      </c>
      <c r="C49">
        <v>0.52500000000000002</v>
      </c>
      <c r="D49" s="16">
        <v>3.7313029999999997E-2</v>
      </c>
      <c r="E49" s="16">
        <v>8.3214280000000002E-2</v>
      </c>
      <c r="F49" s="16">
        <f t="shared" si="0"/>
        <v>7.3133538799999995E-2</v>
      </c>
    </row>
    <row r="50" spans="1:6" x14ac:dyDescent="0.25">
      <c r="A50" t="s">
        <v>141</v>
      </c>
      <c r="B50">
        <v>4</v>
      </c>
      <c r="C50">
        <v>0.21</v>
      </c>
      <c r="D50" s="16">
        <v>3.7313029999999997E-2</v>
      </c>
      <c r="E50" s="16">
        <v>-5.071428E-2</v>
      </c>
      <c r="F50" s="16">
        <f t="shared" si="0"/>
        <v>7.3133538799999995E-2</v>
      </c>
    </row>
    <row r="51" spans="1:6" x14ac:dyDescent="0.25">
      <c r="A51" t="s">
        <v>142</v>
      </c>
      <c r="B51">
        <v>4</v>
      </c>
      <c r="C51">
        <v>0.52500000000000002</v>
      </c>
      <c r="D51" s="16">
        <v>3.7313029999999997E-2</v>
      </c>
      <c r="E51" s="16">
        <v>5.071428E-2</v>
      </c>
      <c r="F51" s="16">
        <f t="shared" si="0"/>
        <v>7.3133538799999995E-2</v>
      </c>
    </row>
    <row r="52" spans="1:6" x14ac:dyDescent="0.25">
      <c r="A52" t="s">
        <v>143</v>
      </c>
      <c r="B52">
        <v>4</v>
      </c>
      <c r="C52">
        <v>0.31</v>
      </c>
      <c r="D52" s="16">
        <v>3.7313029999999997E-2</v>
      </c>
      <c r="E52" s="16">
        <v>2.928571E-2</v>
      </c>
      <c r="F52" s="16">
        <f t="shared" si="0"/>
        <v>7.3133538799999995E-2</v>
      </c>
    </row>
    <row r="53" spans="1:6" x14ac:dyDescent="0.25">
      <c r="A53" t="s">
        <v>144</v>
      </c>
      <c r="B53">
        <v>4</v>
      </c>
      <c r="C53">
        <v>0.46500000000000002</v>
      </c>
      <c r="D53" s="16">
        <v>3.7313029999999997E-2</v>
      </c>
      <c r="E53" s="16">
        <v>-2.928571E-2</v>
      </c>
      <c r="F53" s="16">
        <f t="shared" si="0"/>
        <v>7.3133538799999995E-2</v>
      </c>
    </row>
    <row r="54" spans="1:6" x14ac:dyDescent="0.25">
      <c r="A54" t="s">
        <v>145</v>
      </c>
      <c r="B54">
        <v>4</v>
      </c>
      <c r="C54">
        <v>0.35499999999999998</v>
      </c>
      <c r="D54" s="16">
        <v>3.7313029999999997E-2</v>
      </c>
      <c r="E54" s="16">
        <v>9.1785710000000006E-2</v>
      </c>
      <c r="F54" s="16">
        <f t="shared" si="0"/>
        <v>7.3133538799999995E-2</v>
      </c>
    </row>
    <row r="55" spans="1:6" x14ac:dyDescent="0.25">
      <c r="A55" t="s">
        <v>146</v>
      </c>
      <c r="B55">
        <v>4</v>
      </c>
      <c r="C55">
        <v>0.38500000000000001</v>
      </c>
      <c r="D55" s="16">
        <v>3.7313029999999997E-2</v>
      </c>
      <c r="E55" s="16">
        <v>-9.1785710000000006E-2</v>
      </c>
      <c r="F55" s="16">
        <f t="shared" si="0"/>
        <v>7.3133538799999995E-2</v>
      </c>
    </row>
    <row r="57" spans="1:6" x14ac:dyDescent="0.25">
      <c r="A57" t="s">
        <v>147</v>
      </c>
      <c r="B57" t="s">
        <v>90</v>
      </c>
    </row>
    <row r="58" spans="1:6" x14ac:dyDescent="0.25">
      <c r="A58" t="s">
        <v>91</v>
      </c>
      <c r="B58" t="s">
        <v>148</v>
      </c>
    </row>
    <row r="59" spans="1:6" x14ac:dyDescent="0.25">
      <c r="A59" t="s">
        <v>93</v>
      </c>
    </row>
    <row r="60" spans="1:6" x14ac:dyDescent="0.25">
      <c r="A60" t="s">
        <v>94</v>
      </c>
      <c r="B60" t="s">
        <v>83</v>
      </c>
    </row>
    <row r="62" spans="1:6" x14ac:dyDescent="0.25">
      <c r="A62" t="s">
        <v>149</v>
      </c>
    </row>
    <row r="64" spans="1:6" x14ac:dyDescent="0.25">
      <c r="A64" t="s">
        <v>150</v>
      </c>
      <c r="B64" t="s">
        <v>151</v>
      </c>
    </row>
    <row r="65" spans="1:4" x14ac:dyDescent="0.25">
      <c r="A65" t="s">
        <v>150</v>
      </c>
      <c r="B65" t="s">
        <v>151</v>
      </c>
    </row>
    <row r="67" spans="1:4" x14ac:dyDescent="0.25">
      <c r="A67" t="s">
        <v>147</v>
      </c>
      <c r="B67" t="s">
        <v>90</v>
      </c>
    </row>
    <row r="68" spans="1:4" x14ac:dyDescent="0.25">
      <c r="A68" t="s">
        <v>91</v>
      </c>
      <c r="B68" t="s">
        <v>152</v>
      </c>
    </row>
    <row r="69" spans="1:4" x14ac:dyDescent="0.25">
      <c r="A69" t="s">
        <v>93</v>
      </c>
    </row>
    <row r="70" spans="1:4" x14ac:dyDescent="0.25">
      <c r="A70" t="s">
        <v>94</v>
      </c>
      <c r="B70" t="s">
        <v>83</v>
      </c>
    </row>
    <row r="73" spans="1:4" x14ac:dyDescent="0.25">
      <c r="A73" t="s">
        <v>153</v>
      </c>
    </row>
    <row r="75" spans="1:4" x14ac:dyDescent="0.25">
      <c r="A75" t="s">
        <v>154</v>
      </c>
    </row>
    <row r="76" spans="1:4" x14ac:dyDescent="0.25">
      <c r="A76" t="s">
        <v>155</v>
      </c>
    </row>
    <row r="78" spans="1:4" x14ac:dyDescent="0.25">
      <c r="A78" t="s">
        <v>156</v>
      </c>
    </row>
    <row r="80" spans="1:4" x14ac:dyDescent="0.25">
      <c r="D80" t="s">
        <v>157</v>
      </c>
    </row>
    <row r="81" spans="1:4" x14ac:dyDescent="0.25">
      <c r="A81" t="s">
        <v>158</v>
      </c>
      <c r="B81" t="s">
        <v>74</v>
      </c>
      <c r="C81" t="s">
        <v>115</v>
      </c>
      <c r="D81" t="s">
        <v>73</v>
      </c>
    </row>
    <row r="82" spans="1:4" x14ac:dyDescent="0.25">
      <c r="A82">
        <v>0</v>
      </c>
      <c r="B82">
        <v>8</v>
      </c>
      <c r="C82">
        <v>6.5000000000000002E-2</v>
      </c>
      <c r="D82" t="s">
        <v>159</v>
      </c>
    </row>
    <row r="83" spans="1:4" x14ac:dyDescent="0.25">
      <c r="A83">
        <v>2</v>
      </c>
      <c r="B83">
        <v>8</v>
      </c>
      <c r="C83">
        <v>0.24</v>
      </c>
      <c r="D83" t="s">
        <v>160</v>
      </c>
    </row>
    <row r="84" spans="1:4" x14ac:dyDescent="0.25">
      <c r="A84">
        <v>6</v>
      </c>
      <c r="B84">
        <v>8</v>
      </c>
      <c r="C84">
        <v>0.33500000000000002</v>
      </c>
      <c r="D84" t="s">
        <v>161</v>
      </c>
    </row>
    <row r="85" spans="1:4" x14ac:dyDescent="0.25">
      <c r="A85">
        <v>4</v>
      </c>
      <c r="B85">
        <v>8</v>
      </c>
      <c r="C85">
        <v>0.34749999999999998</v>
      </c>
      <c r="D85" t="s">
        <v>161</v>
      </c>
    </row>
    <row r="86" spans="1:4" x14ac:dyDescent="0.25">
      <c r="A86">
        <v>8</v>
      </c>
      <c r="B86">
        <v>8</v>
      </c>
      <c r="C86">
        <v>0.36749999999999999</v>
      </c>
      <c r="D86" t="s">
        <v>161</v>
      </c>
    </row>
    <row r="87" spans="1:4" x14ac:dyDescent="0.25">
      <c r="A87">
        <v>12</v>
      </c>
      <c r="B87">
        <v>8</v>
      </c>
      <c r="C87">
        <v>0.37</v>
      </c>
      <c r="D87" t="s">
        <v>161</v>
      </c>
    </row>
    <row r="88" spans="1:4" x14ac:dyDescent="0.25">
      <c r="A88">
        <v>10</v>
      </c>
      <c r="B88">
        <v>8</v>
      </c>
      <c r="C88">
        <v>0.38750000000000001</v>
      </c>
      <c r="D88" t="s">
        <v>161</v>
      </c>
    </row>
    <row r="90" spans="1:4" x14ac:dyDescent="0.25">
      <c r="A90" t="s">
        <v>162</v>
      </c>
    </row>
    <row r="91" spans="1:4" x14ac:dyDescent="0.25">
      <c r="A91" t="s">
        <v>163</v>
      </c>
    </row>
    <row r="92" spans="1:4" x14ac:dyDescent="0.25">
      <c r="A92" t="s">
        <v>164</v>
      </c>
    </row>
    <row r="93" spans="1:4" x14ac:dyDescent="0.25">
      <c r="A93" t="s">
        <v>165</v>
      </c>
    </row>
    <row r="94" spans="1:4" x14ac:dyDescent="0.25">
      <c r="A94" t="s">
        <v>166</v>
      </c>
    </row>
    <row r="95" spans="1:4" x14ac:dyDescent="0.25">
      <c r="A95" t="s">
        <v>167</v>
      </c>
    </row>
    <row r="99" spans="1:4" x14ac:dyDescent="0.25">
      <c r="A99" t="s">
        <v>168</v>
      </c>
    </row>
    <row r="101" spans="1:4" x14ac:dyDescent="0.25">
      <c r="A101" t="s">
        <v>154</v>
      </c>
    </row>
    <row r="102" spans="1:4" x14ac:dyDescent="0.25">
      <c r="A102" t="s">
        <v>155</v>
      </c>
    </row>
    <row r="104" spans="1:4" x14ac:dyDescent="0.25">
      <c r="A104" t="s">
        <v>169</v>
      </c>
    </row>
    <row r="106" spans="1:4" x14ac:dyDescent="0.25">
      <c r="D106" t="s">
        <v>157</v>
      </c>
    </row>
    <row r="107" spans="1:4" x14ac:dyDescent="0.25">
      <c r="A107" t="s">
        <v>158</v>
      </c>
      <c r="B107" t="s">
        <v>74</v>
      </c>
      <c r="C107" t="s">
        <v>115</v>
      </c>
      <c r="D107" t="s">
        <v>73</v>
      </c>
    </row>
    <row r="108" spans="1:4" x14ac:dyDescent="0.25">
      <c r="A108">
        <v>0</v>
      </c>
      <c r="B108">
        <v>8</v>
      </c>
      <c r="C108">
        <v>6.5000000000000002E-2</v>
      </c>
      <c r="D108" t="s">
        <v>159</v>
      </c>
    </row>
    <row r="109" spans="1:4" x14ac:dyDescent="0.25">
      <c r="A109">
        <v>2</v>
      </c>
      <c r="B109">
        <v>8</v>
      </c>
      <c r="C109">
        <v>0.24</v>
      </c>
      <c r="D109" t="s">
        <v>170</v>
      </c>
    </row>
    <row r="110" spans="1:4" x14ac:dyDescent="0.25">
      <c r="A110">
        <v>6</v>
      </c>
      <c r="B110">
        <v>8</v>
      </c>
      <c r="C110">
        <v>0.33500000000000002</v>
      </c>
      <c r="D110">
        <v>0</v>
      </c>
    </row>
    <row r="111" spans="1:4" x14ac:dyDescent="0.25">
      <c r="A111">
        <v>4</v>
      </c>
      <c r="B111">
        <v>8</v>
      </c>
      <c r="C111">
        <v>0.34749999999999998</v>
      </c>
      <c r="D111">
        <v>0</v>
      </c>
    </row>
    <row r="112" spans="1:4" x14ac:dyDescent="0.25">
      <c r="A112">
        <v>8</v>
      </c>
      <c r="B112">
        <v>8</v>
      </c>
      <c r="C112">
        <v>0.36749999999999999</v>
      </c>
      <c r="D112" t="s">
        <v>161</v>
      </c>
    </row>
    <row r="113" spans="1:4" x14ac:dyDescent="0.25">
      <c r="A113">
        <v>12</v>
      </c>
      <c r="B113">
        <v>8</v>
      </c>
      <c r="C113">
        <v>0.37</v>
      </c>
      <c r="D113" t="s">
        <v>161</v>
      </c>
    </row>
    <row r="114" spans="1:4" x14ac:dyDescent="0.25">
      <c r="A114">
        <v>10</v>
      </c>
      <c r="B114">
        <v>8</v>
      </c>
      <c r="C114">
        <v>0.38750000000000001</v>
      </c>
      <c r="D114" t="s">
        <v>161</v>
      </c>
    </row>
    <row r="116" spans="1:4" x14ac:dyDescent="0.25">
      <c r="A116" t="s">
        <v>162</v>
      </c>
    </row>
    <row r="117" spans="1:4" x14ac:dyDescent="0.25">
      <c r="A117" t="s">
        <v>163</v>
      </c>
    </row>
    <row r="118" spans="1:4" x14ac:dyDescent="0.25">
      <c r="A118" t="s">
        <v>171</v>
      </c>
    </row>
    <row r="121" spans="1:4" x14ac:dyDescent="0.25">
      <c r="A121" t="s">
        <v>147</v>
      </c>
      <c r="B121" t="s">
        <v>90</v>
      </c>
    </row>
    <row r="122" spans="1:4" x14ac:dyDescent="0.25">
      <c r="A122" t="s">
        <v>91</v>
      </c>
      <c r="B122" t="s">
        <v>172</v>
      </c>
    </row>
    <row r="123" spans="1:4" x14ac:dyDescent="0.25">
      <c r="A123" t="s">
        <v>93</v>
      </c>
    </row>
    <row r="124" spans="1:4" x14ac:dyDescent="0.25">
      <c r="A124" t="s">
        <v>94</v>
      </c>
      <c r="B124" t="s">
        <v>83</v>
      </c>
    </row>
    <row r="127" spans="1:4" x14ac:dyDescent="0.25">
      <c r="A127" t="s">
        <v>153</v>
      </c>
    </row>
    <row r="129" spans="1:4" x14ac:dyDescent="0.25">
      <c r="A129" t="s">
        <v>154</v>
      </c>
    </row>
    <row r="130" spans="1:4" x14ac:dyDescent="0.25">
      <c r="A130" t="s">
        <v>173</v>
      </c>
    </row>
    <row r="132" spans="1:4" x14ac:dyDescent="0.25">
      <c r="A132" t="s">
        <v>156</v>
      </c>
    </row>
    <row r="134" spans="1:4" x14ac:dyDescent="0.25">
      <c r="D134" t="s">
        <v>157</v>
      </c>
    </row>
    <row r="135" spans="1:4" x14ac:dyDescent="0.25">
      <c r="A135" t="s">
        <v>158</v>
      </c>
      <c r="B135" t="s">
        <v>74</v>
      </c>
      <c r="C135" t="s">
        <v>115</v>
      </c>
      <c r="D135" t="s">
        <v>73</v>
      </c>
    </row>
    <row r="136" spans="1:4" x14ac:dyDescent="0.25">
      <c r="A136" t="s">
        <v>88</v>
      </c>
      <c r="B136">
        <v>28</v>
      </c>
      <c r="C136">
        <v>0.19500000000000001</v>
      </c>
      <c r="D136" t="s">
        <v>87</v>
      </c>
    </row>
    <row r="137" spans="1:4" x14ac:dyDescent="0.25">
      <c r="A137" t="s">
        <v>87</v>
      </c>
      <c r="B137">
        <v>28</v>
      </c>
      <c r="C137">
        <v>0.40857139999999997</v>
      </c>
      <c r="D137" t="s">
        <v>88</v>
      </c>
    </row>
    <row r="139" spans="1:4" x14ac:dyDescent="0.25">
      <c r="A139" t="s">
        <v>162</v>
      </c>
    </row>
    <row r="140" spans="1:4" x14ac:dyDescent="0.25">
      <c r="A140" t="s">
        <v>163</v>
      </c>
    </row>
    <row r="141" spans="1:4" x14ac:dyDescent="0.25">
      <c r="A141" t="s">
        <v>164</v>
      </c>
    </row>
    <row r="142" spans="1:4" x14ac:dyDescent="0.25">
      <c r="A142" t="s">
        <v>165</v>
      </c>
    </row>
    <row r="143" spans="1:4" x14ac:dyDescent="0.25">
      <c r="A143" t="s">
        <v>166</v>
      </c>
    </row>
    <row r="144" spans="1:4" x14ac:dyDescent="0.25">
      <c r="A144" t="s">
        <v>167</v>
      </c>
    </row>
    <row r="148" spans="1:4" x14ac:dyDescent="0.25">
      <c r="A148" t="s">
        <v>168</v>
      </c>
    </row>
    <row r="150" spans="1:4" x14ac:dyDescent="0.25">
      <c r="A150" t="s">
        <v>154</v>
      </c>
    </row>
    <row r="151" spans="1:4" x14ac:dyDescent="0.25">
      <c r="A151" t="s">
        <v>173</v>
      </c>
    </row>
    <row r="153" spans="1:4" x14ac:dyDescent="0.25">
      <c r="A153" t="s">
        <v>174</v>
      </c>
    </row>
    <row r="155" spans="1:4" x14ac:dyDescent="0.25">
      <c r="D155" t="s">
        <v>157</v>
      </c>
    </row>
    <row r="156" spans="1:4" x14ac:dyDescent="0.25">
      <c r="A156" t="s">
        <v>158</v>
      </c>
      <c r="B156" t="s">
        <v>74</v>
      </c>
      <c r="C156" t="s">
        <v>115</v>
      </c>
      <c r="D156" t="s">
        <v>73</v>
      </c>
    </row>
    <row r="157" spans="1:4" x14ac:dyDescent="0.25">
      <c r="A157" t="s">
        <v>88</v>
      </c>
      <c r="B157">
        <v>28</v>
      </c>
      <c r="C157">
        <v>0.19500000000000001</v>
      </c>
      <c r="D157" t="s">
        <v>87</v>
      </c>
    </row>
    <row r="158" spans="1:4" x14ac:dyDescent="0.25">
      <c r="A158" t="s">
        <v>87</v>
      </c>
      <c r="B158">
        <v>28</v>
      </c>
      <c r="C158">
        <v>0.40857139999999997</v>
      </c>
      <c r="D158" t="s">
        <v>88</v>
      </c>
    </row>
    <row r="160" spans="1:4" x14ac:dyDescent="0.25">
      <c r="A160" t="s">
        <v>162</v>
      </c>
    </row>
    <row r="161" spans="1:2" x14ac:dyDescent="0.25">
      <c r="A161" t="s">
        <v>163</v>
      </c>
    </row>
    <row r="162" spans="1:2" x14ac:dyDescent="0.25">
      <c r="A162" t="s">
        <v>171</v>
      </c>
    </row>
    <row r="165" spans="1:2" x14ac:dyDescent="0.25">
      <c r="A165" t="s">
        <v>147</v>
      </c>
      <c r="B165" t="s">
        <v>90</v>
      </c>
    </row>
    <row r="166" spans="1:2" x14ac:dyDescent="0.25">
      <c r="A166" t="s">
        <v>91</v>
      </c>
      <c r="B166" t="s">
        <v>175</v>
      </c>
    </row>
    <row r="167" spans="1:2" x14ac:dyDescent="0.25">
      <c r="A167" t="s">
        <v>93</v>
      </c>
    </row>
    <row r="168" spans="1:2" x14ac:dyDescent="0.25">
      <c r="A168" t="s">
        <v>94</v>
      </c>
      <c r="B168" t="s">
        <v>83</v>
      </c>
    </row>
    <row r="171" spans="1:2" x14ac:dyDescent="0.25">
      <c r="A171" t="s">
        <v>153</v>
      </c>
    </row>
    <row r="173" spans="1:2" x14ac:dyDescent="0.25">
      <c r="A173" t="s">
        <v>154</v>
      </c>
    </row>
    <row r="174" spans="1:2" x14ac:dyDescent="0.25">
      <c r="A174" t="s">
        <v>176</v>
      </c>
    </row>
    <row r="176" spans="1:2" x14ac:dyDescent="0.25">
      <c r="A176" t="s">
        <v>156</v>
      </c>
    </row>
    <row r="178" spans="1:4" x14ac:dyDescent="0.25">
      <c r="D178" t="s">
        <v>157</v>
      </c>
    </row>
    <row r="179" spans="1:4" x14ac:dyDescent="0.25">
      <c r="A179" t="s">
        <v>158</v>
      </c>
      <c r="B179" t="s">
        <v>74</v>
      </c>
      <c r="C179" t="s">
        <v>115</v>
      </c>
      <c r="D179" t="s">
        <v>73</v>
      </c>
    </row>
    <row r="180" spans="1:4" x14ac:dyDescent="0.25">
      <c r="A180" t="s">
        <v>133</v>
      </c>
      <c r="B180">
        <v>4</v>
      </c>
      <c r="C180">
        <v>0.03</v>
      </c>
      <c r="D180" t="s">
        <v>177</v>
      </c>
    </row>
    <row r="181" spans="1:4" x14ac:dyDescent="0.25">
      <c r="D181" t="s">
        <v>178</v>
      </c>
    </row>
    <row r="182" spans="1:4" x14ac:dyDescent="0.25">
      <c r="A182" t="s">
        <v>134</v>
      </c>
      <c r="B182">
        <v>4</v>
      </c>
      <c r="C182">
        <v>0.1</v>
      </c>
      <c r="D182" t="s">
        <v>179</v>
      </c>
    </row>
    <row r="183" spans="1:4" x14ac:dyDescent="0.25">
      <c r="D183" t="s">
        <v>180</v>
      </c>
    </row>
    <row r="184" spans="1:4" x14ac:dyDescent="0.25">
      <c r="A184" t="s">
        <v>139</v>
      </c>
      <c r="B184">
        <v>4</v>
      </c>
      <c r="C184">
        <v>0.14499999999999999</v>
      </c>
      <c r="D184" t="s">
        <v>181</v>
      </c>
    </row>
    <row r="185" spans="1:4" x14ac:dyDescent="0.25">
      <c r="D185" t="s">
        <v>180</v>
      </c>
    </row>
    <row r="186" spans="1:4" x14ac:dyDescent="0.25">
      <c r="A186" t="s">
        <v>137</v>
      </c>
      <c r="B186">
        <v>4</v>
      </c>
      <c r="C186">
        <v>0.15</v>
      </c>
      <c r="D186" t="s">
        <v>181</v>
      </c>
    </row>
    <row r="187" spans="1:4" x14ac:dyDescent="0.25">
      <c r="D187" t="s">
        <v>180</v>
      </c>
    </row>
    <row r="188" spans="1:4" x14ac:dyDescent="0.25">
      <c r="A188" t="s">
        <v>135</v>
      </c>
      <c r="B188">
        <v>4</v>
      </c>
      <c r="C188">
        <v>0.16500000000000001</v>
      </c>
      <c r="D188" t="s">
        <v>181</v>
      </c>
    </row>
    <row r="189" spans="1:4" x14ac:dyDescent="0.25">
      <c r="D189" t="s">
        <v>180</v>
      </c>
    </row>
    <row r="190" spans="1:4" x14ac:dyDescent="0.25">
      <c r="A190" t="s">
        <v>141</v>
      </c>
      <c r="B190">
        <v>4</v>
      </c>
      <c r="C190">
        <v>0.21</v>
      </c>
      <c r="D190" t="s">
        <v>182</v>
      </c>
    </row>
    <row r="191" spans="1:4" x14ac:dyDescent="0.25">
      <c r="D191" t="s">
        <v>183</v>
      </c>
    </row>
    <row r="192" spans="1:4" x14ac:dyDescent="0.25">
      <c r="A192" t="s">
        <v>143</v>
      </c>
      <c r="B192">
        <v>4</v>
      </c>
      <c r="C192">
        <v>0.31</v>
      </c>
      <c r="D192" t="s">
        <v>184</v>
      </c>
    </row>
    <row r="193" spans="1:4" x14ac:dyDescent="0.25">
      <c r="D193" t="s">
        <v>180</v>
      </c>
    </row>
    <row r="194" spans="1:4" x14ac:dyDescent="0.25">
      <c r="A194" t="s">
        <v>136</v>
      </c>
      <c r="B194">
        <v>4</v>
      </c>
      <c r="C194">
        <v>0.315</v>
      </c>
      <c r="D194" t="s">
        <v>184</v>
      </c>
    </row>
    <row r="195" spans="1:4" x14ac:dyDescent="0.25">
      <c r="D195" t="s">
        <v>180</v>
      </c>
    </row>
    <row r="196" spans="1:4" x14ac:dyDescent="0.25">
      <c r="A196" t="s">
        <v>145</v>
      </c>
      <c r="B196">
        <v>4</v>
      </c>
      <c r="C196">
        <v>0.35499999999999998</v>
      </c>
      <c r="D196" t="s">
        <v>185</v>
      </c>
    </row>
    <row r="197" spans="1:4" x14ac:dyDescent="0.25">
      <c r="D197" t="s">
        <v>186</v>
      </c>
    </row>
    <row r="198" spans="1:4" x14ac:dyDescent="0.25">
      <c r="A198" t="s">
        <v>146</v>
      </c>
      <c r="B198">
        <v>4</v>
      </c>
      <c r="C198">
        <v>0.38500000000000001</v>
      </c>
      <c r="D198" t="s">
        <v>185</v>
      </c>
    </row>
    <row r="199" spans="1:4" x14ac:dyDescent="0.25">
      <c r="D199" t="s">
        <v>180</v>
      </c>
    </row>
    <row r="200" spans="1:4" x14ac:dyDescent="0.25">
      <c r="A200" t="s">
        <v>144</v>
      </c>
      <c r="B200">
        <v>4</v>
      </c>
      <c r="C200">
        <v>0.46500000000000002</v>
      </c>
      <c r="D200" t="s">
        <v>185</v>
      </c>
    </row>
    <row r="201" spans="1:4" x14ac:dyDescent="0.25">
      <c r="D201" t="s">
        <v>187</v>
      </c>
    </row>
    <row r="202" spans="1:4" x14ac:dyDescent="0.25">
      <c r="A202" t="s">
        <v>140</v>
      </c>
      <c r="B202">
        <v>4</v>
      </c>
      <c r="C202">
        <v>0.52500000000000002</v>
      </c>
      <c r="D202" t="s">
        <v>185</v>
      </c>
    </row>
    <row r="203" spans="1:4" x14ac:dyDescent="0.25">
      <c r="D203" t="s">
        <v>188</v>
      </c>
    </row>
    <row r="204" spans="1:4" x14ac:dyDescent="0.25">
      <c r="A204" t="s">
        <v>142</v>
      </c>
      <c r="B204">
        <v>4</v>
      </c>
      <c r="C204">
        <v>0.52500000000000002</v>
      </c>
      <c r="D204" t="s">
        <v>185</v>
      </c>
    </row>
    <row r="205" spans="1:4" x14ac:dyDescent="0.25">
      <c r="D205" t="s">
        <v>188</v>
      </c>
    </row>
    <row r="206" spans="1:4" x14ac:dyDescent="0.25">
      <c r="A206" t="s">
        <v>138</v>
      </c>
      <c r="B206">
        <v>4</v>
      </c>
      <c r="C206">
        <v>0.54500000000000004</v>
      </c>
      <c r="D206" t="s">
        <v>185</v>
      </c>
    </row>
    <row r="207" spans="1:4" x14ac:dyDescent="0.25">
      <c r="D207" t="s">
        <v>188</v>
      </c>
    </row>
    <row r="209" spans="1:2" x14ac:dyDescent="0.25">
      <c r="A209" t="s">
        <v>162</v>
      </c>
    </row>
    <row r="210" spans="1:2" x14ac:dyDescent="0.25">
      <c r="A210" t="s">
        <v>163</v>
      </c>
    </row>
    <row r="211" spans="1:2" x14ac:dyDescent="0.25">
      <c r="A211" t="s">
        <v>164</v>
      </c>
    </row>
    <row r="212" spans="1:2" x14ac:dyDescent="0.25">
      <c r="A212" t="s">
        <v>165</v>
      </c>
    </row>
    <row r="213" spans="1:2" x14ac:dyDescent="0.25">
      <c r="A213" t="s">
        <v>166</v>
      </c>
    </row>
    <row r="214" spans="1:2" x14ac:dyDescent="0.25">
      <c r="A214" t="s">
        <v>167</v>
      </c>
    </row>
    <row r="217" spans="1:2" x14ac:dyDescent="0.25">
      <c r="A217" t="s">
        <v>147</v>
      </c>
      <c r="B217" t="s">
        <v>90</v>
      </c>
    </row>
    <row r="218" spans="1:2" x14ac:dyDescent="0.25">
      <c r="A218" t="s">
        <v>91</v>
      </c>
      <c r="B218" t="s">
        <v>189</v>
      </c>
    </row>
    <row r="219" spans="1:2" x14ac:dyDescent="0.25">
      <c r="A219" t="s">
        <v>93</v>
      </c>
    </row>
    <row r="220" spans="1:2" x14ac:dyDescent="0.25">
      <c r="A220" t="s">
        <v>94</v>
      </c>
      <c r="B220" t="s">
        <v>83</v>
      </c>
    </row>
    <row r="223" spans="1:2" x14ac:dyDescent="0.25">
      <c r="A223" s="13" t="s">
        <v>168</v>
      </c>
    </row>
    <row r="225" spans="1:4" x14ac:dyDescent="0.25">
      <c r="A225" t="s">
        <v>154</v>
      </c>
    </row>
    <row r="226" spans="1:4" x14ac:dyDescent="0.25">
      <c r="A226" t="s">
        <v>176</v>
      </c>
    </row>
    <row r="228" spans="1:4" x14ac:dyDescent="0.25">
      <c r="A228" t="s">
        <v>190</v>
      </c>
    </row>
    <row r="230" spans="1:4" x14ac:dyDescent="0.25">
      <c r="D230" t="s">
        <v>157</v>
      </c>
    </row>
    <row r="231" spans="1:4" x14ac:dyDescent="0.25">
      <c r="A231" t="s">
        <v>158</v>
      </c>
      <c r="B231" t="s">
        <v>74</v>
      </c>
      <c r="C231" t="s">
        <v>115</v>
      </c>
      <c r="D231" t="s">
        <v>73</v>
      </c>
    </row>
    <row r="232" spans="1:4" x14ac:dyDescent="0.25">
      <c r="A232" t="s">
        <v>133</v>
      </c>
      <c r="B232">
        <v>4</v>
      </c>
      <c r="C232">
        <v>0.03</v>
      </c>
      <c r="D232" t="s">
        <v>191</v>
      </c>
    </row>
    <row r="233" spans="1:4" x14ac:dyDescent="0.25">
      <c r="D233" t="s">
        <v>183</v>
      </c>
    </row>
    <row r="234" spans="1:4" x14ac:dyDescent="0.25">
      <c r="A234" t="s">
        <v>134</v>
      </c>
      <c r="B234">
        <v>4</v>
      </c>
      <c r="C234">
        <v>0.1</v>
      </c>
      <c r="D234" t="s">
        <v>191</v>
      </c>
    </row>
    <row r="235" spans="1:4" x14ac:dyDescent="0.25">
      <c r="D235" t="s">
        <v>183</v>
      </c>
    </row>
    <row r="236" spans="1:4" x14ac:dyDescent="0.25">
      <c r="A236" t="s">
        <v>139</v>
      </c>
      <c r="B236">
        <v>4</v>
      </c>
      <c r="C236">
        <v>0.14499999999999999</v>
      </c>
      <c r="D236" t="s">
        <v>178</v>
      </c>
    </row>
    <row r="237" spans="1:4" x14ac:dyDescent="0.25">
      <c r="A237" t="s">
        <v>137</v>
      </c>
      <c r="B237">
        <v>4</v>
      </c>
      <c r="C237">
        <v>0.15</v>
      </c>
      <c r="D237" t="s">
        <v>178</v>
      </c>
    </row>
    <row r="238" spans="1:4" x14ac:dyDescent="0.25">
      <c r="A238" t="s">
        <v>135</v>
      </c>
      <c r="B238">
        <v>4</v>
      </c>
      <c r="C238">
        <v>0.16500000000000001</v>
      </c>
      <c r="D238" t="s">
        <v>178</v>
      </c>
    </row>
    <row r="239" spans="1:4" x14ac:dyDescent="0.25">
      <c r="A239" t="s">
        <v>141</v>
      </c>
      <c r="B239">
        <v>4</v>
      </c>
      <c r="C239">
        <v>0.21</v>
      </c>
      <c r="D239" t="s">
        <v>186</v>
      </c>
    </row>
    <row r="240" spans="1:4" x14ac:dyDescent="0.25">
      <c r="A240" t="s">
        <v>143</v>
      </c>
      <c r="B240">
        <v>4</v>
      </c>
      <c r="C240">
        <v>0.31</v>
      </c>
      <c r="D240" t="s">
        <v>192</v>
      </c>
    </row>
    <row r="241" spans="1:4" x14ac:dyDescent="0.25">
      <c r="A241" t="s">
        <v>136</v>
      </c>
      <c r="B241">
        <v>4</v>
      </c>
      <c r="C241">
        <v>0.315</v>
      </c>
      <c r="D241" t="s">
        <v>192</v>
      </c>
    </row>
    <row r="242" spans="1:4" x14ac:dyDescent="0.25">
      <c r="A242" t="s">
        <v>145</v>
      </c>
      <c r="B242">
        <v>4</v>
      </c>
      <c r="C242">
        <v>0.35499999999999998</v>
      </c>
      <c r="D242" t="s">
        <v>193</v>
      </c>
    </row>
    <row r="243" spans="1:4" x14ac:dyDescent="0.25">
      <c r="A243" t="s">
        <v>146</v>
      </c>
      <c r="B243">
        <v>4</v>
      </c>
      <c r="C243">
        <v>0.38500000000000001</v>
      </c>
      <c r="D243" t="s">
        <v>194</v>
      </c>
    </row>
    <row r="244" spans="1:4" x14ac:dyDescent="0.25">
      <c r="A244" t="s">
        <v>144</v>
      </c>
      <c r="B244">
        <v>4</v>
      </c>
      <c r="C244">
        <v>0.46500000000000002</v>
      </c>
      <c r="D244" t="s">
        <v>185</v>
      </c>
    </row>
    <row r="245" spans="1:4" x14ac:dyDescent="0.25">
      <c r="A245" t="s">
        <v>140</v>
      </c>
      <c r="B245">
        <v>4</v>
      </c>
      <c r="C245">
        <v>0.52500000000000002</v>
      </c>
      <c r="D245" t="s">
        <v>185</v>
      </c>
    </row>
    <row r="246" spans="1:4" x14ac:dyDescent="0.25">
      <c r="D246" t="s">
        <v>195</v>
      </c>
    </row>
    <row r="247" spans="1:4" x14ac:dyDescent="0.25">
      <c r="A247" t="s">
        <v>142</v>
      </c>
      <c r="B247">
        <v>4</v>
      </c>
      <c r="C247">
        <v>0.52500000000000002</v>
      </c>
      <c r="D247" t="s">
        <v>185</v>
      </c>
    </row>
    <row r="248" spans="1:4" x14ac:dyDescent="0.25">
      <c r="D248" t="s">
        <v>195</v>
      </c>
    </row>
    <row r="249" spans="1:4" x14ac:dyDescent="0.25">
      <c r="A249" t="s">
        <v>138</v>
      </c>
      <c r="B249">
        <v>4</v>
      </c>
      <c r="C249">
        <v>0.54500000000000004</v>
      </c>
      <c r="D249" t="s">
        <v>185</v>
      </c>
    </row>
    <row r="250" spans="1:4" x14ac:dyDescent="0.25">
      <c r="D250" t="s">
        <v>187</v>
      </c>
    </row>
    <row r="252" spans="1:4" x14ac:dyDescent="0.25">
      <c r="A252" t="s">
        <v>162</v>
      </c>
    </row>
    <row r="253" spans="1:4" x14ac:dyDescent="0.25">
      <c r="A253" t="s">
        <v>163</v>
      </c>
    </row>
    <row r="254" spans="1:4" x14ac:dyDescent="0.25">
      <c r="A254" t="s">
        <v>171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0"/>
  <sheetViews>
    <sheetView topLeftCell="O1" zoomScale="85" zoomScaleNormal="85" workbookViewId="0">
      <pane ySplit="1" topLeftCell="A2" activePane="bottomLeft" state="frozen"/>
      <selection pane="bottomLeft" activeCell="R16" sqref="R16"/>
    </sheetView>
  </sheetViews>
  <sheetFormatPr defaultRowHeight="15" x14ac:dyDescent="0.25"/>
  <cols>
    <col min="2" max="2" width="10" style="2" bestFit="1" customWidth="1"/>
    <col min="3" max="3" width="12.140625" style="5" bestFit="1" customWidth="1"/>
    <col min="4" max="4" width="10.85546875" style="5" bestFit="1" customWidth="1"/>
    <col min="5" max="5" width="12.7109375" style="3" bestFit="1" customWidth="1"/>
    <col min="6" max="6" width="20.7109375" style="3" bestFit="1" customWidth="1"/>
    <col min="7" max="7" width="17" style="1" hidden="1" customWidth="1"/>
    <col min="8" max="8" width="20.7109375" hidden="1" customWidth="1"/>
    <col min="9" max="9" width="17.5703125" hidden="1" customWidth="1"/>
    <col min="10" max="10" width="20.28515625" hidden="1" customWidth="1"/>
    <col min="11" max="11" width="17.28515625" hidden="1" customWidth="1"/>
    <col min="12" max="12" width="12.7109375" customWidth="1"/>
    <col min="18" max="18" width="12.140625" bestFit="1" customWidth="1"/>
    <col min="19" max="19" width="10.85546875" bestFit="1" customWidth="1"/>
    <col min="23" max="23" width="9.140625" style="7"/>
  </cols>
  <sheetData>
    <row r="1" spans="1:25" x14ac:dyDescent="0.25">
      <c r="A1" t="s">
        <v>0</v>
      </c>
      <c r="B1" s="2" t="s">
        <v>1</v>
      </c>
      <c r="C1" s="5" t="s">
        <v>70</v>
      </c>
      <c r="D1" s="5" t="s">
        <v>46</v>
      </c>
      <c r="E1" s="1" t="s">
        <v>2</v>
      </c>
      <c r="F1" t="s">
        <v>4</v>
      </c>
      <c r="G1" t="s">
        <v>3</v>
      </c>
      <c r="H1" t="s">
        <v>5</v>
      </c>
      <c r="I1" t="s">
        <v>6</v>
      </c>
      <c r="M1" t="s">
        <v>39</v>
      </c>
      <c r="N1" t="s">
        <v>71</v>
      </c>
      <c r="O1" t="s">
        <v>76</v>
      </c>
      <c r="P1" t="s">
        <v>75</v>
      </c>
    </row>
    <row r="2" spans="1:25" x14ac:dyDescent="0.25">
      <c r="A2" t="s">
        <v>11</v>
      </c>
      <c r="B2" s="2" t="s">
        <v>12</v>
      </c>
      <c r="C2" s="5">
        <v>0</v>
      </c>
      <c r="D2" s="5">
        <v>0</v>
      </c>
      <c r="E2" s="1">
        <v>1</v>
      </c>
      <c r="F2">
        <v>0</v>
      </c>
      <c r="G2"/>
      <c r="H2">
        <v>0</v>
      </c>
      <c r="L2">
        <f>F2/50</f>
        <v>0</v>
      </c>
    </row>
    <row r="3" spans="1:25" x14ac:dyDescent="0.25">
      <c r="A3" t="s">
        <v>11</v>
      </c>
      <c r="B3" s="2" t="s">
        <v>12</v>
      </c>
      <c r="C3" s="5">
        <v>0</v>
      </c>
      <c r="D3" s="5">
        <v>0</v>
      </c>
      <c r="E3" s="1">
        <v>2</v>
      </c>
      <c r="F3">
        <v>0</v>
      </c>
      <c r="G3"/>
      <c r="H3">
        <v>0</v>
      </c>
      <c r="L3">
        <f t="shared" ref="L3:L66" si="0">F3/50</f>
        <v>0</v>
      </c>
    </row>
    <row r="4" spans="1:25" x14ac:dyDescent="0.25">
      <c r="A4" t="s">
        <v>11</v>
      </c>
      <c r="B4" s="2" t="s">
        <v>12</v>
      </c>
      <c r="C4" s="5">
        <v>0</v>
      </c>
      <c r="D4" s="5">
        <v>0</v>
      </c>
      <c r="E4" s="1">
        <v>3</v>
      </c>
      <c r="F4">
        <v>0</v>
      </c>
      <c r="G4"/>
      <c r="H4">
        <v>0</v>
      </c>
      <c r="L4">
        <f t="shared" si="0"/>
        <v>0</v>
      </c>
      <c r="R4" t="s">
        <v>70</v>
      </c>
      <c r="S4" t="s">
        <v>46</v>
      </c>
      <c r="T4" t="s">
        <v>41</v>
      </c>
      <c r="U4" t="s">
        <v>72</v>
      </c>
      <c r="V4" t="s">
        <v>42</v>
      </c>
      <c r="W4" s="7" t="s">
        <v>40</v>
      </c>
      <c r="X4" t="s">
        <v>75</v>
      </c>
    </row>
    <row r="5" spans="1:25" x14ac:dyDescent="0.25">
      <c r="A5" t="s">
        <v>11</v>
      </c>
      <c r="B5" s="2" t="s">
        <v>12</v>
      </c>
      <c r="C5" s="5">
        <v>0</v>
      </c>
      <c r="D5" s="5">
        <v>0</v>
      </c>
      <c r="E5" s="1">
        <v>4</v>
      </c>
      <c r="F5">
        <v>0</v>
      </c>
      <c r="G5"/>
      <c r="H5">
        <v>0</v>
      </c>
      <c r="L5">
        <f t="shared" si="0"/>
        <v>0</v>
      </c>
      <c r="M5">
        <f>AVERAGE(F2:F5)</f>
        <v>0</v>
      </c>
      <c r="N5">
        <f>STDEV(F2:F5)</f>
        <v>0</v>
      </c>
      <c r="O5">
        <f>VAR(F2:F5)</f>
        <v>0</v>
      </c>
      <c r="P5">
        <f>SUM(F2:F5)</f>
        <v>0</v>
      </c>
      <c r="R5">
        <v>0</v>
      </c>
      <c r="S5">
        <v>0</v>
      </c>
      <c r="T5">
        <f>AVERAGE(F2:F5)</f>
        <v>0</v>
      </c>
      <c r="U5" s="4">
        <f>T5/50</f>
        <v>0</v>
      </c>
      <c r="V5">
        <f ca="1">V5</f>
        <v>0</v>
      </c>
      <c r="W5" s="7">
        <f t="shared" ref="W5:W18" ca="1" si="1">V5/50</f>
        <v>0</v>
      </c>
      <c r="X5">
        <v>0</v>
      </c>
      <c r="Y5">
        <f>X5/200</f>
        <v>0</v>
      </c>
    </row>
    <row r="6" spans="1:25" x14ac:dyDescent="0.25">
      <c r="A6" t="s">
        <v>11</v>
      </c>
      <c r="B6" s="2" t="s">
        <v>16</v>
      </c>
      <c r="C6" s="5">
        <v>0</v>
      </c>
      <c r="D6" s="5">
        <v>2</v>
      </c>
      <c r="E6" s="1">
        <v>1</v>
      </c>
      <c r="F6">
        <v>0</v>
      </c>
      <c r="G6">
        <v>0</v>
      </c>
      <c r="H6" t="s">
        <v>10</v>
      </c>
      <c r="L6">
        <f t="shared" si="0"/>
        <v>0</v>
      </c>
      <c r="R6">
        <v>0</v>
      </c>
      <c r="S6">
        <v>2</v>
      </c>
      <c r="T6">
        <f>AVERAGE(F6:F9)</f>
        <v>0</v>
      </c>
      <c r="U6" s="4">
        <f t="shared" ref="U6:U18" si="2">T6/50</f>
        <v>0</v>
      </c>
      <c r="V6">
        <f>N9</f>
        <v>0</v>
      </c>
      <c r="W6" s="7">
        <f t="shared" si="1"/>
        <v>0</v>
      </c>
      <c r="X6">
        <v>0</v>
      </c>
      <c r="Y6">
        <f t="shared" ref="Y6:Y24" si="3">X6/200</f>
        <v>0</v>
      </c>
    </row>
    <row r="7" spans="1:25" x14ac:dyDescent="0.25">
      <c r="A7" t="s">
        <v>11</v>
      </c>
      <c r="B7" s="2" t="s">
        <v>16</v>
      </c>
      <c r="C7" s="5">
        <v>0</v>
      </c>
      <c r="D7" s="5">
        <v>2</v>
      </c>
      <c r="E7" s="1">
        <v>2</v>
      </c>
      <c r="F7">
        <v>0</v>
      </c>
      <c r="G7">
        <v>0</v>
      </c>
      <c r="H7" t="s">
        <v>10</v>
      </c>
      <c r="L7">
        <f t="shared" si="0"/>
        <v>0</v>
      </c>
      <c r="R7">
        <v>0</v>
      </c>
      <c r="S7">
        <v>4</v>
      </c>
      <c r="T7">
        <f>AVERAGE(F10:F13)</f>
        <v>0</v>
      </c>
      <c r="U7" s="4">
        <f t="shared" si="2"/>
        <v>0</v>
      </c>
      <c r="V7">
        <f>N13</f>
        <v>0</v>
      </c>
      <c r="W7" s="7">
        <f t="shared" si="1"/>
        <v>0</v>
      </c>
      <c r="X7">
        <v>0</v>
      </c>
      <c r="Y7">
        <f t="shared" si="3"/>
        <v>0</v>
      </c>
    </row>
    <row r="8" spans="1:25" x14ac:dyDescent="0.25">
      <c r="A8" t="s">
        <v>11</v>
      </c>
      <c r="B8" s="2" t="s">
        <v>16</v>
      </c>
      <c r="C8" s="5">
        <v>0</v>
      </c>
      <c r="D8" s="5">
        <v>2</v>
      </c>
      <c r="E8" s="1">
        <v>3</v>
      </c>
      <c r="F8">
        <v>0</v>
      </c>
      <c r="G8">
        <v>0</v>
      </c>
      <c r="H8" t="s">
        <v>10</v>
      </c>
      <c r="L8">
        <f t="shared" si="0"/>
        <v>0</v>
      </c>
      <c r="R8">
        <v>0</v>
      </c>
      <c r="S8">
        <v>6</v>
      </c>
      <c r="T8">
        <f>AVERAGE(F14:F17)</f>
        <v>0</v>
      </c>
      <c r="U8" s="4">
        <f t="shared" si="2"/>
        <v>0</v>
      </c>
      <c r="V8">
        <f>N17</f>
        <v>0</v>
      </c>
      <c r="W8" s="7">
        <f t="shared" si="1"/>
        <v>0</v>
      </c>
      <c r="X8">
        <v>0</v>
      </c>
      <c r="Y8">
        <f t="shared" si="3"/>
        <v>0</v>
      </c>
    </row>
    <row r="9" spans="1:25" x14ac:dyDescent="0.25">
      <c r="A9" t="s">
        <v>11</v>
      </c>
      <c r="B9" s="2" t="s">
        <v>16</v>
      </c>
      <c r="C9" s="5">
        <v>0</v>
      </c>
      <c r="D9" s="5">
        <v>2</v>
      </c>
      <c r="E9" s="1">
        <v>4</v>
      </c>
      <c r="F9">
        <v>0</v>
      </c>
      <c r="G9">
        <v>0</v>
      </c>
      <c r="H9" t="s">
        <v>10</v>
      </c>
      <c r="L9">
        <f t="shared" si="0"/>
        <v>0</v>
      </c>
      <c r="M9">
        <f>AVERAGE(F6:F9)</f>
        <v>0</v>
      </c>
      <c r="N9">
        <f>STDEV(F6:F9)</f>
        <v>0</v>
      </c>
      <c r="O9">
        <f>VAR(F6:F9)</f>
        <v>0</v>
      </c>
      <c r="P9">
        <f>SUM(F6:F9)</f>
        <v>0</v>
      </c>
      <c r="R9">
        <v>0</v>
      </c>
      <c r="S9">
        <v>8</v>
      </c>
      <c r="T9">
        <f>AVERAGE(F18:F21)</f>
        <v>0.25</v>
      </c>
      <c r="U9" s="4">
        <f t="shared" si="2"/>
        <v>5.0000000000000001E-3</v>
      </c>
      <c r="V9">
        <f>N21</f>
        <v>0.5</v>
      </c>
      <c r="W9" s="7">
        <f t="shared" si="1"/>
        <v>0.01</v>
      </c>
      <c r="X9">
        <v>1</v>
      </c>
      <c r="Y9">
        <f t="shared" si="3"/>
        <v>5.0000000000000001E-3</v>
      </c>
    </row>
    <row r="10" spans="1:25" x14ac:dyDescent="0.25">
      <c r="A10" t="s">
        <v>11</v>
      </c>
      <c r="B10" s="2" t="s">
        <v>19</v>
      </c>
      <c r="C10" s="5">
        <v>0</v>
      </c>
      <c r="D10" s="5">
        <v>4</v>
      </c>
      <c r="E10" s="1">
        <v>1</v>
      </c>
      <c r="F10">
        <v>0</v>
      </c>
      <c r="G10">
        <v>0</v>
      </c>
      <c r="H10" t="s">
        <v>10</v>
      </c>
      <c r="L10">
        <f t="shared" si="0"/>
        <v>0</v>
      </c>
      <c r="R10">
        <v>0</v>
      </c>
      <c r="S10">
        <v>10</v>
      </c>
      <c r="T10">
        <f>AVERAGE(F22:F25)</f>
        <v>0.25</v>
      </c>
      <c r="U10" s="4">
        <f t="shared" si="2"/>
        <v>5.0000000000000001E-3</v>
      </c>
      <c r="V10">
        <f>N25</f>
        <v>0.5</v>
      </c>
      <c r="W10" s="7">
        <f t="shared" si="1"/>
        <v>0.01</v>
      </c>
      <c r="X10">
        <v>1</v>
      </c>
      <c r="Y10">
        <f t="shared" si="3"/>
        <v>5.0000000000000001E-3</v>
      </c>
    </row>
    <row r="11" spans="1:25" x14ac:dyDescent="0.25">
      <c r="A11" t="s">
        <v>11</v>
      </c>
      <c r="B11" s="2" t="s">
        <v>19</v>
      </c>
      <c r="C11" s="5">
        <v>0</v>
      </c>
      <c r="D11" s="5">
        <v>4</v>
      </c>
      <c r="E11" s="1">
        <v>2</v>
      </c>
      <c r="F11">
        <v>0</v>
      </c>
      <c r="G11">
        <v>0</v>
      </c>
      <c r="H11" t="s">
        <v>10</v>
      </c>
      <c r="L11">
        <f t="shared" si="0"/>
        <v>0</v>
      </c>
      <c r="R11">
        <v>0</v>
      </c>
      <c r="S11">
        <v>12</v>
      </c>
      <c r="T11">
        <f>AVERAGE(F26:F29)</f>
        <v>0</v>
      </c>
      <c r="U11" s="4">
        <f t="shared" si="2"/>
        <v>0</v>
      </c>
      <c r="V11">
        <f>N29</f>
        <v>0</v>
      </c>
      <c r="W11" s="7">
        <f t="shared" si="1"/>
        <v>0</v>
      </c>
      <c r="X11">
        <v>0</v>
      </c>
      <c r="Y11">
        <f t="shared" si="3"/>
        <v>0</v>
      </c>
    </row>
    <row r="12" spans="1:25" x14ac:dyDescent="0.25">
      <c r="A12" t="s">
        <v>11</v>
      </c>
      <c r="B12" s="2" t="s">
        <v>19</v>
      </c>
      <c r="C12" s="5">
        <v>0</v>
      </c>
      <c r="D12" s="5">
        <v>4</v>
      </c>
      <c r="E12" s="1">
        <v>3</v>
      </c>
      <c r="F12">
        <v>0</v>
      </c>
      <c r="G12">
        <v>0</v>
      </c>
      <c r="H12" t="s">
        <v>10</v>
      </c>
      <c r="L12">
        <f t="shared" si="0"/>
        <v>0</v>
      </c>
      <c r="R12">
        <v>2</v>
      </c>
      <c r="S12">
        <v>0</v>
      </c>
      <c r="T12">
        <f>AVERAGE(F30:F33)</f>
        <v>0</v>
      </c>
      <c r="U12" s="4">
        <f t="shared" si="2"/>
        <v>0</v>
      </c>
      <c r="V12">
        <f>N33</f>
        <v>0</v>
      </c>
      <c r="W12" s="7">
        <f t="shared" si="1"/>
        <v>0</v>
      </c>
      <c r="X12">
        <v>0</v>
      </c>
      <c r="Y12">
        <f t="shared" si="3"/>
        <v>0</v>
      </c>
    </row>
    <row r="13" spans="1:25" x14ac:dyDescent="0.25">
      <c r="A13" t="s">
        <v>11</v>
      </c>
      <c r="B13" s="2" t="s">
        <v>19</v>
      </c>
      <c r="C13" s="5">
        <v>0</v>
      </c>
      <c r="D13" s="5">
        <v>4</v>
      </c>
      <c r="E13" s="1">
        <v>4</v>
      </c>
      <c r="F13">
        <v>0</v>
      </c>
      <c r="G13">
        <v>0</v>
      </c>
      <c r="H13" t="s">
        <v>10</v>
      </c>
      <c r="L13">
        <f t="shared" si="0"/>
        <v>0</v>
      </c>
      <c r="M13">
        <f>AVERAGE(F10:F13)</f>
        <v>0</v>
      </c>
      <c r="N13">
        <f>STDEV(F10:F13)</f>
        <v>0</v>
      </c>
      <c r="O13">
        <f>VAR(F10:F13)</f>
        <v>0</v>
      </c>
      <c r="P13">
        <f>SUM(F10:F13)</f>
        <v>0</v>
      </c>
      <c r="R13">
        <v>2</v>
      </c>
      <c r="S13">
        <v>2</v>
      </c>
      <c r="T13">
        <f>AVERAGE(F16:F19)</f>
        <v>0.25</v>
      </c>
      <c r="U13" s="4">
        <f t="shared" si="2"/>
        <v>5.0000000000000001E-3</v>
      </c>
      <c r="V13">
        <f>N37</f>
        <v>0</v>
      </c>
      <c r="W13" s="7">
        <f t="shared" si="1"/>
        <v>0</v>
      </c>
      <c r="X13">
        <v>0</v>
      </c>
      <c r="Y13">
        <f t="shared" si="3"/>
        <v>0</v>
      </c>
    </row>
    <row r="14" spans="1:25" x14ac:dyDescent="0.25">
      <c r="A14" t="s">
        <v>11</v>
      </c>
      <c r="B14" s="2" t="s">
        <v>24</v>
      </c>
      <c r="C14" s="5">
        <v>0</v>
      </c>
      <c r="D14" s="5">
        <v>6</v>
      </c>
      <c r="E14" s="1">
        <v>1</v>
      </c>
      <c r="F14">
        <v>0</v>
      </c>
      <c r="G14">
        <v>0</v>
      </c>
      <c r="H14" t="s">
        <v>10</v>
      </c>
      <c r="L14">
        <f t="shared" si="0"/>
        <v>0</v>
      </c>
      <c r="R14">
        <v>2</v>
      </c>
      <c r="S14">
        <v>4</v>
      </c>
      <c r="T14">
        <f>AVERAGE(F38:F41)</f>
        <v>4.5</v>
      </c>
      <c r="U14" s="4">
        <f t="shared" si="2"/>
        <v>0.09</v>
      </c>
      <c r="V14">
        <f>N41</f>
        <v>2.3804761428476167</v>
      </c>
      <c r="W14" s="7">
        <f t="shared" si="1"/>
        <v>4.760952285695233E-2</v>
      </c>
      <c r="X14">
        <v>18</v>
      </c>
      <c r="Y14">
        <f t="shared" si="3"/>
        <v>0.09</v>
      </c>
    </row>
    <row r="15" spans="1:25" x14ac:dyDescent="0.25">
      <c r="A15" t="s">
        <v>11</v>
      </c>
      <c r="B15" s="2" t="s">
        <v>24</v>
      </c>
      <c r="C15" s="5">
        <v>0</v>
      </c>
      <c r="D15" s="5">
        <v>6</v>
      </c>
      <c r="E15" s="1">
        <v>2</v>
      </c>
      <c r="F15">
        <v>0</v>
      </c>
      <c r="G15">
        <v>0</v>
      </c>
      <c r="H15" t="s">
        <v>10</v>
      </c>
      <c r="L15">
        <f t="shared" si="0"/>
        <v>0</v>
      </c>
      <c r="R15">
        <v>2</v>
      </c>
      <c r="S15">
        <v>6</v>
      </c>
      <c r="T15">
        <f>AVERAGE(F42:F45)</f>
        <v>20</v>
      </c>
      <c r="U15" s="4">
        <f t="shared" si="2"/>
        <v>0.4</v>
      </c>
      <c r="V15">
        <f>N45</f>
        <v>4.0824829046386304</v>
      </c>
      <c r="W15" s="7">
        <f t="shared" si="1"/>
        <v>8.1649658092772609E-2</v>
      </c>
      <c r="X15">
        <v>80</v>
      </c>
      <c r="Y15">
        <f t="shared" si="3"/>
        <v>0.4</v>
      </c>
    </row>
    <row r="16" spans="1:25" x14ac:dyDescent="0.25">
      <c r="A16" t="s">
        <v>11</v>
      </c>
      <c r="B16" s="2" t="s">
        <v>24</v>
      </c>
      <c r="C16" s="5">
        <v>0</v>
      </c>
      <c r="D16" s="5">
        <v>6</v>
      </c>
      <c r="E16" s="1">
        <v>3</v>
      </c>
      <c r="F16">
        <v>0</v>
      </c>
      <c r="G16">
        <v>0</v>
      </c>
      <c r="H16" t="s">
        <v>10</v>
      </c>
      <c r="L16">
        <f t="shared" si="0"/>
        <v>0</v>
      </c>
      <c r="R16">
        <v>2</v>
      </c>
      <c r="S16">
        <v>8</v>
      </c>
      <c r="T16">
        <f>AVERAGE(F46:F49)</f>
        <v>22.25</v>
      </c>
      <c r="U16" s="4">
        <f t="shared" si="2"/>
        <v>0.44500000000000001</v>
      </c>
      <c r="V16">
        <f>N49</f>
        <v>1.707825127659933</v>
      </c>
      <c r="W16" s="7">
        <f t="shared" si="1"/>
        <v>3.4156502553198659E-2</v>
      </c>
      <c r="X16">
        <v>89</v>
      </c>
      <c r="Y16">
        <f t="shared" si="3"/>
        <v>0.44500000000000001</v>
      </c>
    </row>
    <row r="17" spans="1:25" x14ac:dyDescent="0.25">
      <c r="A17" t="s">
        <v>11</v>
      </c>
      <c r="B17" s="2" t="s">
        <v>24</v>
      </c>
      <c r="C17" s="5">
        <v>0</v>
      </c>
      <c r="D17" s="5">
        <v>6</v>
      </c>
      <c r="E17" s="1">
        <v>4</v>
      </c>
      <c r="F17">
        <v>0</v>
      </c>
      <c r="G17">
        <v>0</v>
      </c>
      <c r="H17" t="s">
        <v>10</v>
      </c>
      <c r="L17">
        <f t="shared" si="0"/>
        <v>0</v>
      </c>
      <c r="M17">
        <f>AVERAGE(F14:F17)</f>
        <v>0</v>
      </c>
      <c r="N17">
        <f>STDEV(F14:F17)</f>
        <v>0</v>
      </c>
      <c r="O17">
        <f>VAR(F14:F17)</f>
        <v>0</v>
      </c>
      <c r="P17">
        <f>SUM(F14:F17)</f>
        <v>0</v>
      </c>
      <c r="R17">
        <v>2</v>
      </c>
      <c r="S17">
        <v>10</v>
      </c>
      <c r="T17">
        <f>AVERAGE(F50:F53)</f>
        <v>23.25</v>
      </c>
      <c r="U17" s="4">
        <f t="shared" si="2"/>
        <v>0.46500000000000002</v>
      </c>
      <c r="V17">
        <f>N53</f>
        <v>1.2583057392117916</v>
      </c>
      <c r="W17" s="7">
        <f t="shared" si="1"/>
        <v>2.5166114784235832E-2</v>
      </c>
      <c r="X17">
        <v>93</v>
      </c>
      <c r="Y17">
        <f t="shared" si="3"/>
        <v>0.46500000000000002</v>
      </c>
    </row>
    <row r="18" spans="1:25" x14ac:dyDescent="0.25">
      <c r="A18" t="s">
        <v>11</v>
      </c>
      <c r="B18" s="2" t="s">
        <v>29</v>
      </c>
      <c r="C18" s="5">
        <v>0</v>
      </c>
      <c r="D18" s="5">
        <v>8</v>
      </c>
      <c r="E18" s="1">
        <v>1</v>
      </c>
      <c r="F18">
        <v>1</v>
      </c>
      <c r="G18">
        <v>0</v>
      </c>
      <c r="H18">
        <v>0</v>
      </c>
      <c r="L18">
        <f t="shared" si="0"/>
        <v>0.02</v>
      </c>
      <c r="R18">
        <v>2</v>
      </c>
      <c r="S18">
        <v>12</v>
      </c>
      <c r="T18">
        <v>24.75</v>
      </c>
      <c r="U18" s="4">
        <f t="shared" si="2"/>
        <v>0.495</v>
      </c>
      <c r="V18">
        <v>4.9916597106239795</v>
      </c>
      <c r="W18" s="7">
        <f t="shared" si="1"/>
        <v>9.983319421247959E-2</v>
      </c>
      <c r="X18" s="3">
        <v>99</v>
      </c>
      <c r="Y18">
        <f t="shared" si="3"/>
        <v>0.495</v>
      </c>
    </row>
    <row r="19" spans="1:25" x14ac:dyDescent="0.25">
      <c r="A19" t="s">
        <v>11</v>
      </c>
      <c r="B19" s="2" t="s">
        <v>29</v>
      </c>
      <c r="C19" s="5">
        <v>0</v>
      </c>
      <c r="D19" s="5">
        <v>8</v>
      </c>
      <c r="E19" s="1">
        <v>2</v>
      </c>
      <c r="F19">
        <v>0</v>
      </c>
      <c r="G19">
        <v>0</v>
      </c>
      <c r="H19" t="s">
        <v>10</v>
      </c>
      <c r="L19">
        <f t="shared" si="0"/>
        <v>0</v>
      </c>
      <c r="R19">
        <v>4</v>
      </c>
      <c r="S19">
        <v>0</v>
      </c>
      <c r="T19">
        <f>AVERAGE(F58:F61)</f>
        <v>0</v>
      </c>
      <c r="U19" s="4">
        <f t="shared" ref="U19:U24" si="4">T19/50</f>
        <v>0</v>
      </c>
      <c r="V19">
        <f>N61</f>
        <v>0</v>
      </c>
      <c r="W19" s="7">
        <f t="shared" ref="W19:W24" si="5">V19/50</f>
        <v>0</v>
      </c>
      <c r="X19">
        <v>0</v>
      </c>
      <c r="Y19">
        <f t="shared" si="3"/>
        <v>0</v>
      </c>
    </row>
    <row r="20" spans="1:25" x14ac:dyDescent="0.25">
      <c r="A20" t="s">
        <v>11</v>
      </c>
      <c r="B20" s="2" t="s">
        <v>29</v>
      </c>
      <c r="C20" s="5">
        <v>0</v>
      </c>
      <c r="D20" s="5">
        <v>8</v>
      </c>
      <c r="E20" s="1">
        <v>3</v>
      </c>
      <c r="F20">
        <v>0</v>
      </c>
      <c r="G20">
        <v>0</v>
      </c>
      <c r="H20" t="s">
        <v>10</v>
      </c>
      <c r="L20">
        <f t="shared" si="0"/>
        <v>0</v>
      </c>
      <c r="R20">
        <v>4</v>
      </c>
      <c r="S20">
        <v>2</v>
      </c>
      <c r="T20">
        <f>AVERAGE(F62:F65)</f>
        <v>0</v>
      </c>
      <c r="U20" s="4">
        <f t="shared" si="4"/>
        <v>0</v>
      </c>
      <c r="V20">
        <f>N65</f>
        <v>0</v>
      </c>
      <c r="W20" s="7">
        <f t="shared" si="5"/>
        <v>0</v>
      </c>
      <c r="X20">
        <v>0</v>
      </c>
      <c r="Y20">
        <f t="shared" si="3"/>
        <v>0</v>
      </c>
    </row>
    <row r="21" spans="1:25" x14ac:dyDescent="0.25">
      <c r="A21" t="s">
        <v>11</v>
      </c>
      <c r="B21" s="2" t="s">
        <v>29</v>
      </c>
      <c r="C21" s="5">
        <v>0</v>
      </c>
      <c r="D21" s="5">
        <v>8</v>
      </c>
      <c r="E21" s="1">
        <v>4</v>
      </c>
      <c r="F21">
        <v>0</v>
      </c>
      <c r="G21">
        <v>0</v>
      </c>
      <c r="H21" t="s">
        <v>10</v>
      </c>
      <c r="L21">
        <f t="shared" si="0"/>
        <v>0</v>
      </c>
      <c r="M21">
        <f>AVERAGE(F18:F21)</f>
        <v>0.25</v>
      </c>
      <c r="N21">
        <f>STDEV(F18:F21)</f>
        <v>0.5</v>
      </c>
      <c r="O21">
        <f>VAR(F18:F21)</f>
        <v>0.25</v>
      </c>
      <c r="P21">
        <f>SUM(F18:F21)</f>
        <v>1</v>
      </c>
      <c r="R21">
        <v>4</v>
      </c>
      <c r="S21">
        <v>4</v>
      </c>
      <c r="T21">
        <f>AVERAGE(F66:F69)</f>
        <v>12.5</v>
      </c>
      <c r="U21" s="4">
        <f t="shared" si="4"/>
        <v>0.25</v>
      </c>
      <c r="V21">
        <f>N69</f>
        <v>1.7320508075688772</v>
      </c>
      <c r="W21" s="7">
        <f t="shared" si="5"/>
        <v>3.4641016151377546E-2</v>
      </c>
      <c r="X21">
        <v>50</v>
      </c>
      <c r="Y21">
        <f t="shared" si="3"/>
        <v>0.25</v>
      </c>
    </row>
    <row r="22" spans="1:25" x14ac:dyDescent="0.25">
      <c r="A22" t="s">
        <v>11</v>
      </c>
      <c r="B22" s="2" t="s">
        <v>34</v>
      </c>
      <c r="C22" s="5">
        <v>0</v>
      </c>
      <c r="D22" s="5">
        <v>10</v>
      </c>
      <c r="E22" s="1">
        <v>1</v>
      </c>
      <c r="F22">
        <v>0</v>
      </c>
      <c r="G22">
        <v>0</v>
      </c>
      <c r="L22">
        <f t="shared" si="0"/>
        <v>0</v>
      </c>
      <c r="R22">
        <v>4</v>
      </c>
      <c r="S22">
        <v>6</v>
      </c>
      <c r="T22">
        <f>AVERAGE(F70:F73)</f>
        <v>26</v>
      </c>
      <c r="U22" s="4">
        <f t="shared" si="4"/>
        <v>0.52</v>
      </c>
      <c r="V22">
        <f>N45</f>
        <v>4.0824829046386304</v>
      </c>
      <c r="W22" s="7">
        <f t="shared" si="5"/>
        <v>8.1649658092772609E-2</v>
      </c>
      <c r="X22">
        <v>104</v>
      </c>
      <c r="Y22">
        <f t="shared" si="3"/>
        <v>0.52</v>
      </c>
    </row>
    <row r="23" spans="1:25" x14ac:dyDescent="0.25">
      <c r="A23" t="s">
        <v>11</v>
      </c>
      <c r="B23" s="2" t="s">
        <v>34</v>
      </c>
      <c r="C23" s="5">
        <v>0</v>
      </c>
      <c r="D23" s="5">
        <v>10</v>
      </c>
      <c r="E23" s="1">
        <v>2</v>
      </c>
      <c r="F23">
        <v>0</v>
      </c>
      <c r="G23">
        <v>0</v>
      </c>
      <c r="L23">
        <f t="shared" si="0"/>
        <v>0</v>
      </c>
      <c r="R23">
        <v>4</v>
      </c>
      <c r="S23">
        <v>8</v>
      </c>
      <c r="T23">
        <f>AVERAGE(F74:F77)</f>
        <v>31.5</v>
      </c>
      <c r="U23" s="4">
        <f t="shared" si="4"/>
        <v>0.63</v>
      </c>
      <c r="V23">
        <f>N77</f>
        <v>4.4347115652166904</v>
      </c>
      <c r="W23" s="7">
        <f t="shared" si="5"/>
        <v>8.8694231304333807E-2</v>
      </c>
      <c r="X23">
        <v>126</v>
      </c>
      <c r="Y23">
        <f t="shared" si="3"/>
        <v>0.63</v>
      </c>
    </row>
    <row r="24" spans="1:25" x14ac:dyDescent="0.25">
      <c r="A24" t="s">
        <v>11</v>
      </c>
      <c r="B24" s="2" t="s">
        <v>34</v>
      </c>
      <c r="C24" s="5">
        <v>0</v>
      </c>
      <c r="D24" s="5">
        <v>10</v>
      </c>
      <c r="E24" s="1">
        <v>3</v>
      </c>
      <c r="F24">
        <v>0</v>
      </c>
      <c r="G24">
        <v>0</v>
      </c>
      <c r="L24">
        <f t="shared" si="0"/>
        <v>0</v>
      </c>
      <c r="R24">
        <v>4</v>
      </c>
      <c r="S24">
        <v>10</v>
      </c>
      <c r="T24">
        <v>31.25</v>
      </c>
      <c r="U24" s="4">
        <f t="shared" si="4"/>
        <v>0.625</v>
      </c>
      <c r="V24">
        <v>3.5</v>
      </c>
      <c r="W24" s="7">
        <f t="shared" si="5"/>
        <v>7.0000000000000007E-2</v>
      </c>
      <c r="X24">
        <v>125</v>
      </c>
      <c r="Y24">
        <f t="shared" si="3"/>
        <v>0.625</v>
      </c>
    </row>
    <row r="25" spans="1:25" x14ac:dyDescent="0.25">
      <c r="A25" t="s">
        <v>11</v>
      </c>
      <c r="B25" s="2" t="s">
        <v>34</v>
      </c>
      <c r="C25" s="5">
        <v>0</v>
      </c>
      <c r="D25" s="5">
        <v>10</v>
      </c>
      <c r="E25" s="1">
        <v>4</v>
      </c>
      <c r="F25">
        <v>1</v>
      </c>
      <c r="G25">
        <v>0</v>
      </c>
      <c r="L25">
        <f t="shared" si="0"/>
        <v>0.02</v>
      </c>
      <c r="M25">
        <f>AVERAGE(F22:F25)</f>
        <v>0.25</v>
      </c>
      <c r="N25">
        <f>STDEV(F22:F25)</f>
        <v>0.5</v>
      </c>
      <c r="O25">
        <f>VAR(F22:F25)</f>
        <v>0.25</v>
      </c>
      <c r="P25">
        <f>SUM(F22:F25)</f>
        <v>1</v>
      </c>
      <c r="R25">
        <v>4</v>
      </c>
      <c r="S25">
        <v>12</v>
      </c>
      <c r="T25">
        <v>24.75</v>
      </c>
      <c r="U25" s="4">
        <f>T25/50</f>
        <v>0.495</v>
      </c>
      <c r="V25">
        <v>2.2173557826083452</v>
      </c>
      <c r="W25" s="7">
        <f>V25/50</f>
        <v>4.4347115652166903E-2</v>
      </c>
      <c r="X25">
        <v>99</v>
      </c>
      <c r="Y25">
        <f>X25/200</f>
        <v>0.495</v>
      </c>
    </row>
    <row r="26" spans="1:25" x14ac:dyDescent="0.25">
      <c r="A26" t="s">
        <v>11</v>
      </c>
      <c r="B26" s="2" t="s">
        <v>51</v>
      </c>
      <c r="C26" s="5">
        <v>0</v>
      </c>
      <c r="D26" s="5">
        <v>12</v>
      </c>
      <c r="E26" s="1">
        <v>1</v>
      </c>
      <c r="F26">
        <v>0</v>
      </c>
      <c r="G26">
        <v>0</v>
      </c>
      <c r="L26">
        <f t="shared" si="0"/>
        <v>0</v>
      </c>
    </row>
    <row r="27" spans="1:25" x14ac:dyDescent="0.25">
      <c r="A27" t="s">
        <v>11</v>
      </c>
      <c r="B27" s="2" t="s">
        <v>51</v>
      </c>
      <c r="C27" s="5">
        <v>0</v>
      </c>
      <c r="D27" s="5">
        <v>12</v>
      </c>
      <c r="E27" s="1">
        <v>2</v>
      </c>
      <c r="F27">
        <v>0</v>
      </c>
      <c r="G27">
        <v>0</v>
      </c>
      <c r="L27">
        <f t="shared" si="0"/>
        <v>0</v>
      </c>
    </row>
    <row r="28" spans="1:25" x14ac:dyDescent="0.25">
      <c r="A28" t="s">
        <v>11</v>
      </c>
      <c r="B28" s="2" t="s">
        <v>51</v>
      </c>
      <c r="C28" s="5">
        <v>0</v>
      </c>
      <c r="D28" s="5">
        <v>12</v>
      </c>
      <c r="E28" s="1">
        <v>3</v>
      </c>
      <c r="F28">
        <v>0</v>
      </c>
      <c r="G28">
        <v>0</v>
      </c>
      <c r="L28">
        <f t="shared" si="0"/>
        <v>0</v>
      </c>
    </row>
    <row r="29" spans="1:25" x14ac:dyDescent="0.25">
      <c r="A29" t="s">
        <v>11</v>
      </c>
      <c r="B29" s="2" t="s">
        <v>51</v>
      </c>
      <c r="C29" s="5">
        <v>0</v>
      </c>
      <c r="D29" s="5">
        <v>12</v>
      </c>
      <c r="E29" s="1">
        <v>4</v>
      </c>
      <c r="F29">
        <v>0</v>
      </c>
      <c r="G29">
        <v>0</v>
      </c>
      <c r="L29">
        <f t="shared" si="0"/>
        <v>0</v>
      </c>
      <c r="M29">
        <f>AVERAGE(F26:F29)</f>
        <v>0</v>
      </c>
      <c r="N29">
        <f>STDEV(F26:F29)</f>
        <v>0</v>
      </c>
      <c r="O29">
        <f>VAR(F26:F29)</f>
        <v>0</v>
      </c>
      <c r="P29">
        <f>SUM(F26:F29)</f>
        <v>0</v>
      </c>
    </row>
    <row r="30" spans="1:25" x14ac:dyDescent="0.25">
      <c r="A30" t="s">
        <v>11</v>
      </c>
      <c r="B30" s="2" t="s">
        <v>18</v>
      </c>
      <c r="C30" s="5">
        <v>2</v>
      </c>
      <c r="D30" s="5">
        <v>0</v>
      </c>
      <c r="E30" s="1">
        <v>1</v>
      </c>
      <c r="F30">
        <v>0</v>
      </c>
      <c r="G30">
        <v>0</v>
      </c>
      <c r="H30" t="s">
        <v>10</v>
      </c>
      <c r="L30">
        <f t="shared" si="0"/>
        <v>0</v>
      </c>
    </row>
    <row r="31" spans="1:25" x14ac:dyDescent="0.25">
      <c r="A31" t="s">
        <v>11</v>
      </c>
      <c r="B31" s="2" t="s">
        <v>18</v>
      </c>
      <c r="C31" s="5">
        <v>2</v>
      </c>
      <c r="D31" s="5">
        <v>0</v>
      </c>
      <c r="E31" s="1">
        <v>2</v>
      </c>
      <c r="F31">
        <v>0</v>
      </c>
      <c r="G31">
        <v>0</v>
      </c>
      <c r="H31" t="s">
        <v>10</v>
      </c>
      <c r="L31">
        <f t="shared" si="0"/>
        <v>0</v>
      </c>
    </row>
    <row r="32" spans="1:25" x14ac:dyDescent="0.25">
      <c r="A32" t="s">
        <v>11</v>
      </c>
      <c r="B32" s="2" t="s">
        <v>18</v>
      </c>
      <c r="C32" s="5">
        <v>2</v>
      </c>
      <c r="D32" s="5">
        <v>0</v>
      </c>
      <c r="E32" s="1">
        <v>3</v>
      </c>
      <c r="F32">
        <v>0</v>
      </c>
      <c r="G32">
        <v>0</v>
      </c>
      <c r="H32" t="s">
        <v>10</v>
      </c>
      <c r="L32">
        <f t="shared" si="0"/>
        <v>0</v>
      </c>
    </row>
    <row r="33" spans="1:16" x14ac:dyDescent="0.25">
      <c r="A33" t="s">
        <v>11</v>
      </c>
      <c r="B33" s="2" t="s">
        <v>18</v>
      </c>
      <c r="C33" s="5">
        <v>2</v>
      </c>
      <c r="D33" s="5">
        <v>0</v>
      </c>
      <c r="E33" s="1">
        <v>4</v>
      </c>
      <c r="F33">
        <v>0</v>
      </c>
      <c r="G33">
        <v>0</v>
      </c>
      <c r="H33" t="s">
        <v>10</v>
      </c>
      <c r="L33">
        <f t="shared" si="0"/>
        <v>0</v>
      </c>
      <c r="M33">
        <f>AVERAGE(F30:F33)</f>
        <v>0</v>
      </c>
      <c r="N33">
        <f>STDEV(F30:F33)</f>
        <v>0</v>
      </c>
      <c r="O33">
        <f>VAR(F30:F33)</f>
        <v>0</v>
      </c>
      <c r="P33">
        <f>SUM(F30:F33)</f>
        <v>0</v>
      </c>
    </row>
    <row r="34" spans="1:16" x14ac:dyDescent="0.25">
      <c r="A34" t="s">
        <v>11</v>
      </c>
      <c r="B34" s="2" t="s">
        <v>17</v>
      </c>
      <c r="C34" s="5">
        <v>2</v>
      </c>
      <c r="D34" s="5">
        <v>2</v>
      </c>
      <c r="E34" s="1">
        <v>1</v>
      </c>
      <c r="F34">
        <v>0</v>
      </c>
      <c r="G34">
        <v>0</v>
      </c>
      <c r="H34" t="s">
        <v>10</v>
      </c>
      <c r="L34">
        <f t="shared" si="0"/>
        <v>0</v>
      </c>
    </row>
    <row r="35" spans="1:16" x14ac:dyDescent="0.25">
      <c r="A35" t="s">
        <v>11</v>
      </c>
      <c r="B35" s="2" t="s">
        <v>17</v>
      </c>
      <c r="C35" s="5">
        <v>2</v>
      </c>
      <c r="D35" s="5">
        <v>2</v>
      </c>
      <c r="E35" s="1">
        <v>2</v>
      </c>
      <c r="F35">
        <v>0</v>
      </c>
      <c r="G35">
        <v>0</v>
      </c>
      <c r="H35" t="s">
        <v>10</v>
      </c>
      <c r="I35" t="s">
        <v>20</v>
      </c>
      <c r="L35">
        <f t="shared" si="0"/>
        <v>0</v>
      </c>
    </row>
    <row r="36" spans="1:16" x14ac:dyDescent="0.25">
      <c r="A36" t="s">
        <v>11</v>
      </c>
      <c r="B36" s="2" t="s">
        <v>17</v>
      </c>
      <c r="C36" s="5">
        <v>2</v>
      </c>
      <c r="D36" s="5">
        <v>2</v>
      </c>
      <c r="E36" s="1">
        <v>3</v>
      </c>
      <c r="F36">
        <v>0</v>
      </c>
      <c r="G36">
        <v>0</v>
      </c>
      <c r="H36" t="s">
        <v>10</v>
      </c>
      <c r="L36">
        <f t="shared" si="0"/>
        <v>0</v>
      </c>
    </row>
    <row r="37" spans="1:16" x14ac:dyDescent="0.25">
      <c r="A37" t="s">
        <v>11</v>
      </c>
      <c r="B37" s="2" t="s">
        <v>17</v>
      </c>
      <c r="C37" s="5">
        <v>2</v>
      </c>
      <c r="D37" s="5">
        <v>2</v>
      </c>
      <c r="E37" s="1">
        <v>4</v>
      </c>
      <c r="F37">
        <v>0</v>
      </c>
      <c r="G37">
        <v>0</v>
      </c>
      <c r="H37" t="s">
        <v>10</v>
      </c>
      <c r="L37">
        <f t="shared" si="0"/>
        <v>0</v>
      </c>
      <c r="M37">
        <f>AVERAGE(F34:F37)</f>
        <v>0</v>
      </c>
      <c r="N37">
        <f>STDEV(F34:F37)</f>
        <v>0</v>
      </c>
      <c r="O37">
        <f>VAR(F34:F37)</f>
        <v>0</v>
      </c>
      <c r="P37">
        <f>SUM(F34:F37)</f>
        <v>0</v>
      </c>
    </row>
    <row r="38" spans="1:16" x14ac:dyDescent="0.25">
      <c r="A38" t="s">
        <v>11</v>
      </c>
      <c r="B38" s="2" t="s">
        <v>25</v>
      </c>
      <c r="C38" s="5">
        <v>2</v>
      </c>
      <c r="D38" s="5">
        <v>4</v>
      </c>
      <c r="E38" s="1">
        <v>1</v>
      </c>
      <c r="F38">
        <v>3</v>
      </c>
      <c r="G38">
        <v>0</v>
      </c>
      <c r="H38" t="s">
        <v>10</v>
      </c>
      <c r="L38">
        <f t="shared" si="0"/>
        <v>0.06</v>
      </c>
    </row>
    <row r="39" spans="1:16" x14ac:dyDescent="0.25">
      <c r="A39" t="s">
        <v>11</v>
      </c>
      <c r="B39" s="2" t="s">
        <v>25</v>
      </c>
      <c r="C39" s="5">
        <v>2</v>
      </c>
      <c r="D39" s="5">
        <v>4</v>
      </c>
      <c r="E39" s="1">
        <v>2</v>
      </c>
      <c r="F39">
        <v>4</v>
      </c>
      <c r="G39">
        <v>0</v>
      </c>
      <c r="H39" t="s">
        <v>10</v>
      </c>
      <c r="L39">
        <f t="shared" si="0"/>
        <v>0.08</v>
      </c>
    </row>
    <row r="40" spans="1:16" x14ac:dyDescent="0.25">
      <c r="A40" t="s">
        <v>11</v>
      </c>
      <c r="B40" s="2" t="s">
        <v>25</v>
      </c>
      <c r="C40" s="5">
        <v>2</v>
      </c>
      <c r="D40" s="5">
        <v>4</v>
      </c>
      <c r="E40" s="1">
        <v>3</v>
      </c>
      <c r="F40">
        <v>8</v>
      </c>
      <c r="G40">
        <v>0</v>
      </c>
      <c r="H40" t="s">
        <v>10</v>
      </c>
      <c r="L40">
        <f t="shared" si="0"/>
        <v>0.16</v>
      </c>
    </row>
    <row r="41" spans="1:16" x14ac:dyDescent="0.25">
      <c r="A41" t="s">
        <v>11</v>
      </c>
      <c r="B41" s="2" t="s">
        <v>25</v>
      </c>
      <c r="C41" s="5">
        <v>2</v>
      </c>
      <c r="D41" s="5">
        <v>4</v>
      </c>
      <c r="E41" s="1">
        <v>4</v>
      </c>
      <c r="F41">
        <v>3</v>
      </c>
      <c r="G41">
        <v>0</v>
      </c>
      <c r="H41" t="s">
        <v>10</v>
      </c>
      <c r="L41">
        <f t="shared" si="0"/>
        <v>0.06</v>
      </c>
      <c r="M41">
        <f>AVERAGE(F38:F41)</f>
        <v>4.5</v>
      </c>
      <c r="N41">
        <f>STDEV(F38:F41)</f>
        <v>2.3804761428476167</v>
      </c>
      <c r="O41">
        <f>VAR(F38:F41)</f>
        <v>5.666666666666667</v>
      </c>
      <c r="P41">
        <f>SUM(F38:F41)</f>
        <v>18</v>
      </c>
    </row>
    <row r="42" spans="1:16" x14ac:dyDescent="0.25">
      <c r="A42" t="s">
        <v>11</v>
      </c>
      <c r="B42" s="2" t="s">
        <v>30</v>
      </c>
      <c r="C42" s="5">
        <v>2</v>
      </c>
      <c r="D42" s="5">
        <v>6</v>
      </c>
      <c r="E42" s="1">
        <v>1</v>
      </c>
      <c r="F42">
        <v>21</v>
      </c>
      <c r="G42">
        <v>0</v>
      </c>
      <c r="H42">
        <v>0</v>
      </c>
      <c r="L42">
        <f t="shared" si="0"/>
        <v>0.42</v>
      </c>
    </row>
    <row r="43" spans="1:16" x14ac:dyDescent="0.25">
      <c r="A43" t="s">
        <v>11</v>
      </c>
      <c r="B43" s="2" t="s">
        <v>30</v>
      </c>
      <c r="C43" s="5">
        <v>2</v>
      </c>
      <c r="D43" s="5">
        <v>6</v>
      </c>
      <c r="E43" s="1">
        <v>2</v>
      </c>
      <c r="F43">
        <v>22</v>
      </c>
      <c r="G43">
        <v>0</v>
      </c>
      <c r="H43">
        <v>0</v>
      </c>
      <c r="L43">
        <f t="shared" si="0"/>
        <v>0.44</v>
      </c>
    </row>
    <row r="44" spans="1:16" x14ac:dyDescent="0.25">
      <c r="A44" t="s">
        <v>11</v>
      </c>
      <c r="B44" s="2" t="s">
        <v>30</v>
      </c>
      <c r="C44" s="5">
        <v>2</v>
      </c>
      <c r="D44" s="5">
        <v>6</v>
      </c>
      <c r="E44" s="1">
        <v>3</v>
      </c>
      <c r="F44">
        <v>14</v>
      </c>
      <c r="G44">
        <v>0</v>
      </c>
      <c r="H44">
        <v>0</v>
      </c>
      <c r="L44">
        <f t="shared" si="0"/>
        <v>0.28000000000000003</v>
      </c>
    </row>
    <row r="45" spans="1:16" x14ac:dyDescent="0.25">
      <c r="A45" t="s">
        <v>11</v>
      </c>
      <c r="B45" s="2" t="s">
        <v>30</v>
      </c>
      <c r="C45" s="5">
        <v>2</v>
      </c>
      <c r="D45" s="5">
        <v>6</v>
      </c>
      <c r="E45" s="1">
        <v>4</v>
      </c>
      <c r="F45">
        <v>23</v>
      </c>
      <c r="G45">
        <v>0</v>
      </c>
      <c r="H45">
        <v>0</v>
      </c>
      <c r="L45">
        <f t="shared" si="0"/>
        <v>0.46</v>
      </c>
      <c r="M45">
        <f>AVERAGE(F42:F45)</f>
        <v>20</v>
      </c>
      <c r="N45">
        <f>STDEV(F42:F45)</f>
        <v>4.0824829046386304</v>
      </c>
      <c r="O45">
        <f>VAR(F42:F45)</f>
        <v>16.666666666666668</v>
      </c>
      <c r="P45">
        <f>SUM(F42:F45)</f>
        <v>80</v>
      </c>
    </row>
    <row r="46" spans="1:16" x14ac:dyDescent="0.25">
      <c r="A46" t="s">
        <v>11</v>
      </c>
      <c r="B46" s="2" t="s">
        <v>35</v>
      </c>
      <c r="C46" s="5">
        <v>2</v>
      </c>
      <c r="D46" s="5">
        <v>8</v>
      </c>
      <c r="E46" s="1">
        <v>1</v>
      </c>
      <c r="F46">
        <v>20</v>
      </c>
      <c r="G46">
        <v>15</v>
      </c>
      <c r="L46">
        <f t="shared" si="0"/>
        <v>0.4</v>
      </c>
    </row>
    <row r="47" spans="1:16" x14ac:dyDescent="0.25">
      <c r="A47" t="s">
        <v>11</v>
      </c>
      <c r="B47" s="2" t="s">
        <v>35</v>
      </c>
      <c r="C47" s="5">
        <v>2</v>
      </c>
      <c r="D47" s="5">
        <v>8</v>
      </c>
      <c r="E47" s="1">
        <v>2</v>
      </c>
      <c r="F47">
        <v>23</v>
      </c>
      <c r="G47">
        <v>21</v>
      </c>
      <c r="L47">
        <f t="shared" si="0"/>
        <v>0.46</v>
      </c>
    </row>
    <row r="48" spans="1:16" x14ac:dyDescent="0.25">
      <c r="A48" t="s">
        <v>11</v>
      </c>
      <c r="B48" s="2" t="s">
        <v>35</v>
      </c>
      <c r="C48" s="5">
        <v>2</v>
      </c>
      <c r="D48" s="5">
        <v>8</v>
      </c>
      <c r="E48" s="1">
        <v>3</v>
      </c>
      <c r="F48">
        <v>24</v>
      </c>
      <c r="G48">
        <v>15</v>
      </c>
      <c r="L48">
        <f t="shared" si="0"/>
        <v>0.48</v>
      </c>
    </row>
    <row r="49" spans="1:16" x14ac:dyDescent="0.25">
      <c r="A49" t="s">
        <v>11</v>
      </c>
      <c r="B49" s="2" t="s">
        <v>35</v>
      </c>
      <c r="C49" s="5">
        <v>2</v>
      </c>
      <c r="D49" s="5">
        <v>8</v>
      </c>
      <c r="E49" s="1">
        <v>4</v>
      </c>
      <c r="F49">
        <v>22</v>
      </c>
      <c r="G49">
        <v>16</v>
      </c>
      <c r="L49">
        <f t="shared" si="0"/>
        <v>0.44</v>
      </c>
      <c r="M49">
        <f>AVERAGE(F46:F49)</f>
        <v>22.25</v>
      </c>
      <c r="N49">
        <f>STDEV(F46:F49)</f>
        <v>1.707825127659933</v>
      </c>
      <c r="O49">
        <f>VAR(F46:F49)</f>
        <v>2.9166666666666665</v>
      </c>
      <c r="P49">
        <f>SUM(F46:F49)</f>
        <v>89</v>
      </c>
    </row>
    <row r="50" spans="1:16" x14ac:dyDescent="0.25">
      <c r="A50" t="s">
        <v>11</v>
      </c>
      <c r="B50" s="2" t="s">
        <v>52</v>
      </c>
      <c r="C50" s="5">
        <v>2</v>
      </c>
      <c r="D50" s="5">
        <v>10</v>
      </c>
      <c r="E50" s="1">
        <v>1</v>
      </c>
      <c r="F50">
        <v>23</v>
      </c>
      <c r="G50">
        <v>24</v>
      </c>
      <c r="H50">
        <v>1</v>
      </c>
      <c r="L50">
        <f t="shared" si="0"/>
        <v>0.46</v>
      </c>
    </row>
    <row r="51" spans="1:16" x14ac:dyDescent="0.25">
      <c r="A51" t="s">
        <v>11</v>
      </c>
      <c r="B51" s="2" t="s">
        <v>52</v>
      </c>
      <c r="C51" s="5">
        <v>2</v>
      </c>
      <c r="D51" s="5">
        <v>10</v>
      </c>
      <c r="E51" s="1">
        <v>2</v>
      </c>
      <c r="F51">
        <v>25</v>
      </c>
      <c r="G51">
        <v>30</v>
      </c>
      <c r="L51">
        <f t="shared" si="0"/>
        <v>0.5</v>
      </c>
    </row>
    <row r="52" spans="1:16" x14ac:dyDescent="0.25">
      <c r="A52" t="s">
        <v>11</v>
      </c>
      <c r="B52" s="2" t="s">
        <v>52</v>
      </c>
      <c r="C52" s="5">
        <v>2</v>
      </c>
      <c r="D52" s="5">
        <v>10</v>
      </c>
      <c r="E52" s="1">
        <v>3</v>
      </c>
      <c r="F52">
        <v>23</v>
      </c>
      <c r="G52">
        <v>23</v>
      </c>
      <c r="I52" t="s">
        <v>53</v>
      </c>
      <c r="L52">
        <f t="shared" si="0"/>
        <v>0.46</v>
      </c>
    </row>
    <row r="53" spans="1:16" x14ac:dyDescent="0.25">
      <c r="A53" t="s">
        <v>11</v>
      </c>
      <c r="B53" s="2" t="s">
        <v>52</v>
      </c>
      <c r="C53" s="5">
        <v>2</v>
      </c>
      <c r="D53" s="5">
        <v>10</v>
      </c>
      <c r="E53" s="1">
        <v>4</v>
      </c>
      <c r="F53">
        <v>22</v>
      </c>
      <c r="G53">
        <v>22</v>
      </c>
      <c r="I53" t="s">
        <v>53</v>
      </c>
      <c r="L53">
        <f t="shared" si="0"/>
        <v>0.44</v>
      </c>
      <c r="M53">
        <f>AVERAGE(F50:F53)</f>
        <v>23.25</v>
      </c>
      <c r="N53">
        <f>STDEV(F50:F53)</f>
        <v>1.2583057392117916</v>
      </c>
      <c r="O53">
        <f>VAR(F50:F53)</f>
        <v>1.5833333333333333</v>
      </c>
      <c r="P53">
        <f>SUM(F50:F53)</f>
        <v>93</v>
      </c>
    </row>
    <row r="54" spans="1:16" x14ac:dyDescent="0.25">
      <c r="A54" t="s">
        <v>11</v>
      </c>
      <c r="B54" s="2" t="s">
        <v>60</v>
      </c>
      <c r="C54" s="5">
        <v>2</v>
      </c>
      <c r="D54" s="5">
        <v>12</v>
      </c>
      <c r="E54" s="1">
        <v>1</v>
      </c>
      <c r="F54">
        <v>21</v>
      </c>
      <c r="G54">
        <v>20</v>
      </c>
      <c r="I54" t="s">
        <v>62</v>
      </c>
      <c r="L54">
        <f t="shared" si="0"/>
        <v>0.42</v>
      </c>
    </row>
    <row r="55" spans="1:16" x14ac:dyDescent="0.25">
      <c r="A55" t="s">
        <v>11</v>
      </c>
      <c r="B55" s="2" t="s">
        <v>60</v>
      </c>
      <c r="C55" s="5">
        <v>2</v>
      </c>
      <c r="D55" s="5">
        <v>12</v>
      </c>
      <c r="E55" s="1">
        <v>2</v>
      </c>
      <c r="F55">
        <v>28</v>
      </c>
      <c r="G55">
        <v>30</v>
      </c>
      <c r="I55" t="s">
        <v>63</v>
      </c>
      <c r="L55">
        <f t="shared" si="0"/>
        <v>0.56000000000000005</v>
      </c>
    </row>
    <row r="56" spans="1:16" x14ac:dyDescent="0.25">
      <c r="A56" t="s">
        <v>11</v>
      </c>
      <c r="B56" s="2" t="s">
        <v>60</v>
      </c>
      <c r="C56" s="5">
        <v>2</v>
      </c>
      <c r="D56" s="5">
        <v>12</v>
      </c>
      <c r="E56" s="1">
        <v>3</v>
      </c>
      <c r="F56">
        <v>20</v>
      </c>
      <c r="G56">
        <v>21</v>
      </c>
      <c r="I56" t="s">
        <v>64</v>
      </c>
      <c r="L56">
        <f t="shared" si="0"/>
        <v>0.4</v>
      </c>
    </row>
    <row r="57" spans="1:16" x14ac:dyDescent="0.25">
      <c r="A57" t="s">
        <v>11</v>
      </c>
      <c r="B57" s="2" t="s">
        <v>60</v>
      </c>
      <c r="C57" s="5">
        <v>2</v>
      </c>
      <c r="D57" s="5">
        <v>12</v>
      </c>
      <c r="E57" s="1">
        <v>4</v>
      </c>
      <c r="F57">
        <v>30</v>
      </c>
      <c r="G57">
        <v>30</v>
      </c>
      <c r="I57" t="s">
        <v>65</v>
      </c>
      <c r="L57">
        <f t="shared" si="0"/>
        <v>0.6</v>
      </c>
      <c r="M57">
        <f>AVERAGE(F54:F57)</f>
        <v>24.75</v>
      </c>
      <c r="N57">
        <f>STDEV(F54:F57)</f>
        <v>4.9916597106239795</v>
      </c>
      <c r="O57">
        <f>VAR(F54:F57)</f>
        <v>24.916666666666668</v>
      </c>
      <c r="P57">
        <f>SUM(F54:F57)</f>
        <v>99</v>
      </c>
    </row>
    <row r="58" spans="1:16" x14ac:dyDescent="0.25">
      <c r="A58" t="s">
        <v>11</v>
      </c>
      <c r="B58" s="2" t="s">
        <v>21</v>
      </c>
      <c r="C58" s="5">
        <v>4</v>
      </c>
      <c r="D58" s="5">
        <v>0</v>
      </c>
      <c r="E58" s="1">
        <v>1</v>
      </c>
      <c r="F58">
        <v>0</v>
      </c>
      <c r="G58">
        <v>0</v>
      </c>
      <c r="H58" t="s">
        <v>10</v>
      </c>
      <c r="L58">
        <f t="shared" si="0"/>
        <v>0</v>
      </c>
    </row>
    <row r="59" spans="1:16" x14ac:dyDescent="0.25">
      <c r="A59" t="s">
        <v>11</v>
      </c>
      <c r="B59" s="2" t="s">
        <v>21</v>
      </c>
      <c r="C59" s="5">
        <v>4</v>
      </c>
      <c r="D59" s="5">
        <v>0</v>
      </c>
      <c r="E59" s="1">
        <v>2</v>
      </c>
      <c r="F59">
        <v>0</v>
      </c>
      <c r="G59">
        <v>0</v>
      </c>
      <c r="H59" t="s">
        <v>10</v>
      </c>
      <c r="L59">
        <f t="shared" si="0"/>
        <v>0</v>
      </c>
    </row>
    <row r="60" spans="1:16" x14ac:dyDescent="0.25">
      <c r="A60" t="s">
        <v>11</v>
      </c>
      <c r="B60" s="2" t="s">
        <v>21</v>
      </c>
      <c r="C60" s="5">
        <v>4</v>
      </c>
      <c r="D60" s="5">
        <v>0</v>
      </c>
      <c r="E60" s="1">
        <v>3</v>
      </c>
      <c r="F60">
        <v>0</v>
      </c>
      <c r="G60">
        <v>0</v>
      </c>
      <c r="H60" t="s">
        <v>10</v>
      </c>
      <c r="L60">
        <f t="shared" si="0"/>
        <v>0</v>
      </c>
    </row>
    <row r="61" spans="1:16" x14ac:dyDescent="0.25">
      <c r="A61" t="s">
        <v>11</v>
      </c>
      <c r="B61" s="2" t="s">
        <v>21</v>
      </c>
      <c r="C61" s="5">
        <v>4</v>
      </c>
      <c r="D61" s="5">
        <v>0</v>
      </c>
      <c r="E61" s="1">
        <v>4</v>
      </c>
      <c r="F61">
        <v>0</v>
      </c>
      <c r="G61">
        <v>0</v>
      </c>
      <c r="H61" t="s">
        <v>10</v>
      </c>
      <c r="L61">
        <f t="shared" si="0"/>
        <v>0</v>
      </c>
      <c r="M61">
        <f>AVERAGE(F58:F61)</f>
        <v>0</v>
      </c>
      <c r="N61">
        <f>STDEV(F58:F61)</f>
        <v>0</v>
      </c>
      <c r="O61">
        <f>VAR(F58:F61)</f>
        <v>0</v>
      </c>
      <c r="P61">
        <f>SUM(F58:F61)</f>
        <v>0</v>
      </c>
    </row>
    <row r="62" spans="1:16" x14ac:dyDescent="0.25">
      <c r="A62" t="s">
        <v>11</v>
      </c>
      <c r="B62" s="2" t="s">
        <v>26</v>
      </c>
      <c r="C62" s="5">
        <v>4</v>
      </c>
      <c r="D62" s="5">
        <v>2</v>
      </c>
      <c r="E62" s="1">
        <v>1</v>
      </c>
      <c r="F62">
        <v>0</v>
      </c>
      <c r="G62">
        <v>0</v>
      </c>
      <c r="H62" t="s">
        <v>10</v>
      </c>
      <c r="L62">
        <f t="shared" si="0"/>
        <v>0</v>
      </c>
    </row>
    <row r="63" spans="1:16" x14ac:dyDescent="0.25">
      <c r="A63" t="s">
        <v>11</v>
      </c>
      <c r="B63" s="2" t="s">
        <v>26</v>
      </c>
      <c r="C63" s="5">
        <v>4</v>
      </c>
      <c r="D63" s="5">
        <v>2</v>
      </c>
      <c r="E63" s="1">
        <v>2</v>
      </c>
      <c r="F63">
        <v>0</v>
      </c>
      <c r="G63">
        <v>0</v>
      </c>
      <c r="H63" t="s">
        <v>10</v>
      </c>
      <c r="L63">
        <f t="shared" si="0"/>
        <v>0</v>
      </c>
    </row>
    <row r="64" spans="1:16" x14ac:dyDescent="0.25">
      <c r="A64" t="s">
        <v>11</v>
      </c>
      <c r="B64" s="2" t="s">
        <v>26</v>
      </c>
      <c r="C64" s="5">
        <v>4</v>
      </c>
      <c r="D64" s="5">
        <v>2</v>
      </c>
      <c r="E64" s="1">
        <v>3</v>
      </c>
      <c r="F64">
        <v>0</v>
      </c>
      <c r="G64">
        <v>0</v>
      </c>
      <c r="H64" t="s">
        <v>10</v>
      </c>
      <c r="L64">
        <f t="shared" si="0"/>
        <v>0</v>
      </c>
    </row>
    <row r="65" spans="1:24" x14ac:dyDescent="0.25">
      <c r="A65" t="s">
        <v>11</v>
      </c>
      <c r="B65" s="2" t="s">
        <v>26</v>
      </c>
      <c r="C65" s="5">
        <v>4</v>
      </c>
      <c r="D65" s="5">
        <v>2</v>
      </c>
      <c r="E65" s="1">
        <v>4</v>
      </c>
      <c r="F65">
        <v>0</v>
      </c>
      <c r="G65">
        <v>0</v>
      </c>
      <c r="H65" t="s">
        <v>10</v>
      </c>
      <c r="L65">
        <f t="shared" si="0"/>
        <v>0</v>
      </c>
      <c r="M65">
        <f>AVERAGE(F62:F65)</f>
        <v>0</v>
      </c>
      <c r="N65">
        <f>STDEV(F62:F65)</f>
        <v>0</v>
      </c>
      <c r="O65">
        <f>VAR(F62:F65)</f>
        <v>0</v>
      </c>
      <c r="P65">
        <f>SUM(F62:F65)</f>
        <v>0</v>
      </c>
    </row>
    <row r="66" spans="1:24" x14ac:dyDescent="0.25">
      <c r="A66" t="s">
        <v>11</v>
      </c>
      <c r="B66" s="2" t="s">
        <v>31</v>
      </c>
      <c r="C66" s="5">
        <v>4</v>
      </c>
      <c r="D66" s="5">
        <v>4</v>
      </c>
      <c r="E66" s="1">
        <v>1</v>
      </c>
      <c r="F66">
        <v>10</v>
      </c>
      <c r="G66">
        <v>0</v>
      </c>
      <c r="H66">
        <v>0</v>
      </c>
      <c r="L66">
        <f t="shared" si="0"/>
        <v>0.2</v>
      </c>
    </row>
    <row r="67" spans="1:24" x14ac:dyDescent="0.25">
      <c r="A67" t="s">
        <v>11</v>
      </c>
      <c r="B67" s="2" t="s">
        <v>31</v>
      </c>
      <c r="C67" s="5">
        <v>4</v>
      </c>
      <c r="D67" s="5">
        <v>4</v>
      </c>
      <c r="E67" s="1">
        <v>2</v>
      </c>
      <c r="F67">
        <v>13</v>
      </c>
      <c r="G67">
        <v>0</v>
      </c>
      <c r="H67">
        <v>0</v>
      </c>
      <c r="L67">
        <f t="shared" ref="L67:L85" si="6">F67/50</f>
        <v>0.26</v>
      </c>
    </row>
    <row r="68" spans="1:24" x14ac:dyDescent="0.25">
      <c r="A68" t="s">
        <v>11</v>
      </c>
      <c r="B68" s="2" t="s">
        <v>31</v>
      </c>
      <c r="C68" s="5">
        <v>4</v>
      </c>
      <c r="D68" s="5">
        <v>4</v>
      </c>
      <c r="E68" s="1">
        <v>3</v>
      </c>
      <c r="F68">
        <v>13</v>
      </c>
      <c r="G68">
        <v>0</v>
      </c>
      <c r="H68">
        <v>0</v>
      </c>
      <c r="L68">
        <f t="shared" si="6"/>
        <v>0.26</v>
      </c>
    </row>
    <row r="69" spans="1:24" x14ac:dyDescent="0.25">
      <c r="A69" t="s">
        <v>11</v>
      </c>
      <c r="B69" s="2" t="s">
        <v>31</v>
      </c>
      <c r="C69" s="5">
        <v>4</v>
      </c>
      <c r="D69" s="5">
        <v>4</v>
      </c>
      <c r="E69" s="1">
        <v>4</v>
      </c>
      <c r="F69">
        <v>14</v>
      </c>
      <c r="G69">
        <v>0</v>
      </c>
      <c r="H69">
        <v>0</v>
      </c>
      <c r="L69">
        <f t="shared" si="6"/>
        <v>0.28000000000000003</v>
      </c>
      <c r="M69">
        <f>AVERAGE(F66:F69)</f>
        <v>12.5</v>
      </c>
      <c r="N69">
        <f>STDEV(F66:F69)</f>
        <v>1.7320508075688772</v>
      </c>
      <c r="O69">
        <f>VAR(F66:F69)</f>
        <v>3</v>
      </c>
      <c r="P69">
        <f>SUM(F66:F69)</f>
        <v>50</v>
      </c>
    </row>
    <row r="70" spans="1:24" x14ac:dyDescent="0.25">
      <c r="A70" t="s">
        <v>11</v>
      </c>
      <c r="B70" s="2" t="s">
        <v>36</v>
      </c>
      <c r="C70" s="5">
        <v>4</v>
      </c>
      <c r="D70" s="5">
        <v>6</v>
      </c>
      <c r="E70" s="1">
        <v>1</v>
      </c>
      <c r="F70">
        <v>33</v>
      </c>
      <c r="G70">
        <v>20</v>
      </c>
      <c r="L70">
        <f t="shared" si="6"/>
        <v>0.66</v>
      </c>
    </row>
    <row r="71" spans="1:24" x14ac:dyDescent="0.25">
      <c r="A71" t="s">
        <v>11</v>
      </c>
      <c r="B71" s="2" t="s">
        <v>36</v>
      </c>
      <c r="C71" s="5">
        <v>4</v>
      </c>
      <c r="D71" s="5">
        <v>6</v>
      </c>
      <c r="E71" s="1">
        <v>2</v>
      </c>
      <c r="F71">
        <v>31</v>
      </c>
      <c r="G71">
        <v>21</v>
      </c>
      <c r="L71">
        <f t="shared" si="6"/>
        <v>0.62</v>
      </c>
    </row>
    <row r="72" spans="1:24" x14ac:dyDescent="0.25">
      <c r="A72" t="s">
        <v>11</v>
      </c>
      <c r="B72" s="2" t="s">
        <v>36</v>
      </c>
      <c r="C72" s="5">
        <v>4</v>
      </c>
      <c r="D72" s="5">
        <v>6</v>
      </c>
      <c r="E72" s="1">
        <v>3</v>
      </c>
      <c r="F72">
        <v>21</v>
      </c>
      <c r="G72">
        <v>19</v>
      </c>
      <c r="L72">
        <f t="shared" si="6"/>
        <v>0.42</v>
      </c>
    </row>
    <row r="73" spans="1:24" x14ac:dyDescent="0.25">
      <c r="A73" t="s">
        <v>11</v>
      </c>
      <c r="B73" s="2" t="s">
        <v>36</v>
      </c>
      <c r="C73" s="5">
        <v>4</v>
      </c>
      <c r="D73" s="5">
        <v>6</v>
      </c>
      <c r="E73" s="1">
        <v>4</v>
      </c>
      <c r="F73">
        <v>19</v>
      </c>
      <c r="G73">
        <v>15</v>
      </c>
      <c r="L73">
        <f t="shared" si="6"/>
        <v>0.38</v>
      </c>
      <c r="M73">
        <f>AVERAGE(F70:F73)</f>
        <v>26</v>
      </c>
      <c r="N73">
        <f>STDEV(F70:F73)</f>
        <v>7.0237691685684931</v>
      </c>
      <c r="O73">
        <f>VAR(F70:F73)</f>
        <v>49.333333333333336</v>
      </c>
      <c r="P73">
        <f>SUM(F70:F73)</f>
        <v>104</v>
      </c>
    </row>
    <row r="74" spans="1:24" x14ac:dyDescent="0.25">
      <c r="A74" t="s">
        <v>11</v>
      </c>
      <c r="B74" s="2" t="s">
        <v>54</v>
      </c>
      <c r="C74" s="5">
        <v>4</v>
      </c>
      <c r="D74" s="5">
        <v>8</v>
      </c>
      <c r="E74" s="1">
        <v>1</v>
      </c>
      <c r="F74">
        <v>36</v>
      </c>
      <c r="G74">
        <v>35</v>
      </c>
      <c r="L74">
        <f t="shared" si="6"/>
        <v>0.72</v>
      </c>
      <c r="Q74" s="9"/>
      <c r="R74" s="9"/>
      <c r="S74" s="9"/>
      <c r="T74" s="9"/>
      <c r="U74" s="9"/>
      <c r="V74" s="9"/>
      <c r="W74" s="9"/>
      <c r="X74" s="9"/>
    </row>
    <row r="75" spans="1:24" x14ac:dyDescent="0.25">
      <c r="A75" t="s">
        <v>11</v>
      </c>
      <c r="B75" s="2" t="s">
        <v>54</v>
      </c>
      <c r="C75" s="5">
        <v>4</v>
      </c>
      <c r="D75" s="5">
        <v>8</v>
      </c>
      <c r="E75" s="1">
        <v>2</v>
      </c>
      <c r="F75">
        <v>26</v>
      </c>
      <c r="G75">
        <v>33</v>
      </c>
      <c r="H75">
        <v>2</v>
      </c>
      <c r="I75" t="s">
        <v>53</v>
      </c>
      <c r="L75">
        <f t="shared" si="6"/>
        <v>0.52</v>
      </c>
      <c r="Q75" s="9"/>
      <c r="R75" s="9"/>
      <c r="S75" s="9"/>
      <c r="T75" s="9"/>
      <c r="U75" s="9"/>
      <c r="V75" s="9"/>
      <c r="W75" s="9"/>
      <c r="X75" s="9"/>
    </row>
    <row r="76" spans="1:24" x14ac:dyDescent="0.25">
      <c r="A76" t="s">
        <v>11</v>
      </c>
      <c r="B76" s="2" t="s">
        <v>54</v>
      </c>
      <c r="C76" s="5">
        <v>4</v>
      </c>
      <c r="D76" s="5">
        <v>8</v>
      </c>
      <c r="E76" s="1">
        <v>3</v>
      </c>
      <c r="F76">
        <v>34</v>
      </c>
      <c r="G76">
        <v>30</v>
      </c>
      <c r="L76">
        <f t="shared" si="6"/>
        <v>0.68</v>
      </c>
      <c r="Q76" s="9"/>
      <c r="R76" s="9"/>
      <c r="S76" s="9"/>
      <c r="T76" s="9"/>
      <c r="U76" s="9"/>
      <c r="V76" s="9"/>
      <c r="W76" s="9"/>
      <c r="X76" s="9"/>
    </row>
    <row r="77" spans="1:24" x14ac:dyDescent="0.25">
      <c r="A77" t="s">
        <v>11</v>
      </c>
      <c r="B77" s="2" t="s">
        <v>54</v>
      </c>
      <c r="C77" s="5">
        <v>4</v>
      </c>
      <c r="D77" s="5">
        <v>8</v>
      </c>
      <c r="E77" s="1">
        <v>4</v>
      </c>
      <c r="F77">
        <v>30</v>
      </c>
      <c r="G77">
        <v>24</v>
      </c>
      <c r="H77">
        <v>4</v>
      </c>
      <c r="L77">
        <f t="shared" si="6"/>
        <v>0.6</v>
      </c>
      <c r="M77">
        <f>AVERAGE(F74:F77)</f>
        <v>31.5</v>
      </c>
      <c r="N77">
        <f>STDEV(F74:F77)</f>
        <v>4.4347115652166904</v>
      </c>
      <c r="O77">
        <f>VAR(F74:F77)</f>
        <v>19.666666666666668</v>
      </c>
      <c r="P77">
        <f>SUM(F74:F77)</f>
        <v>126</v>
      </c>
      <c r="Q77" s="10"/>
      <c r="R77" s="10"/>
      <c r="S77" s="10"/>
      <c r="T77" s="10"/>
      <c r="U77" s="10"/>
      <c r="V77" s="9"/>
      <c r="W77" s="9"/>
      <c r="X77" s="9"/>
    </row>
    <row r="78" spans="1:24" x14ac:dyDescent="0.25">
      <c r="A78" t="s">
        <v>11</v>
      </c>
      <c r="B78" s="2" t="s">
        <v>61</v>
      </c>
      <c r="C78" s="5">
        <v>4</v>
      </c>
      <c r="D78" s="5">
        <v>10</v>
      </c>
      <c r="E78" s="1">
        <v>1</v>
      </c>
      <c r="F78">
        <v>30</v>
      </c>
      <c r="G78">
        <v>33</v>
      </c>
      <c r="I78" t="s">
        <v>66</v>
      </c>
      <c r="L78">
        <f t="shared" si="6"/>
        <v>0.6</v>
      </c>
      <c r="Q78" s="8"/>
      <c r="R78" s="8"/>
      <c r="S78" s="8"/>
      <c r="T78" s="8"/>
      <c r="U78" s="8"/>
      <c r="V78" s="9"/>
      <c r="W78" s="9"/>
      <c r="X78" s="9"/>
    </row>
    <row r="79" spans="1:24" x14ac:dyDescent="0.25">
      <c r="A79" t="s">
        <v>11</v>
      </c>
      <c r="B79" s="2" t="s">
        <v>61</v>
      </c>
      <c r="C79" s="5">
        <v>4</v>
      </c>
      <c r="D79" s="5">
        <v>10</v>
      </c>
      <c r="E79" s="1">
        <v>2</v>
      </c>
      <c r="F79">
        <v>33</v>
      </c>
      <c r="G79">
        <v>34</v>
      </c>
      <c r="I79" t="s">
        <v>67</v>
      </c>
      <c r="L79">
        <f t="shared" si="6"/>
        <v>0.66</v>
      </c>
      <c r="Q79" s="8"/>
      <c r="R79" s="8"/>
      <c r="S79" s="8"/>
      <c r="T79" s="8"/>
      <c r="U79" s="8"/>
      <c r="V79" s="9"/>
      <c r="W79" s="9"/>
      <c r="X79" s="9"/>
    </row>
    <row r="80" spans="1:24" x14ac:dyDescent="0.25">
      <c r="A80" t="s">
        <v>11</v>
      </c>
      <c r="B80" s="2" t="s">
        <v>61</v>
      </c>
      <c r="C80" s="5">
        <v>4</v>
      </c>
      <c r="D80" s="5">
        <v>10</v>
      </c>
      <c r="E80" s="1">
        <v>3</v>
      </c>
      <c r="F80">
        <v>35</v>
      </c>
      <c r="G80">
        <v>36</v>
      </c>
      <c r="I80" t="s">
        <v>68</v>
      </c>
      <c r="L80">
        <f t="shared" si="6"/>
        <v>0.7</v>
      </c>
      <c r="Q80" s="8"/>
      <c r="R80" s="8"/>
      <c r="S80" s="8"/>
      <c r="T80" s="8"/>
      <c r="U80" s="8"/>
      <c r="V80" s="9"/>
      <c r="W80" s="9"/>
      <c r="X80" s="9"/>
    </row>
    <row r="81" spans="1:24" x14ac:dyDescent="0.25">
      <c r="A81" t="s">
        <v>11</v>
      </c>
      <c r="B81" s="2" t="s">
        <v>61</v>
      </c>
      <c r="C81" s="5">
        <v>4</v>
      </c>
      <c r="D81" s="5">
        <v>10</v>
      </c>
      <c r="E81" s="1">
        <v>4</v>
      </c>
      <c r="F81">
        <v>27</v>
      </c>
      <c r="G81">
        <v>31</v>
      </c>
      <c r="I81" t="s">
        <v>69</v>
      </c>
      <c r="L81">
        <f t="shared" si="6"/>
        <v>0.54</v>
      </c>
      <c r="M81">
        <f>AVERAGE(F78:F81)</f>
        <v>31.25</v>
      </c>
      <c r="N81">
        <f>STDEV(F78:F81)</f>
        <v>3.5</v>
      </c>
      <c r="O81">
        <f>VAR(F78:F81)</f>
        <v>12.25</v>
      </c>
      <c r="P81">
        <f>SUM(F78:F81)</f>
        <v>125</v>
      </c>
      <c r="Q81" s="8"/>
      <c r="R81" s="8"/>
      <c r="S81" s="8"/>
      <c r="T81" s="8"/>
      <c r="U81" s="8"/>
      <c r="V81" s="9"/>
      <c r="W81" s="9"/>
      <c r="X81" s="9"/>
    </row>
    <row r="82" spans="1:24" x14ac:dyDescent="0.25">
      <c r="A82" t="s">
        <v>11</v>
      </c>
      <c r="B82" s="2" t="s">
        <v>78</v>
      </c>
      <c r="C82" s="5">
        <v>4</v>
      </c>
      <c r="D82" s="5">
        <v>12</v>
      </c>
      <c r="E82" s="12">
        <v>1</v>
      </c>
      <c r="F82" s="3">
        <v>24</v>
      </c>
      <c r="L82">
        <f t="shared" si="6"/>
        <v>0.48</v>
      </c>
      <c r="Q82" s="9"/>
      <c r="R82" s="9"/>
      <c r="S82" s="9"/>
      <c r="T82" s="9"/>
      <c r="U82" s="9"/>
      <c r="V82" s="9"/>
      <c r="W82" s="9"/>
      <c r="X82" s="9"/>
    </row>
    <row r="83" spans="1:24" x14ac:dyDescent="0.25">
      <c r="A83" t="s">
        <v>11</v>
      </c>
      <c r="B83" s="2" t="s">
        <v>78</v>
      </c>
      <c r="C83" s="5">
        <v>4</v>
      </c>
      <c r="D83" s="5">
        <v>12</v>
      </c>
      <c r="E83" s="12">
        <v>2</v>
      </c>
      <c r="F83" s="3">
        <v>24</v>
      </c>
      <c r="L83">
        <f t="shared" si="6"/>
        <v>0.48</v>
      </c>
      <c r="Q83" s="9"/>
      <c r="R83" s="9"/>
      <c r="S83" s="9"/>
      <c r="T83" s="9"/>
      <c r="U83" s="9"/>
      <c r="V83" s="9"/>
      <c r="W83" s="9"/>
      <c r="X83" s="9"/>
    </row>
    <row r="84" spans="1:24" x14ac:dyDescent="0.25">
      <c r="A84" t="s">
        <v>11</v>
      </c>
      <c r="B84" s="2" t="s">
        <v>78</v>
      </c>
      <c r="C84" s="5">
        <v>4</v>
      </c>
      <c r="D84" s="5">
        <v>12</v>
      </c>
      <c r="E84" s="12">
        <v>3</v>
      </c>
      <c r="F84" s="3">
        <v>28</v>
      </c>
      <c r="L84">
        <f t="shared" si="6"/>
        <v>0.56000000000000005</v>
      </c>
      <c r="Q84" s="9"/>
      <c r="R84" s="9"/>
      <c r="S84" s="9"/>
      <c r="T84" s="9"/>
      <c r="U84" s="9"/>
      <c r="V84" s="9"/>
      <c r="W84" s="9"/>
      <c r="X84" s="9"/>
    </row>
    <row r="85" spans="1:24" x14ac:dyDescent="0.25">
      <c r="A85" t="s">
        <v>11</v>
      </c>
      <c r="B85" s="2" t="s">
        <v>78</v>
      </c>
      <c r="C85" s="5">
        <v>4</v>
      </c>
      <c r="D85" s="5">
        <v>12</v>
      </c>
      <c r="E85" s="12">
        <v>4</v>
      </c>
      <c r="F85" s="3">
        <v>23</v>
      </c>
      <c r="L85">
        <f t="shared" si="6"/>
        <v>0.46</v>
      </c>
      <c r="M85">
        <f>AVERAGE(F82:F85)</f>
        <v>24.75</v>
      </c>
      <c r="N85">
        <f>STDEV(F82:F85)</f>
        <v>2.2173557826083452</v>
      </c>
      <c r="O85">
        <f>VAR(F82:F85)</f>
        <v>4.916666666666667</v>
      </c>
      <c r="P85">
        <f>SUM(F82:F85)</f>
        <v>99</v>
      </c>
      <c r="Q85" s="9"/>
      <c r="R85" s="9"/>
      <c r="S85" s="9"/>
      <c r="T85" s="9"/>
      <c r="U85" s="9"/>
      <c r="V85" s="9"/>
      <c r="W85" s="9"/>
      <c r="X85" s="9"/>
    </row>
    <row r="86" spans="1:24" x14ac:dyDescent="0.25">
      <c r="P86" s="9"/>
      <c r="Q86" s="9"/>
      <c r="R86" s="9"/>
      <c r="S86" s="9"/>
      <c r="T86" s="9"/>
      <c r="U86" s="9"/>
      <c r="V86" s="9"/>
      <c r="W86" s="9"/>
      <c r="X86" s="9"/>
    </row>
    <row r="87" spans="1:24" x14ac:dyDescent="0.25">
      <c r="P87" s="9"/>
      <c r="Q87" s="9"/>
      <c r="R87" s="9"/>
      <c r="S87" s="9"/>
      <c r="T87" s="9"/>
      <c r="U87" s="9"/>
      <c r="V87" s="9"/>
      <c r="W87" s="9"/>
      <c r="X87" s="9"/>
    </row>
    <row r="88" spans="1:24" x14ac:dyDescent="0.25">
      <c r="P88" s="9"/>
      <c r="Q88" s="9"/>
      <c r="R88" s="9"/>
      <c r="S88" s="9"/>
      <c r="T88" s="9"/>
      <c r="U88" s="9"/>
      <c r="V88" s="9"/>
      <c r="W88" s="9"/>
      <c r="X88" s="9"/>
    </row>
    <row r="89" spans="1:24" x14ac:dyDescent="0.25">
      <c r="P89" s="9"/>
      <c r="Q89" s="9"/>
      <c r="R89" s="9"/>
      <c r="S89" s="9"/>
      <c r="T89" s="9"/>
      <c r="U89" s="9"/>
      <c r="V89" s="9"/>
      <c r="W89" s="9"/>
      <c r="X89" s="9"/>
    </row>
    <row r="90" spans="1:24" x14ac:dyDescent="0.25">
      <c r="P90" s="9"/>
      <c r="Q90" s="9"/>
      <c r="R90" s="9"/>
      <c r="S90" s="9"/>
      <c r="T90" s="9"/>
      <c r="U90" s="9"/>
      <c r="V90" s="9"/>
      <c r="W90" s="11"/>
      <c r="X90" s="9"/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workbookViewId="0">
      <selection activeCell="L10" sqref="L10"/>
    </sheetView>
  </sheetViews>
  <sheetFormatPr defaultRowHeight="15" x14ac:dyDescent="0.25"/>
  <cols>
    <col min="4" max="4" width="12.140625" customWidth="1"/>
  </cols>
  <sheetData>
    <row r="1" spans="1:8" x14ac:dyDescent="0.25">
      <c r="A1" t="s">
        <v>80</v>
      </c>
      <c r="B1" t="s">
        <v>44</v>
      </c>
      <c r="C1" t="s">
        <v>82</v>
      </c>
      <c r="D1" t="s">
        <v>81</v>
      </c>
      <c r="E1" t="s">
        <v>83</v>
      </c>
      <c r="F1" t="s">
        <v>84</v>
      </c>
      <c r="G1" t="s">
        <v>85</v>
      </c>
      <c r="H1" t="s">
        <v>86</v>
      </c>
    </row>
    <row r="2" spans="1:8" x14ac:dyDescent="0.25">
      <c r="A2" s="3">
        <v>0</v>
      </c>
      <c r="B2" t="s">
        <v>87</v>
      </c>
      <c r="C2">
        <v>6</v>
      </c>
      <c r="D2">
        <v>50</v>
      </c>
      <c r="E2">
        <f t="shared" ref="E2:E33" si="0">C2/D2</f>
        <v>0.12</v>
      </c>
      <c r="F2">
        <f t="shared" ref="F2:F33" si="1">LN(C2)</f>
        <v>1.791759469228055</v>
      </c>
      <c r="G2">
        <f>LN(E2)</f>
        <v>-2.120263536200091</v>
      </c>
      <c r="H2">
        <f>ASIN(SQRT(E2))</f>
        <v>0.35374160588967152</v>
      </c>
    </row>
    <row r="3" spans="1:8" x14ac:dyDescent="0.25">
      <c r="A3" s="3">
        <v>0</v>
      </c>
      <c r="B3" t="s">
        <v>87</v>
      </c>
      <c r="C3">
        <v>4</v>
      </c>
      <c r="D3">
        <v>50</v>
      </c>
      <c r="E3">
        <f t="shared" si="0"/>
        <v>0.08</v>
      </c>
      <c r="F3">
        <f t="shared" si="1"/>
        <v>1.3862943611198906</v>
      </c>
      <c r="G3">
        <f t="shared" ref="G3:G57" si="2">LN(E3)</f>
        <v>-2.5257286443082556</v>
      </c>
      <c r="H3">
        <f t="shared" ref="H3:H57" si="3">ASIN(SQRT(E3))</f>
        <v>0.28675655221154839</v>
      </c>
    </row>
    <row r="4" spans="1:8" x14ac:dyDescent="0.25">
      <c r="A4" s="3">
        <v>0</v>
      </c>
      <c r="B4" t="s">
        <v>87</v>
      </c>
      <c r="C4">
        <v>6</v>
      </c>
      <c r="D4">
        <v>50</v>
      </c>
      <c r="E4">
        <f t="shared" si="0"/>
        <v>0.12</v>
      </c>
      <c r="F4">
        <f t="shared" si="1"/>
        <v>1.791759469228055</v>
      </c>
      <c r="G4">
        <f t="shared" si="2"/>
        <v>-2.120263536200091</v>
      </c>
      <c r="H4">
        <f t="shared" si="3"/>
        <v>0.35374160588967152</v>
      </c>
    </row>
    <row r="5" spans="1:8" x14ac:dyDescent="0.25">
      <c r="A5" s="3">
        <v>0</v>
      </c>
      <c r="B5" t="s">
        <v>87</v>
      </c>
      <c r="C5">
        <v>4</v>
      </c>
      <c r="D5">
        <v>50</v>
      </c>
      <c r="E5">
        <f t="shared" si="0"/>
        <v>0.08</v>
      </c>
      <c r="F5">
        <f t="shared" si="1"/>
        <v>1.3862943611198906</v>
      </c>
      <c r="G5">
        <f t="shared" si="2"/>
        <v>-2.5257286443082556</v>
      </c>
      <c r="H5">
        <f t="shared" si="3"/>
        <v>0.28675655221154839</v>
      </c>
    </row>
    <row r="6" spans="1:8" x14ac:dyDescent="0.25">
      <c r="A6" s="3">
        <v>0</v>
      </c>
      <c r="B6" t="s">
        <v>88</v>
      </c>
      <c r="C6">
        <v>1</v>
      </c>
      <c r="D6">
        <v>50</v>
      </c>
      <c r="E6">
        <f t="shared" si="0"/>
        <v>0.02</v>
      </c>
      <c r="F6">
        <f t="shared" si="1"/>
        <v>0</v>
      </c>
      <c r="G6">
        <f t="shared" si="2"/>
        <v>-3.912023005428146</v>
      </c>
      <c r="H6">
        <f t="shared" si="3"/>
        <v>0.14189705460416391</v>
      </c>
    </row>
    <row r="7" spans="1:8" x14ac:dyDescent="0.25">
      <c r="A7" s="3">
        <v>0</v>
      </c>
      <c r="B7" t="s">
        <v>88</v>
      </c>
      <c r="C7">
        <v>2</v>
      </c>
      <c r="D7">
        <v>50</v>
      </c>
      <c r="E7">
        <f t="shared" si="0"/>
        <v>0.04</v>
      </c>
      <c r="F7">
        <f t="shared" si="1"/>
        <v>0.69314718055994529</v>
      </c>
      <c r="G7">
        <f t="shared" si="2"/>
        <v>-3.2188758248682006</v>
      </c>
      <c r="H7">
        <f t="shared" si="3"/>
        <v>0.20135792079033082</v>
      </c>
    </row>
    <row r="8" spans="1:8" x14ac:dyDescent="0.25">
      <c r="A8" s="3">
        <v>0</v>
      </c>
      <c r="B8" t="s">
        <v>88</v>
      </c>
      <c r="C8">
        <v>2</v>
      </c>
      <c r="D8">
        <v>50</v>
      </c>
      <c r="E8">
        <f t="shared" si="0"/>
        <v>0.04</v>
      </c>
      <c r="F8">
        <f t="shared" si="1"/>
        <v>0.69314718055994529</v>
      </c>
      <c r="G8">
        <f t="shared" si="2"/>
        <v>-3.2188758248682006</v>
      </c>
      <c r="H8">
        <f t="shared" si="3"/>
        <v>0.20135792079033082</v>
      </c>
    </row>
    <row r="9" spans="1:8" x14ac:dyDescent="0.25">
      <c r="A9" s="3">
        <v>0</v>
      </c>
      <c r="B9" t="s">
        <v>88</v>
      </c>
      <c r="C9">
        <v>1</v>
      </c>
      <c r="D9">
        <v>50</v>
      </c>
      <c r="E9">
        <f t="shared" si="0"/>
        <v>0.02</v>
      </c>
      <c r="F9">
        <f t="shared" si="1"/>
        <v>0</v>
      </c>
      <c r="G9">
        <f t="shared" si="2"/>
        <v>-3.912023005428146</v>
      </c>
      <c r="H9">
        <f t="shared" si="3"/>
        <v>0.14189705460416391</v>
      </c>
    </row>
    <row r="10" spans="1:8" x14ac:dyDescent="0.25">
      <c r="A10" s="3">
        <v>2</v>
      </c>
      <c r="B10" t="s">
        <v>87</v>
      </c>
      <c r="C10">
        <v>10</v>
      </c>
      <c r="D10">
        <v>50</v>
      </c>
      <c r="E10">
        <f t="shared" si="0"/>
        <v>0.2</v>
      </c>
      <c r="F10">
        <f t="shared" si="1"/>
        <v>2.3025850929940459</v>
      </c>
      <c r="G10">
        <f t="shared" si="2"/>
        <v>-1.6094379124341003</v>
      </c>
      <c r="H10">
        <f t="shared" si="3"/>
        <v>0.46364760900080609</v>
      </c>
    </row>
    <row r="11" spans="1:8" x14ac:dyDescent="0.25">
      <c r="A11" s="3">
        <v>2</v>
      </c>
      <c r="B11" t="s">
        <v>87</v>
      </c>
      <c r="C11">
        <v>19</v>
      </c>
      <c r="D11">
        <v>50</v>
      </c>
      <c r="E11">
        <f t="shared" si="0"/>
        <v>0.38</v>
      </c>
      <c r="F11">
        <f t="shared" si="1"/>
        <v>2.9444389791664403</v>
      </c>
      <c r="G11">
        <f t="shared" si="2"/>
        <v>-0.96758402626170559</v>
      </c>
      <c r="H11">
        <f t="shared" si="3"/>
        <v>0.66421523787796666</v>
      </c>
    </row>
    <row r="12" spans="1:8" x14ac:dyDescent="0.25">
      <c r="A12" s="3">
        <v>2</v>
      </c>
      <c r="B12" t="s">
        <v>87</v>
      </c>
      <c r="C12">
        <v>18</v>
      </c>
      <c r="D12">
        <v>50</v>
      </c>
      <c r="E12">
        <f t="shared" si="0"/>
        <v>0.36</v>
      </c>
      <c r="F12">
        <f t="shared" si="1"/>
        <v>2.8903717578961645</v>
      </c>
      <c r="G12">
        <f t="shared" si="2"/>
        <v>-1.0216512475319814</v>
      </c>
      <c r="H12">
        <f t="shared" si="3"/>
        <v>0.64350110879328437</v>
      </c>
    </row>
    <row r="13" spans="1:8" x14ac:dyDescent="0.25">
      <c r="A13" s="3">
        <v>2</v>
      </c>
      <c r="B13" t="s">
        <v>87</v>
      </c>
      <c r="C13">
        <v>16</v>
      </c>
      <c r="D13">
        <v>50</v>
      </c>
      <c r="E13">
        <f t="shared" si="0"/>
        <v>0.32</v>
      </c>
      <c r="F13">
        <f t="shared" si="1"/>
        <v>2.7725887222397811</v>
      </c>
      <c r="G13">
        <f t="shared" si="2"/>
        <v>-1.1394342831883648</v>
      </c>
      <c r="H13">
        <f t="shared" si="3"/>
        <v>0.60126421667912822</v>
      </c>
    </row>
    <row r="14" spans="1:8" x14ac:dyDescent="0.25">
      <c r="A14" s="3">
        <v>2</v>
      </c>
      <c r="B14" t="s">
        <v>88</v>
      </c>
      <c r="C14">
        <v>8</v>
      </c>
      <c r="D14">
        <v>50</v>
      </c>
      <c r="E14">
        <f t="shared" si="0"/>
        <v>0.16</v>
      </c>
      <c r="F14">
        <f t="shared" si="1"/>
        <v>2.0794415416798357</v>
      </c>
      <c r="G14">
        <f t="shared" si="2"/>
        <v>-1.8325814637483102</v>
      </c>
      <c r="H14">
        <f t="shared" si="3"/>
        <v>0.41151684606748801</v>
      </c>
    </row>
    <row r="15" spans="1:8" x14ac:dyDescent="0.25">
      <c r="A15" s="3">
        <v>2</v>
      </c>
      <c r="B15" t="s">
        <v>88</v>
      </c>
      <c r="C15">
        <v>8</v>
      </c>
      <c r="D15">
        <v>50</v>
      </c>
      <c r="E15">
        <f t="shared" si="0"/>
        <v>0.16</v>
      </c>
      <c r="F15">
        <f t="shared" si="1"/>
        <v>2.0794415416798357</v>
      </c>
      <c r="G15">
        <f t="shared" si="2"/>
        <v>-1.8325814637483102</v>
      </c>
      <c r="H15">
        <f t="shared" si="3"/>
        <v>0.41151684606748801</v>
      </c>
    </row>
    <row r="16" spans="1:8" x14ac:dyDescent="0.25">
      <c r="A16" s="3">
        <v>2</v>
      </c>
      <c r="B16" t="s">
        <v>88</v>
      </c>
      <c r="C16">
        <v>8</v>
      </c>
      <c r="D16">
        <v>50</v>
      </c>
      <c r="E16">
        <f t="shared" si="0"/>
        <v>0.16</v>
      </c>
      <c r="F16">
        <f t="shared" si="1"/>
        <v>2.0794415416798357</v>
      </c>
      <c r="G16">
        <f t="shared" si="2"/>
        <v>-1.8325814637483102</v>
      </c>
      <c r="H16">
        <f t="shared" si="3"/>
        <v>0.41151684606748801</v>
      </c>
    </row>
    <row r="17" spans="1:8" x14ac:dyDescent="0.25">
      <c r="A17" s="3">
        <v>2</v>
      </c>
      <c r="B17" t="s">
        <v>88</v>
      </c>
      <c r="C17">
        <v>9</v>
      </c>
      <c r="D17">
        <v>50</v>
      </c>
      <c r="E17">
        <f t="shared" si="0"/>
        <v>0.18</v>
      </c>
      <c r="F17">
        <f t="shared" si="1"/>
        <v>2.1972245773362196</v>
      </c>
      <c r="G17">
        <f t="shared" si="2"/>
        <v>-1.7147984280919266</v>
      </c>
      <c r="H17">
        <f t="shared" si="3"/>
        <v>0.43814903058417032</v>
      </c>
    </row>
    <row r="18" spans="1:8" x14ac:dyDescent="0.25">
      <c r="A18" s="3">
        <v>4</v>
      </c>
      <c r="B18" t="s">
        <v>87</v>
      </c>
      <c r="C18">
        <v>30</v>
      </c>
      <c r="D18">
        <v>50</v>
      </c>
      <c r="E18">
        <f t="shared" si="0"/>
        <v>0.6</v>
      </c>
      <c r="F18">
        <f t="shared" si="1"/>
        <v>3.4011973816621555</v>
      </c>
      <c r="G18">
        <f t="shared" si="2"/>
        <v>-0.51082562376599072</v>
      </c>
      <c r="H18">
        <f t="shared" si="3"/>
        <v>0.88607712379261372</v>
      </c>
    </row>
    <row r="19" spans="1:8" x14ac:dyDescent="0.25">
      <c r="A19" s="3">
        <v>4</v>
      </c>
      <c r="B19" t="s">
        <v>87</v>
      </c>
      <c r="C19">
        <v>21</v>
      </c>
      <c r="D19">
        <v>50</v>
      </c>
      <c r="E19">
        <f t="shared" si="0"/>
        <v>0.42</v>
      </c>
      <c r="F19">
        <f t="shared" si="1"/>
        <v>3.044522437723423</v>
      </c>
      <c r="G19">
        <f t="shared" si="2"/>
        <v>-0.86750056770472306</v>
      </c>
      <c r="H19">
        <f t="shared" si="3"/>
        <v>0.7050528369214929</v>
      </c>
    </row>
    <row r="20" spans="1:8" x14ac:dyDescent="0.25">
      <c r="A20" s="3">
        <v>4</v>
      </c>
      <c r="B20" t="s">
        <v>87</v>
      </c>
      <c r="C20">
        <v>30</v>
      </c>
      <c r="D20">
        <v>50</v>
      </c>
      <c r="E20">
        <f t="shared" si="0"/>
        <v>0.6</v>
      </c>
      <c r="F20">
        <f t="shared" si="1"/>
        <v>3.4011973816621555</v>
      </c>
      <c r="G20">
        <f t="shared" si="2"/>
        <v>-0.51082562376599072</v>
      </c>
      <c r="H20">
        <f t="shared" si="3"/>
        <v>0.88607712379261372</v>
      </c>
    </row>
    <row r="21" spans="1:8" x14ac:dyDescent="0.25">
      <c r="A21" s="3">
        <v>4</v>
      </c>
      <c r="B21" t="s">
        <v>87</v>
      </c>
      <c r="C21">
        <v>28</v>
      </c>
      <c r="D21">
        <v>50</v>
      </c>
      <c r="E21">
        <f t="shared" si="0"/>
        <v>0.56000000000000005</v>
      </c>
      <c r="F21">
        <f t="shared" si="1"/>
        <v>3.3322045101752038</v>
      </c>
      <c r="G21">
        <f t="shared" si="2"/>
        <v>-0.57981849525294205</v>
      </c>
      <c r="H21">
        <f t="shared" si="3"/>
        <v>0.84554310459484239</v>
      </c>
    </row>
    <row r="22" spans="1:8" x14ac:dyDescent="0.25">
      <c r="A22" s="3">
        <v>4</v>
      </c>
      <c r="B22" t="s">
        <v>88</v>
      </c>
      <c r="C22">
        <v>8</v>
      </c>
      <c r="D22">
        <v>50</v>
      </c>
      <c r="E22">
        <f t="shared" si="0"/>
        <v>0.16</v>
      </c>
      <c r="F22">
        <f t="shared" si="1"/>
        <v>2.0794415416798357</v>
      </c>
      <c r="G22">
        <f t="shared" si="2"/>
        <v>-1.8325814637483102</v>
      </c>
      <c r="H22">
        <f t="shared" si="3"/>
        <v>0.41151684606748801</v>
      </c>
    </row>
    <row r="23" spans="1:8" x14ac:dyDescent="0.25">
      <c r="A23" s="3">
        <v>4</v>
      </c>
      <c r="B23" t="s">
        <v>88</v>
      </c>
      <c r="C23">
        <v>6</v>
      </c>
      <c r="D23">
        <v>50</v>
      </c>
      <c r="E23">
        <f t="shared" si="0"/>
        <v>0.12</v>
      </c>
      <c r="F23">
        <f t="shared" si="1"/>
        <v>1.791759469228055</v>
      </c>
      <c r="G23">
        <f t="shared" si="2"/>
        <v>-2.120263536200091</v>
      </c>
      <c r="H23">
        <f t="shared" si="3"/>
        <v>0.35374160588967152</v>
      </c>
    </row>
    <row r="24" spans="1:8" x14ac:dyDescent="0.25">
      <c r="A24" s="3">
        <v>4</v>
      </c>
      <c r="B24" t="s">
        <v>88</v>
      </c>
      <c r="C24">
        <v>4</v>
      </c>
      <c r="D24">
        <v>50</v>
      </c>
      <c r="E24">
        <f t="shared" si="0"/>
        <v>0.08</v>
      </c>
      <c r="F24">
        <f t="shared" si="1"/>
        <v>1.3862943611198906</v>
      </c>
      <c r="G24">
        <f t="shared" si="2"/>
        <v>-2.5257286443082556</v>
      </c>
      <c r="H24">
        <f t="shared" si="3"/>
        <v>0.28675655221154839</v>
      </c>
    </row>
    <row r="25" spans="1:8" x14ac:dyDescent="0.25">
      <c r="A25" s="3">
        <v>4</v>
      </c>
      <c r="B25" t="s">
        <v>88</v>
      </c>
      <c r="C25">
        <v>12</v>
      </c>
      <c r="D25">
        <v>50</v>
      </c>
      <c r="E25">
        <f t="shared" si="0"/>
        <v>0.24</v>
      </c>
      <c r="F25">
        <f t="shared" si="1"/>
        <v>2.4849066497880004</v>
      </c>
      <c r="G25">
        <f t="shared" si="2"/>
        <v>-1.4271163556401458</v>
      </c>
      <c r="H25">
        <f t="shared" si="3"/>
        <v>0.51197268804947627</v>
      </c>
    </row>
    <row r="26" spans="1:8" x14ac:dyDescent="0.25">
      <c r="A26" s="3">
        <v>6</v>
      </c>
      <c r="B26" t="s">
        <v>87</v>
      </c>
      <c r="C26">
        <v>22</v>
      </c>
      <c r="D26">
        <v>50</v>
      </c>
      <c r="E26">
        <f t="shared" si="0"/>
        <v>0.44</v>
      </c>
      <c r="F26">
        <f t="shared" si="1"/>
        <v>3.0910424533583161</v>
      </c>
      <c r="G26">
        <f t="shared" si="2"/>
        <v>-0.82098055206983023</v>
      </c>
      <c r="H26">
        <f t="shared" si="3"/>
        <v>0.72525322220005417</v>
      </c>
    </row>
    <row r="27" spans="1:8" x14ac:dyDescent="0.25">
      <c r="A27" s="3">
        <v>6</v>
      </c>
      <c r="B27" t="s">
        <v>87</v>
      </c>
      <c r="C27">
        <v>27</v>
      </c>
      <c r="D27">
        <v>50</v>
      </c>
      <c r="E27">
        <f t="shared" si="0"/>
        <v>0.54</v>
      </c>
      <c r="F27">
        <f t="shared" si="1"/>
        <v>3.2958368660043291</v>
      </c>
      <c r="G27">
        <f t="shared" si="2"/>
        <v>-0.61618613942381695</v>
      </c>
      <c r="H27">
        <f t="shared" si="3"/>
        <v>0.82544095341427781</v>
      </c>
    </row>
    <row r="28" spans="1:8" x14ac:dyDescent="0.25">
      <c r="A28" s="3">
        <v>6</v>
      </c>
      <c r="B28" t="s">
        <v>87</v>
      </c>
      <c r="C28">
        <v>31</v>
      </c>
      <c r="D28">
        <v>50</v>
      </c>
      <c r="E28">
        <f t="shared" si="0"/>
        <v>0.62</v>
      </c>
      <c r="F28">
        <f t="shared" si="1"/>
        <v>3.4339872044851463</v>
      </c>
      <c r="G28">
        <f t="shared" si="2"/>
        <v>-0.4780358009429998</v>
      </c>
      <c r="H28">
        <f t="shared" si="3"/>
        <v>0.9065810889169299</v>
      </c>
    </row>
    <row r="29" spans="1:8" x14ac:dyDescent="0.25">
      <c r="A29" s="3">
        <v>6</v>
      </c>
      <c r="B29" t="s">
        <v>87</v>
      </c>
      <c r="C29">
        <v>25</v>
      </c>
      <c r="D29">
        <v>50</v>
      </c>
      <c r="E29">
        <f t="shared" si="0"/>
        <v>0.5</v>
      </c>
      <c r="F29">
        <f t="shared" si="1"/>
        <v>3.2188758248682006</v>
      </c>
      <c r="G29">
        <f t="shared" si="2"/>
        <v>-0.69314718055994529</v>
      </c>
      <c r="H29">
        <f t="shared" si="3"/>
        <v>0.78539816339744839</v>
      </c>
    </row>
    <row r="30" spans="1:8" x14ac:dyDescent="0.25">
      <c r="A30" s="3">
        <v>6</v>
      </c>
      <c r="B30" t="s">
        <v>88</v>
      </c>
      <c r="C30">
        <v>10</v>
      </c>
      <c r="D30">
        <v>50</v>
      </c>
      <c r="E30">
        <f t="shared" si="0"/>
        <v>0.2</v>
      </c>
      <c r="F30">
        <f t="shared" si="1"/>
        <v>2.3025850929940459</v>
      </c>
      <c r="G30">
        <f t="shared" si="2"/>
        <v>-1.6094379124341003</v>
      </c>
      <c r="H30">
        <f t="shared" si="3"/>
        <v>0.46364760900080609</v>
      </c>
    </row>
    <row r="31" spans="1:8" x14ac:dyDescent="0.25">
      <c r="A31" s="3">
        <v>6</v>
      </c>
      <c r="B31" t="s">
        <v>88</v>
      </c>
      <c r="C31">
        <v>6</v>
      </c>
      <c r="D31">
        <v>50</v>
      </c>
      <c r="E31">
        <f t="shared" si="0"/>
        <v>0.12</v>
      </c>
      <c r="F31">
        <f t="shared" si="1"/>
        <v>1.791759469228055</v>
      </c>
      <c r="G31">
        <f t="shared" si="2"/>
        <v>-2.120263536200091</v>
      </c>
      <c r="H31">
        <f t="shared" si="3"/>
        <v>0.35374160588967152</v>
      </c>
    </row>
    <row r="32" spans="1:8" x14ac:dyDescent="0.25">
      <c r="A32" s="3">
        <v>6</v>
      </c>
      <c r="B32" t="s">
        <v>88</v>
      </c>
      <c r="C32">
        <v>7</v>
      </c>
      <c r="D32">
        <v>50</v>
      </c>
      <c r="E32">
        <f t="shared" si="0"/>
        <v>0.14000000000000001</v>
      </c>
      <c r="F32">
        <f t="shared" si="1"/>
        <v>1.9459101490553132</v>
      </c>
      <c r="G32">
        <f t="shared" si="2"/>
        <v>-1.9661128563728327</v>
      </c>
      <c r="H32">
        <f t="shared" si="3"/>
        <v>0.38349700393093333</v>
      </c>
    </row>
    <row r="33" spans="1:8" x14ac:dyDescent="0.25">
      <c r="A33" s="3">
        <v>6</v>
      </c>
      <c r="B33" t="s">
        <v>88</v>
      </c>
      <c r="C33">
        <v>6</v>
      </c>
      <c r="D33">
        <v>50</v>
      </c>
      <c r="E33">
        <f t="shared" si="0"/>
        <v>0.12</v>
      </c>
      <c r="F33">
        <f t="shared" si="1"/>
        <v>1.791759469228055</v>
      </c>
      <c r="G33">
        <f t="shared" si="2"/>
        <v>-2.120263536200091</v>
      </c>
      <c r="H33">
        <f t="shared" si="3"/>
        <v>0.35374160588967152</v>
      </c>
    </row>
    <row r="34" spans="1:8" x14ac:dyDescent="0.25">
      <c r="A34" s="3">
        <v>8</v>
      </c>
      <c r="B34" t="s">
        <v>87</v>
      </c>
      <c r="C34">
        <v>32</v>
      </c>
      <c r="D34">
        <v>50</v>
      </c>
      <c r="E34">
        <f t="shared" ref="E34:E57" si="4">C34/D34</f>
        <v>0.64</v>
      </c>
      <c r="F34">
        <f t="shared" ref="F34:F57" si="5">LN(C34)</f>
        <v>3.4657359027997265</v>
      </c>
      <c r="G34">
        <f t="shared" si="2"/>
        <v>-0.44628710262841947</v>
      </c>
      <c r="H34">
        <f t="shared" si="3"/>
        <v>0.9272952180016123</v>
      </c>
    </row>
    <row r="35" spans="1:8" x14ac:dyDescent="0.25">
      <c r="A35" s="3">
        <v>8</v>
      </c>
      <c r="B35" t="s">
        <v>87</v>
      </c>
      <c r="C35">
        <v>23</v>
      </c>
      <c r="D35">
        <v>50</v>
      </c>
      <c r="E35">
        <f t="shared" si="4"/>
        <v>0.46</v>
      </c>
      <c r="F35">
        <f t="shared" si="5"/>
        <v>3.1354942159291497</v>
      </c>
      <c r="G35">
        <f t="shared" si="2"/>
        <v>-0.77652878949899629</v>
      </c>
      <c r="H35">
        <f t="shared" si="3"/>
        <v>0.74535537338061875</v>
      </c>
    </row>
    <row r="36" spans="1:8" x14ac:dyDescent="0.25">
      <c r="A36" s="3">
        <v>8</v>
      </c>
      <c r="B36" t="s">
        <v>87</v>
      </c>
      <c r="C36">
        <v>26</v>
      </c>
      <c r="D36">
        <v>50</v>
      </c>
      <c r="E36">
        <f t="shared" si="4"/>
        <v>0.52</v>
      </c>
      <c r="F36">
        <f t="shared" si="5"/>
        <v>3.2580965380214821</v>
      </c>
      <c r="G36">
        <f t="shared" si="2"/>
        <v>-0.65392646740666394</v>
      </c>
      <c r="H36">
        <f t="shared" si="3"/>
        <v>0.80540350057444288</v>
      </c>
    </row>
    <row r="37" spans="1:8" x14ac:dyDescent="0.25">
      <c r="A37" s="3">
        <v>8</v>
      </c>
      <c r="B37" t="s">
        <v>87</v>
      </c>
      <c r="C37">
        <v>24</v>
      </c>
      <c r="D37">
        <v>50</v>
      </c>
      <c r="E37">
        <f t="shared" si="4"/>
        <v>0.48</v>
      </c>
      <c r="F37">
        <f t="shared" si="5"/>
        <v>3.1780538303479458</v>
      </c>
      <c r="G37">
        <f t="shared" si="2"/>
        <v>-0.73396917508020043</v>
      </c>
      <c r="H37">
        <f t="shared" si="3"/>
        <v>0.76539282622045379</v>
      </c>
    </row>
    <row r="38" spans="1:8" x14ac:dyDescent="0.25">
      <c r="A38" s="3">
        <v>8</v>
      </c>
      <c r="B38" t="s">
        <v>88</v>
      </c>
      <c r="C38">
        <v>8</v>
      </c>
      <c r="D38">
        <v>50</v>
      </c>
      <c r="E38">
        <f t="shared" si="4"/>
        <v>0.16</v>
      </c>
      <c r="F38">
        <f t="shared" si="5"/>
        <v>2.0794415416798357</v>
      </c>
      <c r="G38">
        <f t="shared" si="2"/>
        <v>-1.8325814637483102</v>
      </c>
      <c r="H38">
        <f t="shared" si="3"/>
        <v>0.41151684606748801</v>
      </c>
    </row>
    <row r="39" spans="1:8" x14ac:dyDescent="0.25">
      <c r="A39" s="3">
        <v>8</v>
      </c>
      <c r="B39" t="s">
        <v>88</v>
      </c>
      <c r="C39">
        <v>13</v>
      </c>
      <c r="D39">
        <v>50</v>
      </c>
      <c r="E39">
        <f t="shared" si="4"/>
        <v>0.26</v>
      </c>
      <c r="F39">
        <f t="shared" si="5"/>
        <v>2.5649493574615367</v>
      </c>
      <c r="G39">
        <f t="shared" si="2"/>
        <v>-1.3470736479666092</v>
      </c>
      <c r="H39">
        <f t="shared" si="3"/>
        <v>0.53507080719515432</v>
      </c>
    </row>
    <row r="40" spans="1:8" x14ac:dyDescent="0.25">
      <c r="A40" s="3">
        <v>8</v>
      </c>
      <c r="B40" t="s">
        <v>88</v>
      </c>
      <c r="C40">
        <v>13</v>
      </c>
      <c r="D40">
        <v>50</v>
      </c>
      <c r="E40">
        <f t="shared" si="4"/>
        <v>0.26</v>
      </c>
      <c r="F40">
        <f t="shared" si="5"/>
        <v>2.5649493574615367</v>
      </c>
      <c r="G40">
        <f t="shared" si="2"/>
        <v>-1.3470736479666092</v>
      </c>
      <c r="H40">
        <f t="shared" si="3"/>
        <v>0.53507080719515432</v>
      </c>
    </row>
    <row r="41" spans="1:8" x14ac:dyDescent="0.25">
      <c r="A41" s="3">
        <v>8</v>
      </c>
      <c r="B41" t="s">
        <v>88</v>
      </c>
      <c r="C41">
        <v>8</v>
      </c>
      <c r="D41">
        <v>50</v>
      </c>
      <c r="E41">
        <f t="shared" si="4"/>
        <v>0.16</v>
      </c>
      <c r="F41">
        <f t="shared" si="5"/>
        <v>2.0794415416798357</v>
      </c>
      <c r="G41">
        <f t="shared" si="2"/>
        <v>-1.8325814637483102</v>
      </c>
      <c r="H41">
        <f t="shared" si="3"/>
        <v>0.41151684606748801</v>
      </c>
    </row>
    <row r="42" spans="1:8" x14ac:dyDescent="0.25">
      <c r="A42" s="3">
        <v>10</v>
      </c>
      <c r="B42" t="s">
        <v>87</v>
      </c>
      <c r="C42">
        <v>19</v>
      </c>
      <c r="D42">
        <v>50</v>
      </c>
      <c r="E42">
        <f t="shared" si="4"/>
        <v>0.38</v>
      </c>
      <c r="F42">
        <f t="shared" si="5"/>
        <v>2.9444389791664403</v>
      </c>
      <c r="G42">
        <f t="shared" si="2"/>
        <v>-0.96758402626170559</v>
      </c>
      <c r="H42">
        <f t="shared" si="3"/>
        <v>0.66421523787796666</v>
      </c>
    </row>
    <row r="43" spans="1:8" x14ac:dyDescent="0.25">
      <c r="A43" s="3">
        <v>10</v>
      </c>
      <c r="B43" t="s">
        <v>87</v>
      </c>
      <c r="C43">
        <v>25</v>
      </c>
      <c r="D43">
        <v>50</v>
      </c>
      <c r="E43">
        <f t="shared" si="4"/>
        <v>0.5</v>
      </c>
      <c r="F43">
        <f t="shared" si="5"/>
        <v>3.2188758248682006</v>
      </c>
      <c r="G43">
        <f t="shared" si="2"/>
        <v>-0.69314718055994529</v>
      </c>
      <c r="H43">
        <f t="shared" si="3"/>
        <v>0.78539816339744839</v>
      </c>
    </row>
    <row r="44" spans="1:8" x14ac:dyDescent="0.25">
      <c r="A44" s="3">
        <v>10</v>
      </c>
      <c r="B44" t="s">
        <v>87</v>
      </c>
      <c r="C44">
        <v>27</v>
      </c>
      <c r="D44">
        <v>50</v>
      </c>
      <c r="E44">
        <f t="shared" si="4"/>
        <v>0.54</v>
      </c>
      <c r="F44">
        <f t="shared" si="5"/>
        <v>3.2958368660043291</v>
      </c>
      <c r="G44">
        <f t="shared" si="2"/>
        <v>-0.61618613942381695</v>
      </c>
      <c r="H44">
        <f t="shared" si="3"/>
        <v>0.82544095341427781</v>
      </c>
    </row>
    <row r="45" spans="1:8" x14ac:dyDescent="0.25">
      <c r="A45" s="3">
        <v>10</v>
      </c>
      <c r="B45" t="s">
        <v>87</v>
      </c>
      <c r="C45">
        <v>22</v>
      </c>
      <c r="D45">
        <v>50</v>
      </c>
      <c r="E45">
        <f t="shared" si="4"/>
        <v>0.44</v>
      </c>
      <c r="F45">
        <f t="shared" si="5"/>
        <v>3.0910424533583161</v>
      </c>
      <c r="G45">
        <f t="shared" si="2"/>
        <v>-0.82098055206983023</v>
      </c>
      <c r="H45">
        <f t="shared" si="3"/>
        <v>0.72525322220005417</v>
      </c>
    </row>
    <row r="46" spans="1:8" x14ac:dyDescent="0.25">
      <c r="A46" s="3">
        <v>10</v>
      </c>
      <c r="B46" t="s">
        <v>88</v>
      </c>
      <c r="C46">
        <v>16</v>
      </c>
      <c r="D46">
        <v>50</v>
      </c>
      <c r="E46">
        <f t="shared" si="4"/>
        <v>0.32</v>
      </c>
      <c r="F46">
        <f t="shared" si="5"/>
        <v>2.7725887222397811</v>
      </c>
      <c r="G46">
        <f t="shared" si="2"/>
        <v>-1.1394342831883648</v>
      </c>
      <c r="H46">
        <f t="shared" si="3"/>
        <v>0.60126421667912822</v>
      </c>
    </row>
    <row r="47" spans="1:8" x14ac:dyDescent="0.25">
      <c r="A47" s="3">
        <v>10</v>
      </c>
      <c r="B47" t="s">
        <v>88</v>
      </c>
      <c r="C47">
        <v>10</v>
      </c>
      <c r="D47">
        <v>50</v>
      </c>
      <c r="E47">
        <f t="shared" si="4"/>
        <v>0.2</v>
      </c>
      <c r="F47">
        <f t="shared" si="5"/>
        <v>2.3025850929940459</v>
      </c>
      <c r="G47">
        <f t="shared" si="2"/>
        <v>-1.6094379124341003</v>
      </c>
      <c r="H47">
        <f t="shared" si="3"/>
        <v>0.46364760900080609</v>
      </c>
    </row>
    <row r="48" spans="1:8" x14ac:dyDescent="0.25">
      <c r="A48" s="3">
        <v>10</v>
      </c>
      <c r="B48" t="s">
        <v>88</v>
      </c>
      <c r="C48">
        <v>20</v>
      </c>
      <c r="D48">
        <v>50</v>
      </c>
      <c r="E48">
        <f t="shared" si="4"/>
        <v>0.4</v>
      </c>
      <c r="F48">
        <f t="shared" si="5"/>
        <v>2.9957322735539909</v>
      </c>
      <c r="G48">
        <f t="shared" si="2"/>
        <v>-0.916290731874155</v>
      </c>
      <c r="H48">
        <f t="shared" si="3"/>
        <v>0.68471920300228295</v>
      </c>
    </row>
    <row r="49" spans="1:8" x14ac:dyDescent="0.25">
      <c r="A49" s="3">
        <v>10</v>
      </c>
      <c r="B49" t="s">
        <v>88</v>
      </c>
      <c r="C49">
        <v>16</v>
      </c>
      <c r="D49">
        <v>50</v>
      </c>
      <c r="E49">
        <f t="shared" si="4"/>
        <v>0.32</v>
      </c>
      <c r="F49">
        <f t="shared" si="5"/>
        <v>2.7725887222397811</v>
      </c>
      <c r="G49">
        <f t="shared" si="2"/>
        <v>-1.1394342831883648</v>
      </c>
      <c r="H49">
        <f t="shared" si="3"/>
        <v>0.60126421667912822</v>
      </c>
    </row>
    <row r="50" spans="1:8" x14ac:dyDescent="0.25">
      <c r="A50" s="5">
        <v>12</v>
      </c>
      <c r="B50" t="s">
        <v>87</v>
      </c>
      <c r="C50">
        <v>20</v>
      </c>
      <c r="D50">
        <v>50</v>
      </c>
      <c r="E50">
        <f t="shared" si="4"/>
        <v>0.4</v>
      </c>
      <c r="F50">
        <f t="shared" si="5"/>
        <v>2.9957322735539909</v>
      </c>
      <c r="G50">
        <f t="shared" si="2"/>
        <v>-0.916290731874155</v>
      </c>
      <c r="H50">
        <f t="shared" si="3"/>
        <v>0.68471920300228295</v>
      </c>
    </row>
    <row r="51" spans="1:8" x14ac:dyDescent="0.25">
      <c r="A51" s="5">
        <v>12</v>
      </c>
      <c r="B51" t="s">
        <v>87</v>
      </c>
      <c r="C51">
        <v>11</v>
      </c>
      <c r="D51">
        <v>50</v>
      </c>
      <c r="E51">
        <f t="shared" si="4"/>
        <v>0.22</v>
      </c>
      <c r="F51">
        <f t="shared" si="5"/>
        <v>2.3978952727983707</v>
      </c>
      <c r="G51">
        <f t="shared" si="2"/>
        <v>-1.5141277326297755</v>
      </c>
      <c r="H51">
        <f t="shared" si="3"/>
        <v>0.48820526339691722</v>
      </c>
    </row>
    <row r="52" spans="1:8" x14ac:dyDescent="0.25">
      <c r="A52" s="5">
        <v>12</v>
      </c>
      <c r="B52" t="s">
        <v>87</v>
      </c>
      <c r="C52">
        <v>17</v>
      </c>
      <c r="D52">
        <v>50</v>
      </c>
      <c r="E52">
        <f t="shared" si="4"/>
        <v>0.34</v>
      </c>
      <c r="F52">
        <f t="shared" si="5"/>
        <v>2.8332133440562162</v>
      </c>
      <c r="G52">
        <f t="shared" si="2"/>
        <v>-1.0788096613719298</v>
      </c>
      <c r="H52">
        <f t="shared" si="3"/>
        <v>0.62253341975013332</v>
      </c>
    </row>
    <row r="53" spans="1:8" x14ac:dyDescent="0.25">
      <c r="A53" s="5">
        <v>12</v>
      </c>
      <c r="B53" t="s">
        <v>87</v>
      </c>
      <c r="C53">
        <v>29</v>
      </c>
      <c r="D53">
        <v>50</v>
      </c>
      <c r="E53">
        <f t="shared" si="4"/>
        <v>0.57999999999999996</v>
      </c>
      <c r="F53">
        <f t="shared" si="5"/>
        <v>3.3672958299864741</v>
      </c>
      <c r="G53">
        <f t="shared" si="2"/>
        <v>-0.54472717544167215</v>
      </c>
      <c r="H53">
        <f t="shared" si="3"/>
        <v>0.86574348987340355</v>
      </c>
    </row>
    <row r="54" spans="1:8" x14ac:dyDescent="0.25">
      <c r="A54" s="5">
        <v>12</v>
      </c>
      <c r="B54" t="s">
        <v>88</v>
      </c>
      <c r="C54">
        <v>22</v>
      </c>
      <c r="D54">
        <v>50</v>
      </c>
      <c r="E54">
        <f t="shared" si="4"/>
        <v>0.44</v>
      </c>
      <c r="F54">
        <f t="shared" si="5"/>
        <v>3.0910424533583161</v>
      </c>
      <c r="G54">
        <f t="shared" si="2"/>
        <v>-0.82098055206983023</v>
      </c>
      <c r="H54">
        <f t="shared" si="3"/>
        <v>0.72525322220005417</v>
      </c>
    </row>
    <row r="55" spans="1:8" x14ac:dyDescent="0.25">
      <c r="A55" s="5">
        <v>12</v>
      </c>
      <c r="B55" t="s">
        <v>88</v>
      </c>
      <c r="C55">
        <v>14</v>
      </c>
      <c r="D55">
        <v>50</v>
      </c>
      <c r="E55">
        <f t="shared" si="4"/>
        <v>0.28000000000000003</v>
      </c>
      <c r="F55">
        <f t="shared" si="5"/>
        <v>2.6390573296152584</v>
      </c>
      <c r="G55">
        <f t="shared" si="2"/>
        <v>-1.2729656758128873</v>
      </c>
      <c r="H55">
        <f t="shared" si="3"/>
        <v>0.55759882669953675</v>
      </c>
    </row>
    <row r="56" spans="1:8" x14ac:dyDescent="0.25">
      <c r="A56" s="5">
        <v>12</v>
      </c>
      <c r="B56" t="s">
        <v>88</v>
      </c>
      <c r="C56">
        <v>21</v>
      </c>
      <c r="D56">
        <v>50</v>
      </c>
      <c r="E56">
        <f t="shared" si="4"/>
        <v>0.42</v>
      </c>
      <c r="F56">
        <f t="shared" si="5"/>
        <v>3.044522437723423</v>
      </c>
      <c r="G56">
        <f t="shared" si="2"/>
        <v>-0.86750056770472306</v>
      </c>
      <c r="H56">
        <f t="shared" si="3"/>
        <v>0.7050528369214929</v>
      </c>
    </row>
    <row r="57" spans="1:8" x14ac:dyDescent="0.25">
      <c r="A57" s="5">
        <v>12</v>
      </c>
      <c r="B57" t="s">
        <v>88</v>
      </c>
      <c r="C57">
        <v>14</v>
      </c>
      <c r="D57">
        <v>50</v>
      </c>
      <c r="E57">
        <f t="shared" si="4"/>
        <v>0.28000000000000003</v>
      </c>
      <c r="F57">
        <f t="shared" si="5"/>
        <v>2.6390573296152584</v>
      </c>
      <c r="G57">
        <f t="shared" si="2"/>
        <v>-1.2729656758128873</v>
      </c>
      <c r="H57">
        <f t="shared" si="3"/>
        <v>0.55759882669953675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C18" sqref="C18"/>
    </sheetView>
  </sheetViews>
  <sheetFormatPr defaultRowHeight="15" x14ac:dyDescent="0.25"/>
  <cols>
    <col min="4" max="4" width="14.5703125" customWidth="1"/>
    <col min="5" max="5" width="15.7109375" customWidth="1"/>
    <col min="6" max="6" width="14.85546875" customWidth="1"/>
    <col min="7" max="7" width="13" customWidth="1"/>
    <col min="8" max="8" width="14.42578125" customWidth="1"/>
  </cols>
  <sheetData>
    <row r="1" spans="1:8" x14ac:dyDescent="0.25">
      <c r="A1" t="s">
        <v>89</v>
      </c>
      <c r="B1" t="s">
        <v>80</v>
      </c>
      <c r="C1" t="s">
        <v>82</v>
      </c>
      <c r="D1" t="s">
        <v>81</v>
      </c>
      <c r="E1" t="s">
        <v>83</v>
      </c>
      <c r="F1" t="s">
        <v>84</v>
      </c>
      <c r="G1" t="s">
        <v>85</v>
      </c>
      <c r="H1" t="s">
        <v>86</v>
      </c>
    </row>
    <row r="2" spans="1:8" x14ac:dyDescent="0.25">
      <c r="A2">
        <v>0</v>
      </c>
      <c r="B2" s="3">
        <v>0</v>
      </c>
      <c r="C2">
        <v>0</v>
      </c>
      <c r="D2">
        <v>50</v>
      </c>
      <c r="E2">
        <f t="shared" ref="E2:E33" si="0">C2/D2</f>
        <v>0</v>
      </c>
      <c r="F2" t="e">
        <f t="shared" ref="F2:F33" si="1">LN(C2)</f>
        <v>#NUM!</v>
      </c>
      <c r="G2" t="e">
        <f>LN(E2)</f>
        <v>#NUM!</v>
      </c>
      <c r="H2">
        <f>ASIN(SQRT(E2))</f>
        <v>0</v>
      </c>
    </row>
    <row r="3" spans="1:8" x14ac:dyDescent="0.25">
      <c r="A3">
        <v>0</v>
      </c>
      <c r="B3" s="3">
        <v>0</v>
      </c>
      <c r="C3">
        <v>0</v>
      </c>
      <c r="D3">
        <v>50</v>
      </c>
      <c r="E3">
        <f t="shared" si="0"/>
        <v>0</v>
      </c>
      <c r="F3" t="e">
        <f t="shared" si="1"/>
        <v>#NUM!</v>
      </c>
      <c r="G3" t="e">
        <f t="shared" ref="G3:G57" si="2">LN(E3)</f>
        <v>#NUM!</v>
      </c>
      <c r="H3">
        <f t="shared" ref="H3:H66" si="3">ASIN(SQRT(E3))</f>
        <v>0</v>
      </c>
    </row>
    <row r="4" spans="1:8" x14ac:dyDescent="0.25">
      <c r="A4">
        <v>0</v>
      </c>
      <c r="B4" s="3">
        <v>0</v>
      </c>
      <c r="C4">
        <v>0</v>
      </c>
      <c r="D4">
        <v>50</v>
      </c>
      <c r="E4">
        <f t="shared" si="0"/>
        <v>0</v>
      </c>
      <c r="F4" t="e">
        <f t="shared" si="1"/>
        <v>#NUM!</v>
      </c>
      <c r="G4" t="e">
        <f t="shared" si="2"/>
        <v>#NUM!</v>
      </c>
      <c r="H4">
        <f t="shared" si="3"/>
        <v>0</v>
      </c>
    </row>
    <row r="5" spans="1:8" x14ac:dyDescent="0.25">
      <c r="A5">
        <v>0</v>
      </c>
      <c r="B5" s="3">
        <v>0</v>
      </c>
      <c r="C5">
        <v>0</v>
      </c>
      <c r="D5">
        <v>50</v>
      </c>
      <c r="E5">
        <f t="shared" si="0"/>
        <v>0</v>
      </c>
      <c r="F5" t="e">
        <f t="shared" si="1"/>
        <v>#NUM!</v>
      </c>
      <c r="G5" t="e">
        <f t="shared" si="2"/>
        <v>#NUM!</v>
      </c>
      <c r="H5">
        <f t="shared" si="3"/>
        <v>0</v>
      </c>
    </row>
    <row r="6" spans="1:8" x14ac:dyDescent="0.25">
      <c r="A6">
        <v>0</v>
      </c>
      <c r="B6" s="3">
        <v>2</v>
      </c>
      <c r="C6">
        <v>0</v>
      </c>
      <c r="D6">
        <v>50</v>
      </c>
      <c r="E6">
        <f t="shared" si="0"/>
        <v>0</v>
      </c>
      <c r="F6" t="e">
        <f t="shared" si="1"/>
        <v>#NUM!</v>
      </c>
      <c r="G6" t="e">
        <f t="shared" si="2"/>
        <v>#NUM!</v>
      </c>
      <c r="H6">
        <f t="shared" si="3"/>
        <v>0</v>
      </c>
    </row>
    <row r="7" spans="1:8" x14ac:dyDescent="0.25">
      <c r="A7">
        <v>0</v>
      </c>
      <c r="B7" s="3">
        <v>2</v>
      </c>
      <c r="C7">
        <v>0</v>
      </c>
      <c r="D7">
        <v>50</v>
      </c>
      <c r="E7">
        <f t="shared" si="0"/>
        <v>0</v>
      </c>
      <c r="F7" t="e">
        <f t="shared" si="1"/>
        <v>#NUM!</v>
      </c>
      <c r="G7" t="e">
        <f t="shared" si="2"/>
        <v>#NUM!</v>
      </c>
      <c r="H7">
        <f t="shared" si="3"/>
        <v>0</v>
      </c>
    </row>
    <row r="8" spans="1:8" x14ac:dyDescent="0.25">
      <c r="A8">
        <v>0</v>
      </c>
      <c r="B8" s="3">
        <v>2</v>
      </c>
      <c r="C8">
        <v>0</v>
      </c>
      <c r="D8">
        <v>50</v>
      </c>
      <c r="E8">
        <f t="shared" si="0"/>
        <v>0</v>
      </c>
      <c r="F8" t="e">
        <f t="shared" si="1"/>
        <v>#NUM!</v>
      </c>
      <c r="G8" t="e">
        <f t="shared" si="2"/>
        <v>#NUM!</v>
      </c>
      <c r="H8">
        <f t="shared" si="3"/>
        <v>0</v>
      </c>
    </row>
    <row r="9" spans="1:8" x14ac:dyDescent="0.25">
      <c r="A9">
        <v>0</v>
      </c>
      <c r="B9" s="3">
        <v>2</v>
      </c>
      <c r="C9">
        <v>0</v>
      </c>
      <c r="D9">
        <v>50</v>
      </c>
      <c r="E9">
        <f t="shared" si="0"/>
        <v>0</v>
      </c>
      <c r="F9" t="e">
        <f t="shared" si="1"/>
        <v>#NUM!</v>
      </c>
      <c r="G9" t="e">
        <f t="shared" si="2"/>
        <v>#NUM!</v>
      </c>
      <c r="H9">
        <f t="shared" si="3"/>
        <v>0</v>
      </c>
    </row>
    <row r="10" spans="1:8" x14ac:dyDescent="0.25">
      <c r="A10">
        <v>0</v>
      </c>
      <c r="B10" s="3">
        <v>4</v>
      </c>
      <c r="C10">
        <v>0</v>
      </c>
      <c r="D10">
        <v>50</v>
      </c>
      <c r="E10">
        <f t="shared" si="0"/>
        <v>0</v>
      </c>
      <c r="F10" t="e">
        <f t="shared" si="1"/>
        <v>#NUM!</v>
      </c>
      <c r="G10" t="e">
        <f t="shared" si="2"/>
        <v>#NUM!</v>
      </c>
      <c r="H10">
        <f t="shared" si="3"/>
        <v>0</v>
      </c>
    </row>
    <row r="11" spans="1:8" x14ac:dyDescent="0.25">
      <c r="A11">
        <v>0</v>
      </c>
      <c r="B11" s="3">
        <v>4</v>
      </c>
      <c r="C11">
        <v>0</v>
      </c>
      <c r="D11">
        <v>50</v>
      </c>
      <c r="E11">
        <f t="shared" si="0"/>
        <v>0</v>
      </c>
      <c r="F11" t="e">
        <f t="shared" si="1"/>
        <v>#NUM!</v>
      </c>
      <c r="G11" t="e">
        <f t="shared" si="2"/>
        <v>#NUM!</v>
      </c>
      <c r="H11">
        <f t="shared" si="3"/>
        <v>0</v>
      </c>
    </row>
    <row r="12" spans="1:8" x14ac:dyDescent="0.25">
      <c r="A12">
        <v>0</v>
      </c>
      <c r="B12" s="3">
        <v>4</v>
      </c>
      <c r="C12">
        <v>0</v>
      </c>
      <c r="D12">
        <v>50</v>
      </c>
      <c r="E12">
        <f t="shared" si="0"/>
        <v>0</v>
      </c>
      <c r="F12" t="e">
        <f t="shared" si="1"/>
        <v>#NUM!</v>
      </c>
      <c r="G12" t="e">
        <f t="shared" si="2"/>
        <v>#NUM!</v>
      </c>
      <c r="H12">
        <f t="shared" si="3"/>
        <v>0</v>
      </c>
    </row>
    <row r="13" spans="1:8" x14ac:dyDescent="0.25">
      <c r="A13">
        <v>0</v>
      </c>
      <c r="B13" s="3">
        <v>4</v>
      </c>
      <c r="C13">
        <v>0</v>
      </c>
      <c r="D13">
        <v>50</v>
      </c>
      <c r="E13">
        <f t="shared" si="0"/>
        <v>0</v>
      </c>
      <c r="F13" t="e">
        <f t="shared" si="1"/>
        <v>#NUM!</v>
      </c>
      <c r="G13" t="e">
        <f t="shared" si="2"/>
        <v>#NUM!</v>
      </c>
      <c r="H13">
        <f t="shared" si="3"/>
        <v>0</v>
      </c>
    </row>
    <row r="14" spans="1:8" x14ac:dyDescent="0.25">
      <c r="A14">
        <v>0</v>
      </c>
      <c r="B14" s="3">
        <v>6</v>
      </c>
      <c r="C14">
        <v>0</v>
      </c>
      <c r="D14">
        <v>50</v>
      </c>
      <c r="E14">
        <f t="shared" si="0"/>
        <v>0</v>
      </c>
      <c r="F14" t="e">
        <f t="shared" si="1"/>
        <v>#NUM!</v>
      </c>
      <c r="G14" t="e">
        <f t="shared" si="2"/>
        <v>#NUM!</v>
      </c>
      <c r="H14">
        <f t="shared" si="3"/>
        <v>0</v>
      </c>
    </row>
    <row r="15" spans="1:8" x14ac:dyDescent="0.25">
      <c r="A15">
        <v>0</v>
      </c>
      <c r="B15" s="3">
        <v>6</v>
      </c>
      <c r="C15">
        <v>0</v>
      </c>
      <c r="D15">
        <v>50</v>
      </c>
      <c r="E15">
        <f t="shared" si="0"/>
        <v>0</v>
      </c>
      <c r="F15" t="e">
        <f t="shared" si="1"/>
        <v>#NUM!</v>
      </c>
      <c r="G15" t="e">
        <f t="shared" si="2"/>
        <v>#NUM!</v>
      </c>
      <c r="H15">
        <f t="shared" si="3"/>
        <v>0</v>
      </c>
    </row>
    <row r="16" spans="1:8" x14ac:dyDescent="0.25">
      <c r="A16">
        <v>0</v>
      </c>
      <c r="B16" s="3">
        <v>6</v>
      </c>
      <c r="C16">
        <v>0</v>
      </c>
      <c r="D16">
        <v>50</v>
      </c>
      <c r="E16">
        <f t="shared" si="0"/>
        <v>0</v>
      </c>
      <c r="F16" t="e">
        <f t="shared" si="1"/>
        <v>#NUM!</v>
      </c>
      <c r="G16" t="e">
        <f t="shared" si="2"/>
        <v>#NUM!</v>
      </c>
      <c r="H16">
        <f t="shared" si="3"/>
        <v>0</v>
      </c>
    </row>
    <row r="17" spans="1:8" x14ac:dyDescent="0.25">
      <c r="A17">
        <v>0</v>
      </c>
      <c r="B17" s="3">
        <v>6</v>
      </c>
      <c r="C17">
        <v>0</v>
      </c>
      <c r="D17">
        <v>50</v>
      </c>
      <c r="E17">
        <f t="shared" si="0"/>
        <v>0</v>
      </c>
      <c r="F17" t="e">
        <f t="shared" si="1"/>
        <v>#NUM!</v>
      </c>
      <c r="G17" t="e">
        <f t="shared" si="2"/>
        <v>#NUM!</v>
      </c>
      <c r="H17">
        <f t="shared" si="3"/>
        <v>0</v>
      </c>
    </row>
    <row r="18" spans="1:8" x14ac:dyDescent="0.25">
      <c r="A18">
        <v>0</v>
      </c>
      <c r="B18" s="3">
        <v>8</v>
      </c>
      <c r="C18">
        <v>1</v>
      </c>
      <c r="D18">
        <v>50</v>
      </c>
      <c r="E18">
        <f t="shared" si="0"/>
        <v>0.02</v>
      </c>
      <c r="F18">
        <f t="shared" si="1"/>
        <v>0</v>
      </c>
      <c r="G18">
        <f t="shared" si="2"/>
        <v>-3.912023005428146</v>
      </c>
      <c r="H18">
        <f t="shared" si="3"/>
        <v>0.14189705460416391</v>
      </c>
    </row>
    <row r="19" spans="1:8" x14ac:dyDescent="0.25">
      <c r="A19">
        <v>0</v>
      </c>
      <c r="B19" s="3">
        <v>8</v>
      </c>
      <c r="C19">
        <v>0</v>
      </c>
      <c r="D19">
        <v>50</v>
      </c>
      <c r="E19">
        <f t="shared" si="0"/>
        <v>0</v>
      </c>
      <c r="F19" t="e">
        <f t="shared" si="1"/>
        <v>#NUM!</v>
      </c>
      <c r="G19" t="e">
        <f t="shared" si="2"/>
        <v>#NUM!</v>
      </c>
      <c r="H19">
        <f t="shared" si="3"/>
        <v>0</v>
      </c>
    </row>
    <row r="20" spans="1:8" x14ac:dyDescent="0.25">
      <c r="A20">
        <v>0</v>
      </c>
      <c r="B20" s="3">
        <v>8</v>
      </c>
      <c r="C20">
        <v>0</v>
      </c>
      <c r="D20">
        <v>50</v>
      </c>
      <c r="E20">
        <f t="shared" si="0"/>
        <v>0</v>
      </c>
      <c r="F20" t="e">
        <f t="shared" si="1"/>
        <v>#NUM!</v>
      </c>
      <c r="G20" t="e">
        <f t="shared" si="2"/>
        <v>#NUM!</v>
      </c>
      <c r="H20">
        <f t="shared" si="3"/>
        <v>0</v>
      </c>
    </row>
    <row r="21" spans="1:8" x14ac:dyDescent="0.25">
      <c r="A21">
        <v>0</v>
      </c>
      <c r="B21" s="3">
        <v>8</v>
      </c>
      <c r="C21">
        <v>0</v>
      </c>
      <c r="D21">
        <v>50</v>
      </c>
      <c r="E21">
        <f t="shared" si="0"/>
        <v>0</v>
      </c>
      <c r="F21" t="e">
        <f t="shared" si="1"/>
        <v>#NUM!</v>
      </c>
      <c r="G21" t="e">
        <f t="shared" si="2"/>
        <v>#NUM!</v>
      </c>
      <c r="H21">
        <f t="shared" si="3"/>
        <v>0</v>
      </c>
    </row>
    <row r="22" spans="1:8" x14ac:dyDescent="0.25">
      <c r="A22">
        <v>0</v>
      </c>
      <c r="B22" s="3">
        <v>10</v>
      </c>
      <c r="C22">
        <v>0</v>
      </c>
      <c r="D22">
        <v>50</v>
      </c>
      <c r="E22">
        <f t="shared" si="0"/>
        <v>0</v>
      </c>
      <c r="F22" t="e">
        <f t="shared" si="1"/>
        <v>#NUM!</v>
      </c>
      <c r="G22" t="e">
        <f t="shared" si="2"/>
        <v>#NUM!</v>
      </c>
      <c r="H22">
        <f t="shared" si="3"/>
        <v>0</v>
      </c>
    </row>
    <row r="23" spans="1:8" x14ac:dyDescent="0.25">
      <c r="A23">
        <v>0</v>
      </c>
      <c r="B23" s="3">
        <v>10</v>
      </c>
      <c r="C23">
        <v>0</v>
      </c>
      <c r="D23">
        <v>50</v>
      </c>
      <c r="E23">
        <f t="shared" si="0"/>
        <v>0</v>
      </c>
      <c r="F23" t="e">
        <f t="shared" si="1"/>
        <v>#NUM!</v>
      </c>
      <c r="G23" t="e">
        <f t="shared" si="2"/>
        <v>#NUM!</v>
      </c>
      <c r="H23">
        <f t="shared" si="3"/>
        <v>0</v>
      </c>
    </row>
    <row r="24" spans="1:8" x14ac:dyDescent="0.25">
      <c r="A24">
        <v>0</v>
      </c>
      <c r="B24" s="3">
        <v>10</v>
      </c>
      <c r="C24">
        <v>0</v>
      </c>
      <c r="D24">
        <v>50</v>
      </c>
      <c r="E24">
        <f t="shared" si="0"/>
        <v>0</v>
      </c>
      <c r="F24" t="e">
        <f t="shared" si="1"/>
        <v>#NUM!</v>
      </c>
      <c r="G24" t="e">
        <f t="shared" si="2"/>
        <v>#NUM!</v>
      </c>
      <c r="H24">
        <f t="shared" si="3"/>
        <v>0</v>
      </c>
    </row>
    <row r="25" spans="1:8" x14ac:dyDescent="0.25">
      <c r="A25">
        <v>0</v>
      </c>
      <c r="B25" s="3">
        <v>10</v>
      </c>
      <c r="C25">
        <v>1</v>
      </c>
      <c r="D25">
        <v>50</v>
      </c>
      <c r="E25">
        <f t="shared" si="0"/>
        <v>0.02</v>
      </c>
      <c r="F25">
        <f t="shared" si="1"/>
        <v>0</v>
      </c>
      <c r="G25">
        <f t="shared" si="2"/>
        <v>-3.912023005428146</v>
      </c>
      <c r="H25">
        <f t="shared" si="3"/>
        <v>0.14189705460416391</v>
      </c>
    </row>
    <row r="26" spans="1:8" x14ac:dyDescent="0.25">
      <c r="A26">
        <v>0</v>
      </c>
      <c r="B26" s="3">
        <v>12</v>
      </c>
      <c r="C26">
        <v>0</v>
      </c>
      <c r="D26">
        <v>50</v>
      </c>
      <c r="E26">
        <f t="shared" si="0"/>
        <v>0</v>
      </c>
      <c r="F26" t="e">
        <f t="shared" si="1"/>
        <v>#NUM!</v>
      </c>
      <c r="G26" t="e">
        <f t="shared" si="2"/>
        <v>#NUM!</v>
      </c>
      <c r="H26">
        <f t="shared" si="3"/>
        <v>0</v>
      </c>
    </row>
    <row r="27" spans="1:8" x14ac:dyDescent="0.25">
      <c r="A27">
        <v>0</v>
      </c>
      <c r="B27" s="3">
        <v>12</v>
      </c>
      <c r="C27">
        <v>0</v>
      </c>
      <c r="D27">
        <v>50</v>
      </c>
      <c r="E27">
        <f t="shared" si="0"/>
        <v>0</v>
      </c>
      <c r="F27" t="e">
        <f t="shared" si="1"/>
        <v>#NUM!</v>
      </c>
      <c r="G27" t="e">
        <f t="shared" si="2"/>
        <v>#NUM!</v>
      </c>
      <c r="H27">
        <f t="shared" si="3"/>
        <v>0</v>
      </c>
    </row>
    <row r="28" spans="1:8" x14ac:dyDescent="0.25">
      <c r="A28">
        <v>0</v>
      </c>
      <c r="B28" s="3">
        <v>12</v>
      </c>
      <c r="C28">
        <v>0</v>
      </c>
      <c r="D28">
        <v>50</v>
      </c>
      <c r="E28">
        <f t="shared" si="0"/>
        <v>0</v>
      </c>
      <c r="F28" t="e">
        <f t="shared" si="1"/>
        <v>#NUM!</v>
      </c>
      <c r="G28" t="e">
        <f t="shared" si="2"/>
        <v>#NUM!</v>
      </c>
      <c r="H28">
        <f t="shared" si="3"/>
        <v>0</v>
      </c>
    </row>
    <row r="29" spans="1:8" x14ac:dyDescent="0.25">
      <c r="A29">
        <v>0</v>
      </c>
      <c r="B29" s="3">
        <v>12</v>
      </c>
      <c r="C29">
        <v>0</v>
      </c>
      <c r="D29">
        <v>50</v>
      </c>
      <c r="E29">
        <f t="shared" si="0"/>
        <v>0</v>
      </c>
      <c r="F29" t="e">
        <f t="shared" si="1"/>
        <v>#NUM!</v>
      </c>
      <c r="G29" t="e">
        <f t="shared" si="2"/>
        <v>#NUM!</v>
      </c>
      <c r="H29">
        <f t="shared" si="3"/>
        <v>0</v>
      </c>
    </row>
    <row r="30" spans="1:8" x14ac:dyDescent="0.25">
      <c r="A30">
        <v>2</v>
      </c>
      <c r="B30" s="3">
        <v>0</v>
      </c>
      <c r="C30">
        <v>0</v>
      </c>
      <c r="D30">
        <v>50</v>
      </c>
      <c r="E30">
        <f t="shared" si="0"/>
        <v>0</v>
      </c>
      <c r="F30" t="e">
        <f t="shared" si="1"/>
        <v>#NUM!</v>
      </c>
      <c r="G30" t="e">
        <f t="shared" si="2"/>
        <v>#NUM!</v>
      </c>
      <c r="H30">
        <f t="shared" si="3"/>
        <v>0</v>
      </c>
    </row>
    <row r="31" spans="1:8" x14ac:dyDescent="0.25">
      <c r="A31">
        <v>2</v>
      </c>
      <c r="B31" s="3">
        <v>0</v>
      </c>
      <c r="C31">
        <v>0</v>
      </c>
      <c r="D31">
        <v>50</v>
      </c>
      <c r="E31">
        <f t="shared" si="0"/>
        <v>0</v>
      </c>
      <c r="F31" t="e">
        <f t="shared" si="1"/>
        <v>#NUM!</v>
      </c>
      <c r="G31" t="e">
        <f t="shared" si="2"/>
        <v>#NUM!</v>
      </c>
      <c r="H31">
        <f t="shared" si="3"/>
        <v>0</v>
      </c>
    </row>
    <row r="32" spans="1:8" x14ac:dyDescent="0.25">
      <c r="A32">
        <v>2</v>
      </c>
      <c r="B32" s="3">
        <v>0</v>
      </c>
      <c r="C32">
        <v>0</v>
      </c>
      <c r="D32">
        <v>50</v>
      </c>
      <c r="E32">
        <f t="shared" si="0"/>
        <v>0</v>
      </c>
      <c r="F32" t="e">
        <f t="shared" si="1"/>
        <v>#NUM!</v>
      </c>
      <c r="G32" t="e">
        <f t="shared" si="2"/>
        <v>#NUM!</v>
      </c>
      <c r="H32">
        <f t="shared" si="3"/>
        <v>0</v>
      </c>
    </row>
    <row r="33" spans="1:8" x14ac:dyDescent="0.25">
      <c r="A33">
        <v>2</v>
      </c>
      <c r="B33" s="3">
        <v>0</v>
      </c>
      <c r="C33">
        <v>0</v>
      </c>
      <c r="D33">
        <v>50</v>
      </c>
      <c r="E33">
        <f t="shared" si="0"/>
        <v>0</v>
      </c>
      <c r="F33" t="e">
        <f t="shared" si="1"/>
        <v>#NUM!</v>
      </c>
      <c r="G33" t="e">
        <f t="shared" si="2"/>
        <v>#NUM!</v>
      </c>
      <c r="H33">
        <f t="shared" si="3"/>
        <v>0</v>
      </c>
    </row>
    <row r="34" spans="1:8" x14ac:dyDescent="0.25">
      <c r="A34">
        <v>2</v>
      </c>
      <c r="B34" s="3">
        <v>2</v>
      </c>
      <c r="C34">
        <v>0</v>
      </c>
      <c r="D34">
        <v>50</v>
      </c>
      <c r="E34">
        <f t="shared" ref="E34:E65" si="4">C34/D34</f>
        <v>0</v>
      </c>
      <c r="F34" t="e">
        <f t="shared" ref="F34:F65" si="5">LN(C34)</f>
        <v>#NUM!</v>
      </c>
      <c r="G34" t="e">
        <f t="shared" si="2"/>
        <v>#NUM!</v>
      </c>
      <c r="H34">
        <f t="shared" si="3"/>
        <v>0</v>
      </c>
    </row>
    <row r="35" spans="1:8" x14ac:dyDescent="0.25">
      <c r="A35">
        <v>2</v>
      </c>
      <c r="B35" s="3">
        <v>2</v>
      </c>
      <c r="C35">
        <v>0</v>
      </c>
      <c r="D35">
        <v>50</v>
      </c>
      <c r="E35">
        <f t="shared" si="4"/>
        <v>0</v>
      </c>
      <c r="F35" t="e">
        <f t="shared" si="5"/>
        <v>#NUM!</v>
      </c>
      <c r="G35" t="e">
        <f t="shared" si="2"/>
        <v>#NUM!</v>
      </c>
      <c r="H35">
        <f t="shared" si="3"/>
        <v>0</v>
      </c>
    </row>
    <row r="36" spans="1:8" x14ac:dyDescent="0.25">
      <c r="A36">
        <v>2</v>
      </c>
      <c r="B36" s="3">
        <v>2</v>
      </c>
      <c r="C36">
        <v>0</v>
      </c>
      <c r="D36">
        <v>50</v>
      </c>
      <c r="E36">
        <f t="shared" si="4"/>
        <v>0</v>
      </c>
      <c r="F36" t="e">
        <f t="shared" si="5"/>
        <v>#NUM!</v>
      </c>
      <c r="G36" t="e">
        <f t="shared" si="2"/>
        <v>#NUM!</v>
      </c>
      <c r="H36">
        <f t="shared" si="3"/>
        <v>0</v>
      </c>
    </row>
    <row r="37" spans="1:8" x14ac:dyDescent="0.25">
      <c r="A37">
        <v>2</v>
      </c>
      <c r="B37" s="3">
        <v>2</v>
      </c>
      <c r="C37">
        <v>0</v>
      </c>
      <c r="D37">
        <v>50</v>
      </c>
      <c r="E37">
        <f t="shared" si="4"/>
        <v>0</v>
      </c>
      <c r="F37" t="e">
        <f t="shared" si="5"/>
        <v>#NUM!</v>
      </c>
      <c r="G37" t="e">
        <f t="shared" si="2"/>
        <v>#NUM!</v>
      </c>
      <c r="H37">
        <f t="shared" si="3"/>
        <v>0</v>
      </c>
    </row>
    <row r="38" spans="1:8" x14ac:dyDescent="0.25">
      <c r="A38">
        <v>2</v>
      </c>
      <c r="B38" s="3">
        <v>4</v>
      </c>
      <c r="C38">
        <v>3</v>
      </c>
      <c r="D38">
        <v>50</v>
      </c>
      <c r="E38">
        <f t="shared" si="4"/>
        <v>0.06</v>
      </c>
      <c r="F38">
        <f t="shared" si="5"/>
        <v>1.0986122886681098</v>
      </c>
      <c r="G38">
        <f t="shared" si="2"/>
        <v>-2.8134107167600364</v>
      </c>
      <c r="H38">
        <f t="shared" si="3"/>
        <v>0.24746706317044773</v>
      </c>
    </row>
    <row r="39" spans="1:8" x14ac:dyDescent="0.25">
      <c r="A39">
        <v>2</v>
      </c>
      <c r="B39" s="3">
        <v>4</v>
      </c>
      <c r="C39">
        <v>4</v>
      </c>
      <c r="D39">
        <v>50</v>
      </c>
      <c r="E39">
        <f t="shared" si="4"/>
        <v>0.08</v>
      </c>
      <c r="F39">
        <f t="shared" si="5"/>
        <v>1.3862943611198906</v>
      </c>
      <c r="G39">
        <f t="shared" si="2"/>
        <v>-2.5257286443082556</v>
      </c>
      <c r="H39">
        <f t="shared" si="3"/>
        <v>0.28675655221154839</v>
      </c>
    </row>
    <row r="40" spans="1:8" x14ac:dyDescent="0.25">
      <c r="A40">
        <v>2</v>
      </c>
      <c r="B40" s="3">
        <v>4</v>
      </c>
      <c r="C40">
        <v>8</v>
      </c>
      <c r="D40">
        <v>50</v>
      </c>
      <c r="E40">
        <f t="shared" si="4"/>
        <v>0.16</v>
      </c>
      <c r="F40">
        <f t="shared" si="5"/>
        <v>2.0794415416798357</v>
      </c>
      <c r="G40">
        <f t="shared" si="2"/>
        <v>-1.8325814637483102</v>
      </c>
      <c r="H40">
        <f t="shared" si="3"/>
        <v>0.41151684606748801</v>
      </c>
    </row>
    <row r="41" spans="1:8" x14ac:dyDescent="0.25">
      <c r="A41">
        <v>2</v>
      </c>
      <c r="B41" s="3">
        <v>4</v>
      </c>
      <c r="C41">
        <v>3</v>
      </c>
      <c r="D41">
        <v>50</v>
      </c>
      <c r="E41">
        <f t="shared" si="4"/>
        <v>0.06</v>
      </c>
      <c r="F41">
        <f t="shared" si="5"/>
        <v>1.0986122886681098</v>
      </c>
      <c r="G41">
        <f t="shared" si="2"/>
        <v>-2.8134107167600364</v>
      </c>
      <c r="H41">
        <f t="shared" si="3"/>
        <v>0.24746706317044773</v>
      </c>
    </row>
    <row r="42" spans="1:8" x14ac:dyDescent="0.25">
      <c r="A42">
        <v>2</v>
      </c>
      <c r="B42" s="3">
        <v>6</v>
      </c>
      <c r="C42">
        <v>21</v>
      </c>
      <c r="D42">
        <v>50</v>
      </c>
      <c r="E42">
        <f t="shared" si="4"/>
        <v>0.42</v>
      </c>
      <c r="F42">
        <f t="shared" si="5"/>
        <v>3.044522437723423</v>
      </c>
      <c r="G42">
        <f t="shared" si="2"/>
        <v>-0.86750056770472306</v>
      </c>
      <c r="H42">
        <f t="shared" si="3"/>
        <v>0.7050528369214929</v>
      </c>
    </row>
    <row r="43" spans="1:8" x14ac:dyDescent="0.25">
      <c r="A43">
        <v>2</v>
      </c>
      <c r="B43" s="3">
        <v>6</v>
      </c>
      <c r="C43">
        <v>22</v>
      </c>
      <c r="D43">
        <v>50</v>
      </c>
      <c r="E43">
        <f t="shared" si="4"/>
        <v>0.44</v>
      </c>
      <c r="F43">
        <f t="shared" si="5"/>
        <v>3.0910424533583161</v>
      </c>
      <c r="G43">
        <f t="shared" si="2"/>
        <v>-0.82098055206983023</v>
      </c>
      <c r="H43">
        <f t="shared" si="3"/>
        <v>0.72525322220005417</v>
      </c>
    </row>
    <row r="44" spans="1:8" x14ac:dyDescent="0.25">
      <c r="A44">
        <v>2</v>
      </c>
      <c r="B44" s="3">
        <v>6</v>
      </c>
      <c r="C44">
        <v>14</v>
      </c>
      <c r="D44">
        <v>50</v>
      </c>
      <c r="E44">
        <f t="shared" si="4"/>
        <v>0.28000000000000003</v>
      </c>
      <c r="F44">
        <f t="shared" si="5"/>
        <v>2.6390573296152584</v>
      </c>
      <c r="G44">
        <f t="shared" si="2"/>
        <v>-1.2729656758128873</v>
      </c>
      <c r="H44">
        <f t="shared" si="3"/>
        <v>0.55759882669953675</v>
      </c>
    </row>
    <row r="45" spans="1:8" x14ac:dyDescent="0.25">
      <c r="A45">
        <v>2</v>
      </c>
      <c r="B45" s="3">
        <v>6</v>
      </c>
      <c r="C45">
        <v>23</v>
      </c>
      <c r="D45">
        <v>50</v>
      </c>
      <c r="E45">
        <f t="shared" si="4"/>
        <v>0.46</v>
      </c>
      <c r="F45">
        <f t="shared" si="5"/>
        <v>3.1354942159291497</v>
      </c>
      <c r="G45">
        <f t="shared" si="2"/>
        <v>-0.77652878949899629</v>
      </c>
      <c r="H45">
        <f t="shared" si="3"/>
        <v>0.74535537338061875</v>
      </c>
    </row>
    <row r="46" spans="1:8" x14ac:dyDescent="0.25">
      <c r="A46">
        <v>2</v>
      </c>
      <c r="B46" s="3">
        <v>8</v>
      </c>
      <c r="C46">
        <v>20</v>
      </c>
      <c r="D46">
        <v>50</v>
      </c>
      <c r="E46">
        <f t="shared" si="4"/>
        <v>0.4</v>
      </c>
      <c r="F46">
        <f t="shared" si="5"/>
        <v>2.9957322735539909</v>
      </c>
      <c r="G46">
        <f t="shared" si="2"/>
        <v>-0.916290731874155</v>
      </c>
      <c r="H46">
        <f t="shared" si="3"/>
        <v>0.68471920300228295</v>
      </c>
    </row>
    <row r="47" spans="1:8" x14ac:dyDescent="0.25">
      <c r="A47">
        <v>2</v>
      </c>
      <c r="B47" s="3">
        <v>8</v>
      </c>
      <c r="C47">
        <v>23</v>
      </c>
      <c r="D47">
        <v>50</v>
      </c>
      <c r="E47">
        <f t="shared" si="4"/>
        <v>0.46</v>
      </c>
      <c r="F47">
        <f t="shared" si="5"/>
        <v>3.1354942159291497</v>
      </c>
      <c r="G47">
        <f t="shared" si="2"/>
        <v>-0.77652878949899629</v>
      </c>
      <c r="H47">
        <f t="shared" si="3"/>
        <v>0.74535537338061875</v>
      </c>
    </row>
    <row r="48" spans="1:8" x14ac:dyDescent="0.25">
      <c r="A48">
        <v>2</v>
      </c>
      <c r="B48" s="3">
        <v>8</v>
      </c>
      <c r="C48">
        <v>24</v>
      </c>
      <c r="D48">
        <v>50</v>
      </c>
      <c r="E48">
        <f t="shared" si="4"/>
        <v>0.48</v>
      </c>
      <c r="F48">
        <f t="shared" si="5"/>
        <v>3.1780538303479458</v>
      </c>
      <c r="G48">
        <f t="shared" si="2"/>
        <v>-0.73396917508020043</v>
      </c>
      <c r="H48">
        <f t="shared" si="3"/>
        <v>0.76539282622045379</v>
      </c>
    </row>
    <row r="49" spans="1:8" x14ac:dyDescent="0.25">
      <c r="A49">
        <v>2</v>
      </c>
      <c r="B49" s="3">
        <v>8</v>
      </c>
      <c r="C49">
        <v>22</v>
      </c>
      <c r="D49">
        <v>50</v>
      </c>
      <c r="E49">
        <f t="shared" si="4"/>
        <v>0.44</v>
      </c>
      <c r="F49">
        <f t="shared" si="5"/>
        <v>3.0910424533583161</v>
      </c>
      <c r="G49">
        <f t="shared" si="2"/>
        <v>-0.82098055206983023</v>
      </c>
      <c r="H49">
        <f t="shared" si="3"/>
        <v>0.72525322220005417</v>
      </c>
    </row>
    <row r="50" spans="1:8" x14ac:dyDescent="0.25">
      <c r="A50">
        <v>2</v>
      </c>
      <c r="B50" s="3">
        <v>10</v>
      </c>
      <c r="C50">
        <v>23</v>
      </c>
      <c r="D50">
        <v>50</v>
      </c>
      <c r="E50">
        <f t="shared" si="4"/>
        <v>0.46</v>
      </c>
      <c r="F50">
        <f t="shared" si="5"/>
        <v>3.1354942159291497</v>
      </c>
      <c r="G50">
        <f t="shared" si="2"/>
        <v>-0.77652878949899629</v>
      </c>
      <c r="H50">
        <f t="shared" si="3"/>
        <v>0.74535537338061875</v>
      </c>
    </row>
    <row r="51" spans="1:8" x14ac:dyDescent="0.25">
      <c r="A51">
        <v>2</v>
      </c>
      <c r="B51" s="3">
        <v>10</v>
      </c>
      <c r="C51">
        <v>25</v>
      </c>
      <c r="D51">
        <v>50</v>
      </c>
      <c r="E51">
        <f t="shared" si="4"/>
        <v>0.5</v>
      </c>
      <c r="F51">
        <f t="shared" si="5"/>
        <v>3.2188758248682006</v>
      </c>
      <c r="G51">
        <f t="shared" si="2"/>
        <v>-0.69314718055994529</v>
      </c>
      <c r="H51">
        <f t="shared" si="3"/>
        <v>0.78539816339744839</v>
      </c>
    </row>
    <row r="52" spans="1:8" x14ac:dyDescent="0.25">
      <c r="A52">
        <v>2</v>
      </c>
      <c r="B52" s="3">
        <v>10</v>
      </c>
      <c r="C52">
        <v>23</v>
      </c>
      <c r="D52">
        <v>50</v>
      </c>
      <c r="E52">
        <f t="shared" si="4"/>
        <v>0.46</v>
      </c>
      <c r="F52">
        <f t="shared" si="5"/>
        <v>3.1354942159291497</v>
      </c>
      <c r="G52">
        <f t="shared" si="2"/>
        <v>-0.77652878949899629</v>
      </c>
      <c r="H52">
        <f t="shared" si="3"/>
        <v>0.74535537338061875</v>
      </c>
    </row>
    <row r="53" spans="1:8" x14ac:dyDescent="0.25">
      <c r="A53">
        <v>2</v>
      </c>
      <c r="B53" s="3">
        <v>10</v>
      </c>
      <c r="C53">
        <v>22</v>
      </c>
      <c r="D53">
        <v>50</v>
      </c>
      <c r="E53">
        <f t="shared" si="4"/>
        <v>0.44</v>
      </c>
      <c r="F53">
        <f t="shared" si="5"/>
        <v>3.0910424533583161</v>
      </c>
      <c r="G53">
        <f t="shared" si="2"/>
        <v>-0.82098055206983023</v>
      </c>
      <c r="H53">
        <f t="shared" si="3"/>
        <v>0.72525322220005417</v>
      </c>
    </row>
    <row r="54" spans="1:8" x14ac:dyDescent="0.25">
      <c r="A54">
        <v>2</v>
      </c>
      <c r="B54" s="3">
        <v>12</v>
      </c>
      <c r="C54">
        <v>21</v>
      </c>
      <c r="D54">
        <v>50</v>
      </c>
      <c r="E54">
        <f t="shared" si="4"/>
        <v>0.42</v>
      </c>
      <c r="F54">
        <f t="shared" si="5"/>
        <v>3.044522437723423</v>
      </c>
      <c r="G54">
        <f t="shared" si="2"/>
        <v>-0.86750056770472306</v>
      </c>
      <c r="H54">
        <f t="shared" si="3"/>
        <v>0.7050528369214929</v>
      </c>
    </row>
    <row r="55" spans="1:8" x14ac:dyDescent="0.25">
      <c r="A55">
        <v>2</v>
      </c>
      <c r="B55" s="3">
        <v>12</v>
      </c>
      <c r="C55">
        <v>28</v>
      </c>
      <c r="D55">
        <v>50</v>
      </c>
      <c r="E55">
        <f t="shared" si="4"/>
        <v>0.56000000000000005</v>
      </c>
      <c r="F55">
        <f t="shared" si="5"/>
        <v>3.3322045101752038</v>
      </c>
      <c r="G55">
        <f t="shared" si="2"/>
        <v>-0.57981849525294205</v>
      </c>
      <c r="H55">
        <f t="shared" si="3"/>
        <v>0.84554310459484239</v>
      </c>
    </row>
    <row r="56" spans="1:8" x14ac:dyDescent="0.25">
      <c r="A56">
        <v>2</v>
      </c>
      <c r="B56" s="3">
        <v>12</v>
      </c>
      <c r="C56">
        <v>20</v>
      </c>
      <c r="D56">
        <v>50</v>
      </c>
      <c r="E56">
        <f t="shared" si="4"/>
        <v>0.4</v>
      </c>
      <c r="F56">
        <f t="shared" si="5"/>
        <v>2.9957322735539909</v>
      </c>
      <c r="G56">
        <f t="shared" si="2"/>
        <v>-0.916290731874155</v>
      </c>
      <c r="H56">
        <f t="shared" si="3"/>
        <v>0.68471920300228295</v>
      </c>
    </row>
    <row r="57" spans="1:8" x14ac:dyDescent="0.25">
      <c r="A57">
        <v>2</v>
      </c>
      <c r="B57" s="3">
        <v>12</v>
      </c>
      <c r="C57">
        <v>30</v>
      </c>
      <c r="D57">
        <v>50</v>
      </c>
      <c r="E57">
        <f t="shared" si="4"/>
        <v>0.6</v>
      </c>
      <c r="F57">
        <f t="shared" si="5"/>
        <v>3.4011973816621555</v>
      </c>
      <c r="G57">
        <f t="shared" si="2"/>
        <v>-0.51082562376599072</v>
      </c>
      <c r="H57">
        <f t="shared" si="3"/>
        <v>0.88607712379261372</v>
      </c>
    </row>
    <row r="58" spans="1:8" x14ac:dyDescent="0.25">
      <c r="A58">
        <v>4</v>
      </c>
      <c r="B58" s="3">
        <v>0</v>
      </c>
      <c r="C58">
        <v>0</v>
      </c>
      <c r="D58">
        <v>50</v>
      </c>
      <c r="E58">
        <f t="shared" si="4"/>
        <v>0</v>
      </c>
      <c r="F58" t="e">
        <f t="shared" si="5"/>
        <v>#NUM!</v>
      </c>
      <c r="G58" t="e">
        <f t="shared" ref="G58:G85" si="6">LN(E58)</f>
        <v>#NUM!</v>
      </c>
      <c r="H58">
        <f t="shared" si="3"/>
        <v>0</v>
      </c>
    </row>
    <row r="59" spans="1:8" x14ac:dyDescent="0.25">
      <c r="A59">
        <v>4</v>
      </c>
      <c r="B59" s="3">
        <v>0</v>
      </c>
      <c r="C59">
        <v>0</v>
      </c>
      <c r="D59">
        <v>50</v>
      </c>
      <c r="E59">
        <f t="shared" si="4"/>
        <v>0</v>
      </c>
      <c r="F59" t="e">
        <f t="shared" si="5"/>
        <v>#NUM!</v>
      </c>
      <c r="G59" t="e">
        <f t="shared" si="6"/>
        <v>#NUM!</v>
      </c>
      <c r="H59">
        <f t="shared" si="3"/>
        <v>0</v>
      </c>
    </row>
    <row r="60" spans="1:8" x14ac:dyDescent="0.25">
      <c r="A60">
        <v>4</v>
      </c>
      <c r="B60" s="3">
        <v>0</v>
      </c>
      <c r="C60">
        <v>0</v>
      </c>
      <c r="D60">
        <v>50</v>
      </c>
      <c r="E60">
        <f t="shared" si="4"/>
        <v>0</v>
      </c>
      <c r="F60" t="e">
        <f t="shared" si="5"/>
        <v>#NUM!</v>
      </c>
      <c r="G60" t="e">
        <f t="shared" si="6"/>
        <v>#NUM!</v>
      </c>
      <c r="H60">
        <f t="shared" si="3"/>
        <v>0</v>
      </c>
    </row>
    <row r="61" spans="1:8" x14ac:dyDescent="0.25">
      <c r="A61">
        <v>4</v>
      </c>
      <c r="B61" s="3">
        <v>0</v>
      </c>
      <c r="C61">
        <v>0</v>
      </c>
      <c r="D61">
        <v>50</v>
      </c>
      <c r="E61">
        <f t="shared" si="4"/>
        <v>0</v>
      </c>
      <c r="F61" t="e">
        <f t="shared" si="5"/>
        <v>#NUM!</v>
      </c>
      <c r="G61" t="e">
        <f t="shared" si="6"/>
        <v>#NUM!</v>
      </c>
      <c r="H61">
        <f t="shared" si="3"/>
        <v>0</v>
      </c>
    </row>
    <row r="62" spans="1:8" x14ac:dyDescent="0.25">
      <c r="A62">
        <v>4</v>
      </c>
      <c r="B62" s="3">
        <v>2</v>
      </c>
      <c r="C62">
        <v>0</v>
      </c>
      <c r="D62">
        <v>50</v>
      </c>
      <c r="E62">
        <f t="shared" si="4"/>
        <v>0</v>
      </c>
      <c r="F62" t="e">
        <f t="shared" si="5"/>
        <v>#NUM!</v>
      </c>
      <c r="G62" t="e">
        <f t="shared" si="6"/>
        <v>#NUM!</v>
      </c>
      <c r="H62">
        <f t="shared" si="3"/>
        <v>0</v>
      </c>
    </row>
    <row r="63" spans="1:8" x14ac:dyDescent="0.25">
      <c r="A63">
        <v>4</v>
      </c>
      <c r="B63" s="3">
        <v>2</v>
      </c>
      <c r="C63">
        <v>0</v>
      </c>
      <c r="D63">
        <v>50</v>
      </c>
      <c r="E63">
        <f t="shared" si="4"/>
        <v>0</v>
      </c>
      <c r="F63" t="e">
        <f t="shared" si="5"/>
        <v>#NUM!</v>
      </c>
      <c r="G63" t="e">
        <f t="shared" si="6"/>
        <v>#NUM!</v>
      </c>
      <c r="H63">
        <f t="shared" si="3"/>
        <v>0</v>
      </c>
    </row>
    <row r="64" spans="1:8" x14ac:dyDescent="0.25">
      <c r="A64">
        <v>4</v>
      </c>
      <c r="B64" s="3">
        <v>2</v>
      </c>
      <c r="C64">
        <v>0</v>
      </c>
      <c r="D64">
        <v>50</v>
      </c>
      <c r="E64">
        <f t="shared" si="4"/>
        <v>0</v>
      </c>
      <c r="F64" t="e">
        <f t="shared" si="5"/>
        <v>#NUM!</v>
      </c>
      <c r="G64" t="e">
        <f t="shared" si="6"/>
        <v>#NUM!</v>
      </c>
      <c r="H64">
        <f t="shared" si="3"/>
        <v>0</v>
      </c>
    </row>
    <row r="65" spans="1:8" x14ac:dyDescent="0.25">
      <c r="A65">
        <v>4</v>
      </c>
      <c r="B65" s="3">
        <v>2</v>
      </c>
      <c r="C65">
        <v>0</v>
      </c>
      <c r="D65">
        <v>50</v>
      </c>
      <c r="E65">
        <f t="shared" si="4"/>
        <v>0</v>
      </c>
      <c r="F65" t="e">
        <f t="shared" si="5"/>
        <v>#NUM!</v>
      </c>
      <c r="G65" t="e">
        <f t="shared" si="6"/>
        <v>#NUM!</v>
      </c>
      <c r="H65">
        <f t="shared" si="3"/>
        <v>0</v>
      </c>
    </row>
    <row r="66" spans="1:8" x14ac:dyDescent="0.25">
      <c r="A66">
        <v>4</v>
      </c>
      <c r="B66" s="3">
        <v>4</v>
      </c>
      <c r="C66">
        <v>10</v>
      </c>
      <c r="D66">
        <v>50</v>
      </c>
      <c r="E66">
        <f t="shared" ref="E66:E85" si="7">C66/D66</f>
        <v>0.2</v>
      </c>
      <c r="F66">
        <f t="shared" ref="F66:F85" si="8">LN(C66)</f>
        <v>2.3025850929940459</v>
      </c>
      <c r="G66">
        <f t="shared" si="6"/>
        <v>-1.6094379124341003</v>
      </c>
      <c r="H66">
        <f t="shared" si="3"/>
        <v>0.46364760900080609</v>
      </c>
    </row>
    <row r="67" spans="1:8" x14ac:dyDescent="0.25">
      <c r="A67">
        <v>4</v>
      </c>
      <c r="B67" s="3">
        <v>4</v>
      </c>
      <c r="C67">
        <v>13</v>
      </c>
      <c r="D67">
        <v>50</v>
      </c>
      <c r="E67">
        <f t="shared" si="7"/>
        <v>0.26</v>
      </c>
      <c r="F67">
        <f t="shared" si="8"/>
        <v>2.5649493574615367</v>
      </c>
      <c r="G67">
        <f t="shared" si="6"/>
        <v>-1.3470736479666092</v>
      </c>
      <c r="H67">
        <f t="shared" ref="H67:H85" si="9">ASIN(SQRT(E67))</f>
        <v>0.53507080719515432</v>
      </c>
    </row>
    <row r="68" spans="1:8" x14ac:dyDescent="0.25">
      <c r="A68">
        <v>4</v>
      </c>
      <c r="B68" s="3">
        <v>4</v>
      </c>
      <c r="C68">
        <v>13</v>
      </c>
      <c r="D68">
        <v>50</v>
      </c>
      <c r="E68">
        <f t="shared" si="7"/>
        <v>0.26</v>
      </c>
      <c r="F68">
        <f t="shared" si="8"/>
        <v>2.5649493574615367</v>
      </c>
      <c r="G68">
        <f t="shared" si="6"/>
        <v>-1.3470736479666092</v>
      </c>
      <c r="H68">
        <f t="shared" si="9"/>
        <v>0.53507080719515432</v>
      </c>
    </row>
    <row r="69" spans="1:8" x14ac:dyDescent="0.25">
      <c r="A69">
        <v>4</v>
      </c>
      <c r="B69" s="3">
        <v>4</v>
      </c>
      <c r="C69">
        <v>14</v>
      </c>
      <c r="D69">
        <v>50</v>
      </c>
      <c r="E69">
        <f t="shared" si="7"/>
        <v>0.28000000000000003</v>
      </c>
      <c r="F69">
        <f t="shared" si="8"/>
        <v>2.6390573296152584</v>
      </c>
      <c r="G69">
        <f t="shared" si="6"/>
        <v>-1.2729656758128873</v>
      </c>
      <c r="H69">
        <f t="shared" si="9"/>
        <v>0.55759882669953675</v>
      </c>
    </row>
    <row r="70" spans="1:8" x14ac:dyDescent="0.25">
      <c r="A70">
        <v>4</v>
      </c>
      <c r="B70" s="3">
        <v>6</v>
      </c>
      <c r="C70">
        <v>33</v>
      </c>
      <c r="D70">
        <v>50</v>
      </c>
      <c r="E70">
        <f t="shared" si="7"/>
        <v>0.66</v>
      </c>
      <c r="F70">
        <f t="shared" si="8"/>
        <v>3.4965075614664802</v>
      </c>
      <c r="G70">
        <f t="shared" si="6"/>
        <v>-0.41551544396166579</v>
      </c>
      <c r="H70">
        <f t="shared" si="9"/>
        <v>0.94826290704476346</v>
      </c>
    </row>
    <row r="71" spans="1:8" x14ac:dyDescent="0.25">
      <c r="A71">
        <v>4</v>
      </c>
      <c r="B71" s="3">
        <v>6</v>
      </c>
      <c r="C71">
        <v>31</v>
      </c>
      <c r="D71">
        <v>50</v>
      </c>
      <c r="E71">
        <f t="shared" si="7"/>
        <v>0.62</v>
      </c>
      <c r="F71">
        <f t="shared" si="8"/>
        <v>3.4339872044851463</v>
      </c>
      <c r="G71">
        <f t="shared" si="6"/>
        <v>-0.4780358009429998</v>
      </c>
      <c r="H71">
        <f t="shared" si="9"/>
        <v>0.9065810889169299</v>
      </c>
    </row>
    <row r="72" spans="1:8" x14ac:dyDescent="0.25">
      <c r="A72">
        <v>4</v>
      </c>
      <c r="B72" s="3">
        <v>6</v>
      </c>
      <c r="C72">
        <v>21</v>
      </c>
      <c r="D72">
        <v>50</v>
      </c>
      <c r="E72">
        <f t="shared" si="7"/>
        <v>0.42</v>
      </c>
      <c r="F72">
        <f t="shared" si="8"/>
        <v>3.044522437723423</v>
      </c>
      <c r="G72">
        <f t="shared" si="6"/>
        <v>-0.86750056770472306</v>
      </c>
      <c r="H72">
        <f t="shared" si="9"/>
        <v>0.7050528369214929</v>
      </c>
    </row>
    <row r="73" spans="1:8" x14ac:dyDescent="0.25">
      <c r="A73">
        <v>4</v>
      </c>
      <c r="B73" s="3">
        <v>6</v>
      </c>
      <c r="C73">
        <v>19</v>
      </c>
      <c r="D73">
        <v>50</v>
      </c>
      <c r="E73">
        <f t="shared" si="7"/>
        <v>0.38</v>
      </c>
      <c r="F73">
        <f t="shared" si="8"/>
        <v>2.9444389791664403</v>
      </c>
      <c r="G73">
        <f t="shared" si="6"/>
        <v>-0.96758402626170559</v>
      </c>
      <c r="H73">
        <f t="shared" si="9"/>
        <v>0.66421523787796666</v>
      </c>
    </row>
    <row r="74" spans="1:8" x14ac:dyDescent="0.25">
      <c r="A74">
        <v>4</v>
      </c>
      <c r="B74" s="3">
        <v>8</v>
      </c>
      <c r="C74">
        <v>36</v>
      </c>
      <c r="D74">
        <v>50</v>
      </c>
      <c r="E74">
        <f t="shared" si="7"/>
        <v>0.72</v>
      </c>
      <c r="F74">
        <f t="shared" si="8"/>
        <v>3.5835189384561099</v>
      </c>
      <c r="G74">
        <f t="shared" si="6"/>
        <v>-0.3285040669720361</v>
      </c>
      <c r="H74">
        <f t="shared" si="9"/>
        <v>1.0131975000953599</v>
      </c>
    </row>
    <row r="75" spans="1:8" x14ac:dyDescent="0.25">
      <c r="A75">
        <v>4</v>
      </c>
      <c r="B75" s="3">
        <v>8</v>
      </c>
      <c r="C75">
        <v>26</v>
      </c>
      <c r="D75">
        <v>50</v>
      </c>
      <c r="E75">
        <f t="shared" si="7"/>
        <v>0.52</v>
      </c>
      <c r="F75">
        <f t="shared" si="8"/>
        <v>3.2580965380214821</v>
      </c>
      <c r="G75">
        <f t="shared" si="6"/>
        <v>-0.65392646740666394</v>
      </c>
      <c r="H75">
        <f t="shared" si="9"/>
        <v>0.80540350057444288</v>
      </c>
    </row>
    <row r="76" spans="1:8" x14ac:dyDescent="0.25">
      <c r="A76">
        <v>4</v>
      </c>
      <c r="B76" s="3">
        <v>8</v>
      </c>
      <c r="C76">
        <v>34</v>
      </c>
      <c r="D76">
        <v>50</v>
      </c>
      <c r="E76">
        <f t="shared" si="7"/>
        <v>0.68</v>
      </c>
      <c r="F76">
        <f t="shared" si="8"/>
        <v>3.5263605246161616</v>
      </c>
      <c r="G76">
        <f t="shared" si="6"/>
        <v>-0.38566248081198462</v>
      </c>
      <c r="H76">
        <f t="shared" si="9"/>
        <v>0.96953211011576834</v>
      </c>
    </row>
    <row r="77" spans="1:8" x14ac:dyDescent="0.25">
      <c r="A77">
        <v>4</v>
      </c>
      <c r="B77" s="3">
        <v>8</v>
      </c>
      <c r="C77">
        <v>30</v>
      </c>
      <c r="D77">
        <v>50</v>
      </c>
      <c r="E77">
        <f t="shared" si="7"/>
        <v>0.6</v>
      </c>
      <c r="F77">
        <f t="shared" si="8"/>
        <v>3.4011973816621555</v>
      </c>
      <c r="G77">
        <f t="shared" si="6"/>
        <v>-0.51082562376599072</v>
      </c>
      <c r="H77">
        <f t="shared" si="9"/>
        <v>0.88607712379261372</v>
      </c>
    </row>
    <row r="78" spans="1:8" x14ac:dyDescent="0.25">
      <c r="A78">
        <v>4</v>
      </c>
      <c r="B78" s="3">
        <v>10</v>
      </c>
      <c r="C78">
        <v>30</v>
      </c>
      <c r="D78">
        <v>50</v>
      </c>
      <c r="E78">
        <f t="shared" si="7"/>
        <v>0.6</v>
      </c>
      <c r="F78">
        <f t="shared" si="8"/>
        <v>3.4011973816621555</v>
      </c>
      <c r="G78">
        <f t="shared" si="6"/>
        <v>-0.51082562376599072</v>
      </c>
      <c r="H78">
        <f t="shared" si="9"/>
        <v>0.88607712379261372</v>
      </c>
    </row>
    <row r="79" spans="1:8" x14ac:dyDescent="0.25">
      <c r="A79">
        <v>4</v>
      </c>
      <c r="B79" s="3">
        <v>10</v>
      </c>
      <c r="C79">
        <v>33</v>
      </c>
      <c r="D79">
        <v>50</v>
      </c>
      <c r="E79">
        <f t="shared" si="7"/>
        <v>0.66</v>
      </c>
      <c r="F79">
        <f t="shared" si="8"/>
        <v>3.4965075614664802</v>
      </c>
      <c r="G79">
        <f t="shared" si="6"/>
        <v>-0.41551544396166579</v>
      </c>
      <c r="H79">
        <f t="shared" si="9"/>
        <v>0.94826290704476346</v>
      </c>
    </row>
    <row r="80" spans="1:8" x14ac:dyDescent="0.25">
      <c r="A80">
        <v>4</v>
      </c>
      <c r="B80" s="3">
        <v>10</v>
      </c>
      <c r="C80">
        <v>35</v>
      </c>
      <c r="D80">
        <v>50</v>
      </c>
      <c r="E80">
        <f t="shared" si="7"/>
        <v>0.7</v>
      </c>
      <c r="F80">
        <f t="shared" si="8"/>
        <v>3.5553480614894135</v>
      </c>
      <c r="G80">
        <f t="shared" si="6"/>
        <v>-0.35667494393873245</v>
      </c>
      <c r="H80">
        <f t="shared" si="9"/>
        <v>0.99115658643119231</v>
      </c>
    </row>
    <row r="81" spans="1:8" x14ac:dyDescent="0.25">
      <c r="A81">
        <v>4</v>
      </c>
      <c r="B81" s="3">
        <v>10</v>
      </c>
      <c r="C81">
        <v>27</v>
      </c>
      <c r="D81">
        <v>50</v>
      </c>
      <c r="E81">
        <f t="shared" si="7"/>
        <v>0.54</v>
      </c>
      <c r="F81">
        <f t="shared" si="8"/>
        <v>3.2958368660043291</v>
      </c>
      <c r="G81">
        <f t="shared" si="6"/>
        <v>-0.61618613942381695</v>
      </c>
      <c r="H81">
        <f t="shared" si="9"/>
        <v>0.82544095341427781</v>
      </c>
    </row>
    <row r="82" spans="1:8" x14ac:dyDescent="0.25">
      <c r="A82">
        <v>4</v>
      </c>
      <c r="B82" s="3">
        <v>12</v>
      </c>
      <c r="C82" s="3">
        <v>24</v>
      </c>
      <c r="D82">
        <v>50</v>
      </c>
      <c r="E82">
        <f t="shared" si="7"/>
        <v>0.48</v>
      </c>
      <c r="F82">
        <f t="shared" si="8"/>
        <v>3.1780538303479458</v>
      </c>
      <c r="G82">
        <f t="shared" si="6"/>
        <v>-0.73396917508020043</v>
      </c>
      <c r="H82">
        <f t="shared" si="9"/>
        <v>0.76539282622045379</v>
      </c>
    </row>
    <row r="83" spans="1:8" x14ac:dyDescent="0.25">
      <c r="A83">
        <v>4</v>
      </c>
      <c r="B83" s="3">
        <v>12</v>
      </c>
      <c r="C83" s="3">
        <v>24</v>
      </c>
      <c r="D83">
        <v>50</v>
      </c>
      <c r="E83">
        <f t="shared" si="7"/>
        <v>0.48</v>
      </c>
      <c r="F83">
        <f t="shared" si="8"/>
        <v>3.1780538303479458</v>
      </c>
      <c r="G83">
        <f t="shared" si="6"/>
        <v>-0.73396917508020043</v>
      </c>
      <c r="H83">
        <f t="shared" si="9"/>
        <v>0.76539282622045379</v>
      </c>
    </row>
    <row r="84" spans="1:8" x14ac:dyDescent="0.25">
      <c r="A84">
        <v>4</v>
      </c>
      <c r="B84" s="3">
        <v>12</v>
      </c>
      <c r="C84" s="3">
        <v>28</v>
      </c>
      <c r="D84">
        <v>50</v>
      </c>
      <c r="E84">
        <f t="shared" si="7"/>
        <v>0.56000000000000005</v>
      </c>
      <c r="F84">
        <f t="shared" si="8"/>
        <v>3.3322045101752038</v>
      </c>
      <c r="G84">
        <f t="shared" si="6"/>
        <v>-0.57981849525294205</v>
      </c>
      <c r="H84">
        <f t="shared" si="9"/>
        <v>0.84554310459484239</v>
      </c>
    </row>
    <row r="85" spans="1:8" x14ac:dyDescent="0.25">
      <c r="A85">
        <v>4</v>
      </c>
      <c r="B85" s="3">
        <v>12</v>
      </c>
      <c r="C85" s="3">
        <v>23</v>
      </c>
      <c r="D85">
        <v>50</v>
      </c>
      <c r="E85">
        <f t="shared" si="7"/>
        <v>0.46</v>
      </c>
      <c r="F85">
        <f t="shared" si="8"/>
        <v>3.1354942159291497</v>
      </c>
      <c r="G85">
        <f t="shared" si="6"/>
        <v>-0.77652878949899629</v>
      </c>
      <c r="H85">
        <f t="shared" si="9"/>
        <v>0.74535537338061875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</vt:lpstr>
      <vt:lpstr>manipulate</vt:lpstr>
      <vt:lpstr>SIVI</vt:lpstr>
      <vt:lpstr>SIVI ANOVA</vt:lpstr>
      <vt:lpstr>IRTE</vt:lpstr>
      <vt:lpstr>SIVI Data for Analysis</vt:lpstr>
      <vt:lpstr>IRTE data for 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Jones</dc:creator>
  <cp:lastModifiedBy>Katie Jones</cp:lastModifiedBy>
  <cp:lastPrinted>2010-09-21T23:16:03Z</cp:lastPrinted>
  <dcterms:created xsi:type="dcterms:W3CDTF">2010-06-17T23:54:42Z</dcterms:created>
  <dcterms:modified xsi:type="dcterms:W3CDTF">2011-12-05T22:16:00Z</dcterms:modified>
</cp:coreProperties>
</file>