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llyjones/metis/metis_bootcamp/Project3_TrafficAccidentData/"/>
    </mc:Choice>
  </mc:AlternateContent>
  <xr:revisionPtr revIDLastSave="0" documentId="13_ncr:1_{AA78392E-8D1C-8944-86B2-95BCA190911F}" xr6:coauthVersionLast="32" xr6:coauthVersionMax="32" xr10:uidLastSave="{00000000-0000-0000-0000-000000000000}"/>
  <bookViews>
    <workbookView xWindow="0" yWindow="460" windowWidth="28800" windowHeight="15940" xr2:uid="{F72EF8FF-9B0F-B74C-AA36-D28625450FF0}"/>
  </bookViews>
  <sheets>
    <sheet name="Sheet1" sheetId="1" r:id="rId1"/>
  </sheets>
  <definedNames>
    <definedName name="_xlnm._FilterDatabase" localSheetId="0" hidden="1">Sheet1!$A$1:$H$59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0" i="1" l="1"/>
  <c r="F25" i="1" l="1"/>
  <c r="F4" i="1"/>
  <c r="F10" i="1"/>
  <c r="F29" i="1"/>
  <c r="G29" i="1" s="1"/>
  <c r="F18" i="1"/>
  <c r="F3" i="1"/>
  <c r="F12" i="1"/>
  <c r="G12" i="1" s="1"/>
  <c r="F33" i="1"/>
  <c r="F28" i="1"/>
  <c r="F35" i="1"/>
  <c r="F5" i="1"/>
  <c r="G5" i="1" s="1"/>
  <c r="F2" i="1"/>
  <c r="G2" i="1" s="1"/>
  <c r="F27" i="1"/>
  <c r="F23" i="1"/>
  <c r="F22" i="1"/>
  <c r="F34" i="1"/>
  <c r="G34" i="1" s="1"/>
  <c r="G44" i="1"/>
  <c r="G26" i="1"/>
  <c r="G24" i="1"/>
  <c r="G36" i="1"/>
  <c r="G45" i="1"/>
  <c r="G46" i="1"/>
  <c r="G22" i="1"/>
  <c r="G23" i="1"/>
  <c r="G47" i="1"/>
  <c r="G27" i="1"/>
  <c r="G48" i="1"/>
  <c r="G31" i="1"/>
  <c r="G49" i="1"/>
  <c r="G50" i="1"/>
  <c r="G51" i="1"/>
  <c r="G52" i="1"/>
  <c r="G39" i="1"/>
  <c r="G53" i="1"/>
  <c r="G32" i="1"/>
  <c r="G35" i="1"/>
  <c r="G28" i="1"/>
  <c r="G54" i="1"/>
  <c r="G40" i="1"/>
  <c r="G55" i="1"/>
  <c r="G56" i="1"/>
  <c r="G33" i="1"/>
  <c r="G37" i="1"/>
  <c r="G3" i="1"/>
  <c r="G38" i="1"/>
  <c r="G30" i="1"/>
  <c r="G57" i="1"/>
  <c r="G19" i="1"/>
  <c r="G20" i="1"/>
  <c r="G21" i="1"/>
  <c r="G18" i="1"/>
  <c r="G17" i="1"/>
  <c r="G13" i="1"/>
  <c r="G14" i="1"/>
  <c r="G15" i="1"/>
  <c r="G16" i="1"/>
  <c r="G11" i="1"/>
  <c r="G6" i="1"/>
  <c r="G7" i="1"/>
  <c r="G8" i="1"/>
  <c r="G9" i="1"/>
  <c r="G10" i="1"/>
  <c r="G4" i="1"/>
  <c r="G25" i="1"/>
  <c r="G61" i="1"/>
  <c r="G41" i="1"/>
  <c r="G42" i="1"/>
  <c r="G43" i="1"/>
</calcChain>
</file>

<file path=xl/sharedStrings.xml><?xml version="1.0" encoding="utf-8"?>
<sst xmlns="http://schemas.openxmlformats.org/spreadsheetml/2006/main" count="253" uniqueCount="81">
  <si>
    <t>STATE</t>
  </si>
  <si>
    <t>non-null</t>
  </si>
  <si>
    <t>int64</t>
  </si>
  <si>
    <t>COUNTY</t>
  </si>
  <si>
    <t>HARM_EV</t>
  </si>
  <si>
    <t>MAN_COLL</t>
  </si>
  <si>
    <t>SCH_BUS</t>
  </si>
  <si>
    <t>BODY_TYP</t>
  </si>
  <si>
    <t>MOD_YEAR</t>
  </si>
  <si>
    <t>TOW_VEH</t>
  </si>
  <si>
    <t>ROLLOVER</t>
  </si>
  <si>
    <t>FIRE_EXP</t>
  </si>
  <si>
    <t>AGE</t>
  </si>
  <si>
    <t>SEX</t>
  </si>
  <si>
    <t>PER_TYP</t>
  </si>
  <si>
    <t>SEAT_POS</t>
  </si>
  <si>
    <t>REST_USE</t>
  </si>
  <si>
    <t>REST_MIS</t>
  </si>
  <si>
    <t>AIR_BAG</t>
  </si>
  <si>
    <t>EJECTION</t>
  </si>
  <si>
    <t>DRINKING</t>
  </si>
  <si>
    <t>DRUGS</t>
  </si>
  <si>
    <t>PEDS</t>
  </si>
  <si>
    <t>PERSONS</t>
  </si>
  <si>
    <t>CITY</t>
  </si>
  <si>
    <t>DAY_WEEK</t>
  </si>
  <si>
    <t>HOUR</t>
  </si>
  <si>
    <t>float64</t>
  </si>
  <si>
    <t>LGT_COND</t>
  </si>
  <si>
    <t>WEATHER</t>
  </si>
  <si>
    <t>DRUNK_DR</t>
  </si>
  <si>
    <t>HIT_RUN</t>
  </si>
  <si>
    <t>J_KNIFE</t>
  </si>
  <si>
    <t>HAZ_INV</t>
  </si>
  <si>
    <t>BUS_USE</t>
  </si>
  <si>
    <t>TRAV_SP</t>
  </si>
  <si>
    <t>UNDERIDE</t>
  </si>
  <si>
    <t>IMPACT1</t>
  </si>
  <si>
    <t>DEFORMED</t>
  </si>
  <si>
    <t>M_HARM</t>
  </si>
  <si>
    <t>VEH_SC1</t>
  </si>
  <si>
    <t>VEH_SC2</t>
  </si>
  <si>
    <t>DR_DRINK</t>
  </si>
  <si>
    <t>L_STATUS</t>
  </si>
  <si>
    <t>L_TYPE</t>
  </si>
  <si>
    <t>L_ENDORS</t>
  </si>
  <si>
    <t>L_COMPL</t>
  </si>
  <si>
    <t>PREV_ACC</t>
  </si>
  <si>
    <t>PREV_SUS</t>
  </si>
  <si>
    <t>PREV_DWI</t>
  </si>
  <si>
    <t>PREV_SPD</t>
  </si>
  <si>
    <t>PREV_OTH</t>
  </si>
  <si>
    <t>SPEEDREL</t>
  </si>
  <si>
    <t>DR_SF1</t>
  </si>
  <si>
    <t>DR_SF2</t>
  </si>
  <si>
    <t>DR_SF3</t>
  </si>
  <si>
    <t>DR_SF4</t>
  </si>
  <si>
    <t>VNUM_LAN</t>
  </si>
  <si>
    <t>VSPD_LIM</t>
  </si>
  <si>
    <t>VPROFILE</t>
  </si>
  <si>
    <t>VSURCOND</t>
  </si>
  <si>
    <t>FATALITY_TARGET</t>
  </si>
  <si>
    <t>uint8</t>
  </si>
  <si>
    <t>dtypes:</t>
  </si>
  <si>
    <t>float64(1),</t>
  </si>
  <si>
    <t>int64(57),</t>
  </si>
  <si>
    <t>uint8(1)</t>
  </si>
  <si>
    <t>memory</t>
  </si>
  <si>
    <t>usage:</t>
  </si>
  <si>
    <t>33.0+</t>
  </si>
  <si>
    <t>MB</t>
  </si>
  <si>
    <t>Convert to Null</t>
  </si>
  <si>
    <t>Done</t>
  </si>
  <si>
    <t>FIELD</t>
  </si>
  <si>
    <t>Dropped</t>
  </si>
  <si>
    <t>Remaining</t>
  </si>
  <si>
    <t>ALL</t>
  </si>
  <si>
    <t>Most 0</t>
  </si>
  <si>
    <t>Half null</t>
  </si>
  <si>
    <t>SUM:</t>
  </si>
  <si>
    <t>Okay As 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</si>
</sst>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2" borderId="0" xfId="0" applyFont="1" applyFill="1"/>
    <xf numFmtId="0" fontId="3" fillId="2" borderId="1" xfId="0" applyFont="1" applyFill="1" applyBorder="1"/>
    <xf numFmtId="0" fontId="4" fillId="2" borderId="1" xfId="0" applyFont="1" applyFill="1" applyBorder="1"/>
    <xf numFmtId="0" fontId="2" fillId="0" borderId="1" xfId="0" applyFont="1" applyBorder="1"/>
    <xf numFmtId="0" fontId="1" fillId="0" borderId="1" xfId="0" applyFont="1" applyBorder="1"/>
    <xf numFmtId="0" fontId="2" fillId="3" borderId="1" xfId="0" applyFont="1" applyFill="1" applyBorder="1"/>
    <xf numFmtId="0" fontId="1" fillId="3" borderId="1" xfId="0" applyFont="1" applyFill="1" applyBorder="1"/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6B847-DFCC-3D45-BBD5-39317C7428CC}">
  <sheetPr>
    <pageSetUpPr fitToPage="1"/>
  </sheetPr>
  <dimension ref="A1:H63"/>
  <sheetViews>
    <sheetView tabSelected="1" zoomScale="140" zoomScaleNormal="140" workbookViewId="0">
      <pane ySplit="1" topLeftCell="A14" activePane="bottomLeft" state="frozen"/>
      <selection pane="bottomLeft" activeCell="H16" sqref="H16"/>
    </sheetView>
  </sheetViews>
  <sheetFormatPr baseColWidth="10" defaultRowHeight="16" x14ac:dyDescent="0.2"/>
  <cols>
    <col min="1" max="1" width="23.33203125" style="1" bestFit="1" customWidth="1"/>
    <col min="2" max="4" width="10.83203125" style="1"/>
    <col min="5" max="5" width="17.1640625" style="1" customWidth="1"/>
    <col min="6" max="6" width="12.83203125" style="1" customWidth="1"/>
    <col min="7" max="7" width="10.83203125" style="1"/>
    <col min="8" max="8" width="14.6640625" style="1" bestFit="1" customWidth="1"/>
    <col min="9" max="16384" width="10.83203125" style="1"/>
  </cols>
  <sheetData>
    <row r="1" spans="1:8" s="2" customFormat="1" x14ac:dyDescent="0.2">
      <c r="A1" s="3" t="s">
        <v>73</v>
      </c>
      <c r="B1" s="4"/>
      <c r="C1" s="4"/>
      <c r="D1" s="4"/>
      <c r="E1" s="4" t="s">
        <v>71</v>
      </c>
      <c r="F1" s="4" t="s">
        <v>74</v>
      </c>
      <c r="G1" s="4" t="s">
        <v>75</v>
      </c>
      <c r="H1" s="2" t="s">
        <v>80</v>
      </c>
    </row>
    <row r="2" spans="1:8" x14ac:dyDescent="0.2">
      <c r="A2" s="5" t="s">
        <v>16</v>
      </c>
      <c r="B2" s="6">
        <v>73259</v>
      </c>
      <c r="C2" s="6" t="s">
        <v>1</v>
      </c>
      <c r="D2" s="6" t="s">
        <v>2</v>
      </c>
      <c r="E2" s="6" t="s">
        <v>72</v>
      </c>
      <c r="F2" s="6">
        <f>797+5744</f>
        <v>6541</v>
      </c>
      <c r="G2" s="6">
        <f t="shared" ref="G2:G33" si="0">73259-F2</f>
        <v>66718</v>
      </c>
    </row>
    <row r="3" spans="1:8" x14ac:dyDescent="0.2">
      <c r="A3" s="5" t="s">
        <v>38</v>
      </c>
      <c r="B3" s="6">
        <v>73259</v>
      </c>
      <c r="C3" s="6" t="s">
        <v>1</v>
      </c>
      <c r="D3" s="6" t="s">
        <v>2</v>
      </c>
      <c r="E3" s="6" t="s">
        <v>72</v>
      </c>
      <c r="F3" s="6">
        <f>4162+1348</f>
        <v>5510</v>
      </c>
      <c r="G3" s="6">
        <f t="shared" si="0"/>
        <v>67749</v>
      </c>
    </row>
    <row r="4" spans="1:8" x14ac:dyDescent="0.2">
      <c r="A4" s="5" t="s">
        <v>59</v>
      </c>
      <c r="B4" s="6">
        <v>73259</v>
      </c>
      <c r="C4" s="6" t="s">
        <v>1</v>
      </c>
      <c r="D4" s="6" t="s">
        <v>2</v>
      </c>
      <c r="E4" s="6" t="s">
        <v>72</v>
      </c>
      <c r="F4" s="6">
        <f>4632+395</f>
        <v>5027</v>
      </c>
      <c r="G4" s="6">
        <f t="shared" si="0"/>
        <v>68232</v>
      </c>
    </row>
    <row r="5" spans="1:8" x14ac:dyDescent="0.2">
      <c r="A5" s="5" t="s">
        <v>18</v>
      </c>
      <c r="B5" s="6">
        <v>73259</v>
      </c>
      <c r="C5" s="6" t="s">
        <v>1</v>
      </c>
      <c r="D5" s="6" t="s">
        <v>2</v>
      </c>
      <c r="E5" s="6" t="s">
        <v>72</v>
      </c>
      <c r="F5" s="6">
        <f>919+2860</f>
        <v>3779</v>
      </c>
      <c r="G5" s="6">
        <f t="shared" si="0"/>
        <v>69480</v>
      </c>
    </row>
    <row r="6" spans="1:8" x14ac:dyDescent="0.2">
      <c r="A6" s="5" t="s">
        <v>53</v>
      </c>
      <c r="B6" s="6">
        <v>73259</v>
      </c>
      <c r="C6" s="6" t="s">
        <v>1</v>
      </c>
      <c r="D6" s="6" t="s">
        <v>2</v>
      </c>
      <c r="E6" s="6" t="s">
        <v>72</v>
      </c>
      <c r="F6" s="6">
        <v>3070</v>
      </c>
      <c r="G6" s="6">
        <f t="shared" si="0"/>
        <v>70189</v>
      </c>
    </row>
    <row r="7" spans="1:8" x14ac:dyDescent="0.2">
      <c r="A7" s="5" t="s">
        <v>54</v>
      </c>
      <c r="B7" s="6">
        <v>73259</v>
      </c>
      <c r="C7" s="6" t="s">
        <v>1</v>
      </c>
      <c r="D7" s="6" t="s">
        <v>2</v>
      </c>
      <c r="E7" s="6" t="s">
        <v>72</v>
      </c>
      <c r="F7" s="6">
        <v>3070</v>
      </c>
      <c r="G7" s="6">
        <f t="shared" si="0"/>
        <v>70189</v>
      </c>
    </row>
    <row r="8" spans="1:8" x14ac:dyDescent="0.2">
      <c r="A8" s="5" t="s">
        <v>55</v>
      </c>
      <c r="B8" s="6">
        <v>73259</v>
      </c>
      <c r="C8" s="6" t="s">
        <v>1</v>
      </c>
      <c r="D8" s="6" t="s">
        <v>2</v>
      </c>
      <c r="E8" s="6" t="s">
        <v>72</v>
      </c>
      <c r="F8" s="6">
        <v>3070</v>
      </c>
      <c r="G8" s="6">
        <f t="shared" si="0"/>
        <v>70189</v>
      </c>
    </row>
    <row r="9" spans="1:8" x14ac:dyDescent="0.2">
      <c r="A9" s="5" t="s">
        <v>56</v>
      </c>
      <c r="B9" s="6">
        <v>73259</v>
      </c>
      <c r="C9" s="6" t="s">
        <v>1</v>
      </c>
      <c r="D9" s="6" t="s">
        <v>2</v>
      </c>
      <c r="E9" s="6" t="s">
        <v>72</v>
      </c>
      <c r="F9" s="6">
        <v>3070</v>
      </c>
      <c r="G9" s="6">
        <f t="shared" si="0"/>
        <v>70189</v>
      </c>
    </row>
    <row r="10" spans="1:8" x14ac:dyDescent="0.2">
      <c r="A10" s="5" t="s">
        <v>58</v>
      </c>
      <c r="B10" s="6">
        <v>73259</v>
      </c>
      <c r="C10" s="6" t="s">
        <v>1</v>
      </c>
      <c r="D10" s="6" t="s">
        <v>2</v>
      </c>
      <c r="E10" s="6" t="s">
        <v>72</v>
      </c>
      <c r="F10" s="6">
        <f>2163+846</f>
        <v>3009</v>
      </c>
      <c r="G10" s="6">
        <f t="shared" si="0"/>
        <v>70250</v>
      </c>
    </row>
    <row r="11" spans="1:8" x14ac:dyDescent="0.2">
      <c r="A11" s="5" t="s">
        <v>52</v>
      </c>
      <c r="B11" s="6">
        <v>73259</v>
      </c>
      <c r="C11" s="6" t="s">
        <v>1</v>
      </c>
      <c r="D11" s="6" t="s">
        <v>2</v>
      </c>
      <c r="E11" s="6" t="s">
        <v>72</v>
      </c>
      <c r="F11" s="6">
        <v>2905</v>
      </c>
      <c r="G11" s="6">
        <f t="shared" si="0"/>
        <v>70354</v>
      </c>
    </row>
    <row r="12" spans="1:8" x14ac:dyDescent="0.2">
      <c r="A12" s="5" t="s">
        <v>37</v>
      </c>
      <c r="B12" s="6">
        <v>73259</v>
      </c>
      <c r="C12" s="6" t="s">
        <v>1</v>
      </c>
      <c r="D12" s="6" t="s">
        <v>2</v>
      </c>
      <c r="E12" s="6" t="s">
        <v>72</v>
      </c>
      <c r="F12" s="6">
        <f>1879+894</f>
        <v>2773</v>
      </c>
      <c r="G12" s="6">
        <f t="shared" si="0"/>
        <v>70486</v>
      </c>
    </row>
    <row r="13" spans="1:8" x14ac:dyDescent="0.2">
      <c r="A13" s="5" t="s">
        <v>48</v>
      </c>
      <c r="B13" s="6">
        <v>73259</v>
      </c>
      <c r="C13" s="6" t="s">
        <v>1</v>
      </c>
      <c r="D13" s="6" t="s">
        <v>2</v>
      </c>
      <c r="E13" s="6" t="s">
        <v>72</v>
      </c>
      <c r="F13" s="6">
        <v>2485</v>
      </c>
      <c r="G13" s="6">
        <f t="shared" si="0"/>
        <v>70774</v>
      </c>
    </row>
    <row r="14" spans="1:8" x14ac:dyDescent="0.2">
      <c r="A14" s="5" t="s">
        <v>49</v>
      </c>
      <c r="B14" s="6">
        <v>73259</v>
      </c>
      <c r="C14" s="6" t="s">
        <v>1</v>
      </c>
      <c r="D14" s="6" t="s">
        <v>2</v>
      </c>
      <c r="E14" s="6" t="s">
        <v>72</v>
      </c>
      <c r="F14" s="6">
        <v>2485</v>
      </c>
      <c r="G14" s="6">
        <f t="shared" si="0"/>
        <v>70774</v>
      </c>
    </row>
    <row r="15" spans="1:8" x14ac:dyDescent="0.2">
      <c r="A15" s="5" t="s">
        <v>50</v>
      </c>
      <c r="B15" s="6">
        <v>73259</v>
      </c>
      <c r="C15" s="6" t="s">
        <v>1</v>
      </c>
      <c r="D15" s="6" t="s">
        <v>2</v>
      </c>
      <c r="E15" s="6" t="s">
        <v>72</v>
      </c>
      <c r="F15" s="6">
        <v>2485</v>
      </c>
      <c r="G15" s="6">
        <f t="shared" si="0"/>
        <v>70774</v>
      </c>
    </row>
    <row r="16" spans="1:8" x14ac:dyDescent="0.2">
      <c r="A16" s="5" t="s">
        <v>51</v>
      </c>
      <c r="B16" s="6">
        <v>73259</v>
      </c>
      <c r="C16" s="6" t="s">
        <v>1</v>
      </c>
      <c r="D16" s="6" t="s">
        <v>2</v>
      </c>
      <c r="E16" s="6" t="s">
        <v>72</v>
      </c>
      <c r="F16" s="6">
        <v>2485</v>
      </c>
      <c r="G16" s="6">
        <f t="shared" si="0"/>
        <v>70774</v>
      </c>
    </row>
    <row r="17" spans="1:7" x14ac:dyDescent="0.2">
      <c r="A17" s="5" t="s">
        <v>47</v>
      </c>
      <c r="B17" s="6">
        <v>73259</v>
      </c>
      <c r="C17" s="6" t="s">
        <v>1</v>
      </c>
      <c r="D17" s="6" t="s">
        <v>2</v>
      </c>
      <c r="E17" s="6" t="s">
        <v>72</v>
      </c>
      <c r="F17" s="6">
        <v>2480</v>
      </c>
      <c r="G17" s="6">
        <f t="shared" si="0"/>
        <v>70779</v>
      </c>
    </row>
    <row r="18" spans="1:7" x14ac:dyDescent="0.2">
      <c r="A18" s="5" t="s">
        <v>46</v>
      </c>
      <c r="B18" s="6">
        <v>73259</v>
      </c>
      <c r="C18" s="6" t="s">
        <v>1</v>
      </c>
      <c r="D18" s="6" t="s">
        <v>2</v>
      </c>
      <c r="E18" s="6" t="s">
        <v>72</v>
      </c>
      <c r="F18" s="6">
        <f>1913+24</f>
        <v>1937</v>
      </c>
      <c r="G18" s="6">
        <f t="shared" si="0"/>
        <v>71322</v>
      </c>
    </row>
    <row r="19" spans="1:7" x14ac:dyDescent="0.2">
      <c r="A19" s="5" t="s">
        <v>43</v>
      </c>
      <c r="B19" s="6">
        <v>73259</v>
      </c>
      <c r="C19" s="6" t="s">
        <v>1</v>
      </c>
      <c r="D19" s="6" t="s">
        <v>2</v>
      </c>
      <c r="E19" s="6" t="s">
        <v>72</v>
      </c>
      <c r="F19" s="6">
        <v>1843</v>
      </c>
      <c r="G19" s="6">
        <f t="shared" si="0"/>
        <v>71416</v>
      </c>
    </row>
    <row r="20" spans="1:7" x14ac:dyDescent="0.2">
      <c r="A20" s="5" t="s">
        <v>44</v>
      </c>
      <c r="B20" s="6">
        <v>73259</v>
      </c>
      <c r="C20" s="6" t="s">
        <v>1</v>
      </c>
      <c r="D20" s="6" t="s">
        <v>2</v>
      </c>
      <c r="E20" s="6" t="s">
        <v>72</v>
      </c>
      <c r="F20" s="6">
        <v>1835</v>
      </c>
      <c r="G20" s="6">
        <f t="shared" si="0"/>
        <v>71424</v>
      </c>
    </row>
    <row r="21" spans="1:7" x14ac:dyDescent="0.2">
      <c r="A21" s="5" t="s">
        <v>45</v>
      </c>
      <c r="B21" s="6">
        <v>73259</v>
      </c>
      <c r="C21" s="6" t="s">
        <v>1</v>
      </c>
      <c r="D21" s="6" t="s">
        <v>2</v>
      </c>
      <c r="E21" s="6" t="s">
        <v>72</v>
      </c>
      <c r="F21" s="6">
        <v>1835</v>
      </c>
      <c r="G21" s="6">
        <f t="shared" si="0"/>
        <v>71424</v>
      </c>
    </row>
    <row r="22" spans="1:7" x14ac:dyDescent="0.2">
      <c r="A22" s="5" t="s">
        <v>12</v>
      </c>
      <c r="B22" s="6">
        <v>73259</v>
      </c>
      <c r="C22" s="6" t="s">
        <v>1</v>
      </c>
      <c r="D22" s="6" t="s">
        <v>2</v>
      </c>
      <c r="E22" s="6" t="s">
        <v>72</v>
      </c>
      <c r="F22" s="6">
        <f>1011+550</f>
        <v>1561</v>
      </c>
      <c r="G22" s="6">
        <f t="shared" si="0"/>
        <v>71698</v>
      </c>
    </row>
    <row r="23" spans="1:7" x14ac:dyDescent="0.2">
      <c r="A23" s="5" t="s">
        <v>13</v>
      </c>
      <c r="B23" s="6">
        <v>73259</v>
      </c>
      <c r="C23" s="6" t="s">
        <v>1</v>
      </c>
      <c r="D23" s="6" t="s">
        <v>2</v>
      </c>
      <c r="E23" s="6" t="s">
        <v>72</v>
      </c>
      <c r="F23" s="6">
        <f>379+942</f>
        <v>1321</v>
      </c>
      <c r="G23" s="6">
        <f t="shared" si="0"/>
        <v>71938</v>
      </c>
    </row>
    <row r="24" spans="1:7" x14ac:dyDescent="0.2">
      <c r="A24" s="5" t="s">
        <v>8</v>
      </c>
      <c r="B24" s="6">
        <v>73259</v>
      </c>
      <c r="C24" s="6" t="s">
        <v>1</v>
      </c>
      <c r="D24" s="6" t="s">
        <v>2</v>
      </c>
      <c r="E24" s="6" t="s">
        <v>72</v>
      </c>
      <c r="F24" s="6">
        <v>1294</v>
      </c>
      <c r="G24" s="6">
        <f t="shared" si="0"/>
        <v>71965</v>
      </c>
    </row>
    <row r="25" spans="1:7" x14ac:dyDescent="0.2">
      <c r="A25" s="5" t="s">
        <v>60</v>
      </c>
      <c r="B25" s="6">
        <v>73259</v>
      </c>
      <c r="C25" s="6" t="s">
        <v>1</v>
      </c>
      <c r="D25" s="6" t="s">
        <v>2</v>
      </c>
      <c r="E25" s="6" t="s">
        <v>72</v>
      </c>
      <c r="F25" s="6">
        <f>463+364</f>
        <v>827</v>
      </c>
      <c r="G25" s="6">
        <f t="shared" si="0"/>
        <v>72432</v>
      </c>
    </row>
    <row r="26" spans="1:7" x14ac:dyDescent="0.2">
      <c r="A26" s="5" t="s">
        <v>7</v>
      </c>
      <c r="B26" s="6">
        <v>73259</v>
      </c>
      <c r="C26" s="6" t="s">
        <v>1</v>
      </c>
      <c r="D26" s="6" t="s">
        <v>2</v>
      </c>
      <c r="E26" s="6" t="s">
        <v>72</v>
      </c>
      <c r="F26" s="6">
        <v>775</v>
      </c>
      <c r="G26" s="6">
        <f t="shared" si="0"/>
        <v>72484</v>
      </c>
    </row>
    <row r="27" spans="1:7" x14ac:dyDescent="0.2">
      <c r="A27" s="5" t="s">
        <v>15</v>
      </c>
      <c r="B27" s="6">
        <v>73259</v>
      </c>
      <c r="C27" s="6" t="s">
        <v>1</v>
      </c>
      <c r="D27" s="6" t="s">
        <v>2</v>
      </c>
      <c r="E27" s="6" t="s">
        <v>72</v>
      </c>
      <c r="F27" s="6">
        <f>162+591</f>
        <v>753</v>
      </c>
      <c r="G27" s="6">
        <f t="shared" si="0"/>
        <v>72506</v>
      </c>
    </row>
    <row r="28" spans="1:7" x14ac:dyDescent="0.2">
      <c r="A28" s="5" t="s">
        <v>29</v>
      </c>
      <c r="B28" s="6">
        <v>73259</v>
      </c>
      <c r="C28" s="6" t="s">
        <v>1</v>
      </c>
      <c r="D28" s="6" t="s">
        <v>2</v>
      </c>
      <c r="E28" s="6" t="s">
        <v>72</v>
      </c>
      <c r="F28" s="6">
        <f>164+414</f>
        <v>578</v>
      </c>
      <c r="G28" s="6">
        <f t="shared" si="0"/>
        <v>72681</v>
      </c>
    </row>
    <row r="29" spans="1:7" x14ac:dyDescent="0.2">
      <c r="A29" s="5" t="s">
        <v>57</v>
      </c>
      <c r="B29" s="6">
        <v>73259</v>
      </c>
      <c r="C29" s="6" t="s">
        <v>1</v>
      </c>
      <c r="D29" s="6" t="s">
        <v>2</v>
      </c>
      <c r="E29" s="6" t="s">
        <v>72</v>
      </c>
      <c r="F29" s="6">
        <f>278+174</f>
        <v>452</v>
      </c>
      <c r="G29" s="6">
        <f t="shared" si="0"/>
        <v>72807</v>
      </c>
    </row>
    <row r="30" spans="1:7" x14ac:dyDescent="0.2">
      <c r="A30" s="5" t="s">
        <v>40</v>
      </c>
      <c r="B30" s="6">
        <v>73259</v>
      </c>
      <c r="C30" s="6" t="s">
        <v>1</v>
      </c>
      <c r="D30" s="6" t="s">
        <v>2</v>
      </c>
      <c r="E30" s="6" t="s">
        <v>72</v>
      </c>
      <c r="F30" s="6">
        <v>330</v>
      </c>
      <c r="G30" s="6">
        <f t="shared" si="0"/>
        <v>72929</v>
      </c>
    </row>
    <row r="31" spans="1:7" x14ac:dyDescent="0.2">
      <c r="A31" s="5" t="s">
        <v>19</v>
      </c>
      <c r="B31" s="6">
        <v>73259</v>
      </c>
      <c r="C31" s="6" t="s">
        <v>1</v>
      </c>
      <c r="D31" s="6" t="s">
        <v>2</v>
      </c>
      <c r="E31" s="6" t="s">
        <v>72</v>
      </c>
      <c r="F31" s="6">
        <v>317</v>
      </c>
      <c r="G31" s="6">
        <f t="shared" si="0"/>
        <v>72942</v>
      </c>
    </row>
    <row r="32" spans="1:7" x14ac:dyDescent="0.2">
      <c r="A32" s="5" t="s">
        <v>26</v>
      </c>
      <c r="B32" s="6">
        <v>72947</v>
      </c>
      <c r="C32" s="6" t="s">
        <v>1</v>
      </c>
      <c r="D32" s="6" t="s">
        <v>27</v>
      </c>
      <c r="E32" s="6" t="s">
        <v>72</v>
      </c>
      <c r="F32" s="6">
        <v>312</v>
      </c>
      <c r="G32" s="6">
        <f t="shared" si="0"/>
        <v>72947</v>
      </c>
    </row>
    <row r="33" spans="1:7" x14ac:dyDescent="0.2">
      <c r="A33" s="5" t="s">
        <v>34</v>
      </c>
      <c r="B33" s="6">
        <v>73259</v>
      </c>
      <c r="C33" s="6" t="s">
        <v>1</v>
      </c>
      <c r="D33" s="6" t="s">
        <v>2</v>
      </c>
      <c r="E33" s="6" t="s">
        <v>72</v>
      </c>
      <c r="F33" s="6">
        <f>78+160</f>
        <v>238</v>
      </c>
      <c r="G33" s="6">
        <f t="shared" si="0"/>
        <v>73021</v>
      </c>
    </row>
    <row r="34" spans="1:7" x14ac:dyDescent="0.2">
      <c r="A34" s="5" t="s">
        <v>5</v>
      </c>
      <c r="B34" s="6">
        <v>73259</v>
      </c>
      <c r="C34" s="6" t="s">
        <v>1</v>
      </c>
      <c r="D34" s="6" t="s">
        <v>2</v>
      </c>
      <c r="E34" s="6" t="s">
        <v>72</v>
      </c>
      <c r="F34" s="6">
        <f>57+159</f>
        <v>216</v>
      </c>
      <c r="G34" s="6">
        <f t="shared" ref="G34:G57" si="1">73259-F34</f>
        <v>73043</v>
      </c>
    </row>
    <row r="35" spans="1:7" x14ac:dyDescent="0.2">
      <c r="A35" s="5" t="s">
        <v>28</v>
      </c>
      <c r="B35" s="6">
        <v>73259</v>
      </c>
      <c r="C35" s="6" t="s">
        <v>1</v>
      </c>
      <c r="D35" s="6" t="s">
        <v>2</v>
      </c>
      <c r="E35" s="6" t="s">
        <v>72</v>
      </c>
      <c r="F35" s="6">
        <f>32+175</f>
        <v>207</v>
      </c>
      <c r="G35" s="6">
        <f t="shared" si="1"/>
        <v>73052</v>
      </c>
    </row>
    <row r="36" spans="1:7" x14ac:dyDescent="0.2">
      <c r="A36" s="5" t="s">
        <v>9</v>
      </c>
      <c r="B36" s="6">
        <v>73259</v>
      </c>
      <c r="C36" s="6" t="s">
        <v>1</v>
      </c>
      <c r="D36" s="6" t="s">
        <v>2</v>
      </c>
      <c r="E36" s="6" t="s">
        <v>72</v>
      </c>
      <c r="F36" s="6">
        <v>128</v>
      </c>
      <c r="G36" s="6">
        <f t="shared" si="1"/>
        <v>73131</v>
      </c>
    </row>
    <row r="37" spans="1:7" x14ac:dyDescent="0.2">
      <c r="A37" s="5" t="s">
        <v>36</v>
      </c>
      <c r="B37" s="6">
        <v>73259</v>
      </c>
      <c r="C37" s="6" t="s">
        <v>1</v>
      </c>
      <c r="D37" s="6" t="s">
        <v>2</v>
      </c>
      <c r="E37" s="6" t="s">
        <v>72</v>
      </c>
      <c r="F37" s="6">
        <v>115</v>
      </c>
      <c r="G37" s="6">
        <f t="shared" si="1"/>
        <v>73144</v>
      </c>
    </row>
    <row r="38" spans="1:7" x14ac:dyDescent="0.2">
      <c r="A38" s="5" t="s">
        <v>39</v>
      </c>
      <c r="B38" s="6">
        <v>73259</v>
      </c>
      <c r="C38" s="6" t="s">
        <v>1</v>
      </c>
      <c r="D38" s="6" t="s">
        <v>2</v>
      </c>
      <c r="E38" s="6" t="s">
        <v>72</v>
      </c>
      <c r="F38" s="6">
        <v>62</v>
      </c>
      <c r="G38" s="6">
        <f t="shared" si="1"/>
        <v>73197</v>
      </c>
    </row>
    <row r="39" spans="1:7" x14ac:dyDescent="0.2">
      <c r="A39" s="5" t="s">
        <v>24</v>
      </c>
      <c r="B39" s="6">
        <v>73259</v>
      </c>
      <c r="C39" s="6" t="s">
        <v>1</v>
      </c>
      <c r="D39" s="6" t="s">
        <v>2</v>
      </c>
      <c r="E39" s="6" t="s">
        <v>72</v>
      </c>
      <c r="F39" s="6">
        <v>40</v>
      </c>
      <c r="G39" s="6">
        <f t="shared" si="1"/>
        <v>73219</v>
      </c>
    </row>
    <row r="40" spans="1:7" x14ac:dyDescent="0.2">
      <c r="A40" s="5" t="s">
        <v>31</v>
      </c>
      <c r="B40" s="6">
        <v>73259</v>
      </c>
      <c r="C40" s="6" t="s">
        <v>1</v>
      </c>
      <c r="D40" s="6" t="s">
        <v>2</v>
      </c>
      <c r="E40" s="6" t="s">
        <v>72</v>
      </c>
      <c r="F40" s="6">
        <v>38</v>
      </c>
      <c r="G40" s="6">
        <f t="shared" si="1"/>
        <v>73221</v>
      </c>
    </row>
    <row r="41" spans="1:7" x14ac:dyDescent="0.2">
      <c r="A41" s="5" t="s">
        <v>4</v>
      </c>
      <c r="B41" s="6">
        <v>73259</v>
      </c>
      <c r="C41" s="6" t="s">
        <v>1</v>
      </c>
      <c r="D41" s="6" t="s">
        <v>2</v>
      </c>
      <c r="E41" s="6" t="s">
        <v>72</v>
      </c>
      <c r="F41" s="6">
        <v>24</v>
      </c>
      <c r="G41" s="6">
        <f t="shared" si="1"/>
        <v>73235</v>
      </c>
    </row>
    <row r="42" spans="1:7" x14ac:dyDescent="0.2">
      <c r="A42" s="5" t="s">
        <v>3</v>
      </c>
      <c r="B42" s="6">
        <v>73259</v>
      </c>
      <c r="C42" s="6" t="s">
        <v>1</v>
      </c>
      <c r="D42" s="6" t="s">
        <v>2</v>
      </c>
      <c r="E42" s="6" t="s">
        <v>72</v>
      </c>
      <c r="F42" s="6">
        <v>1</v>
      </c>
      <c r="G42" s="6">
        <f t="shared" si="1"/>
        <v>73258</v>
      </c>
    </row>
    <row r="43" spans="1:7" x14ac:dyDescent="0.2">
      <c r="A43" s="5" t="s">
        <v>0</v>
      </c>
      <c r="B43" s="6">
        <v>73259</v>
      </c>
      <c r="C43" s="6" t="s">
        <v>1</v>
      </c>
      <c r="D43" s="6" t="s">
        <v>2</v>
      </c>
      <c r="E43" s="6" t="s">
        <v>72</v>
      </c>
      <c r="F43" s="6">
        <v>0</v>
      </c>
      <c r="G43" s="6">
        <f t="shared" si="1"/>
        <v>73259</v>
      </c>
    </row>
    <row r="44" spans="1:7" x14ac:dyDescent="0.2">
      <c r="A44" s="5" t="s">
        <v>6</v>
      </c>
      <c r="B44" s="6">
        <v>73259</v>
      </c>
      <c r="C44" s="6" t="s">
        <v>1</v>
      </c>
      <c r="D44" s="6" t="s">
        <v>2</v>
      </c>
      <c r="E44" s="6" t="s">
        <v>72</v>
      </c>
      <c r="F44" s="6">
        <v>0</v>
      </c>
      <c r="G44" s="6">
        <f t="shared" si="1"/>
        <v>73259</v>
      </c>
    </row>
    <row r="45" spans="1:7" x14ac:dyDescent="0.2">
      <c r="A45" s="5" t="s">
        <v>10</v>
      </c>
      <c r="B45" s="6">
        <v>73259</v>
      </c>
      <c r="C45" s="6" t="s">
        <v>1</v>
      </c>
      <c r="D45" s="6" t="s">
        <v>2</v>
      </c>
      <c r="E45" s="6" t="s">
        <v>72</v>
      </c>
      <c r="F45" s="6">
        <v>0</v>
      </c>
      <c r="G45" s="6">
        <f t="shared" si="1"/>
        <v>73259</v>
      </c>
    </row>
    <row r="46" spans="1:7" x14ac:dyDescent="0.2">
      <c r="A46" s="5" t="s">
        <v>11</v>
      </c>
      <c r="B46" s="6">
        <v>73259</v>
      </c>
      <c r="C46" s="6" t="s">
        <v>1</v>
      </c>
      <c r="D46" s="6" t="s">
        <v>2</v>
      </c>
      <c r="E46" s="6" t="s">
        <v>72</v>
      </c>
      <c r="F46" s="6">
        <v>0</v>
      </c>
      <c r="G46" s="6">
        <f t="shared" si="1"/>
        <v>73259</v>
      </c>
    </row>
    <row r="47" spans="1:7" x14ac:dyDescent="0.2">
      <c r="A47" s="5" t="s">
        <v>14</v>
      </c>
      <c r="B47" s="6">
        <v>73259</v>
      </c>
      <c r="C47" s="6" t="s">
        <v>1</v>
      </c>
      <c r="D47" s="6" t="s">
        <v>2</v>
      </c>
      <c r="E47" s="6" t="s">
        <v>72</v>
      </c>
      <c r="F47" s="6">
        <v>0</v>
      </c>
      <c r="G47" s="6">
        <f t="shared" si="1"/>
        <v>73259</v>
      </c>
    </row>
    <row r="48" spans="1:7" x14ac:dyDescent="0.2">
      <c r="A48" s="5" t="s">
        <v>17</v>
      </c>
      <c r="B48" s="6">
        <v>73259</v>
      </c>
      <c r="C48" s="6" t="s">
        <v>1</v>
      </c>
      <c r="D48" s="6" t="s">
        <v>2</v>
      </c>
      <c r="E48" s="6" t="s">
        <v>72</v>
      </c>
      <c r="F48" s="6">
        <v>0</v>
      </c>
      <c r="G48" s="6">
        <f t="shared" si="1"/>
        <v>73259</v>
      </c>
    </row>
    <row r="49" spans="1:7" x14ac:dyDescent="0.2">
      <c r="A49" s="5" t="s">
        <v>20</v>
      </c>
      <c r="B49" s="6">
        <v>73259</v>
      </c>
      <c r="C49" s="6" t="s">
        <v>1</v>
      </c>
      <c r="D49" s="6" t="s">
        <v>2</v>
      </c>
      <c r="E49" s="6" t="s">
        <v>72</v>
      </c>
      <c r="F49" s="6">
        <v>0</v>
      </c>
      <c r="G49" s="6">
        <f t="shared" si="1"/>
        <v>73259</v>
      </c>
    </row>
    <row r="50" spans="1:7" x14ac:dyDescent="0.2">
      <c r="A50" s="5" t="s">
        <v>21</v>
      </c>
      <c r="B50" s="6">
        <v>73259</v>
      </c>
      <c r="C50" s="6" t="s">
        <v>1</v>
      </c>
      <c r="D50" s="6" t="s">
        <v>2</v>
      </c>
      <c r="E50" s="6" t="s">
        <v>72</v>
      </c>
      <c r="F50" s="6">
        <v>0</v>
      </c>
      <c r="G50" s="6">
        <f t="shared" si="1"/>
        <v>73259</v>
      </c>
    </row>
    <row r="51" spans="1:7" x14ac:dyDescent="0.2">
      <c r="A51" s="5" t="s">
        <v>22</v>
      </c>
      <c r="B51" s="6">
        <v>73259</v>
      </c>
      <c r="C51" s="6" t="s">
        <v>1</v>
      </c>
      <c r="D51" s="6" t="s">
        <v>2</v>
      </c>
      <c r="E51" s="6" t="s">
        <v>72</v>
      </c>
      <c r="F51" s="6">
        <v>0</v>
      </c>
      <c r="G51" s="6">
        <f t="shared" si="1"/>
        <v>73259</v>
      </c>
    </row>
    <row r="52" spans="1:7" x14ac:dyDescent="0.2">
      <c r="A52" s="5" t="s">
        <v>23</v>
      </c>
      <c r="B52" s="6">
        <v>73259</v>
      </c>
      <c r="C52" s="6" t="s">
        <v>1</v>
      </c>
      <c r="D52" s="6" t="s">
        <v>2</v>
      </c>
      <c r="E52" s="6" t="s">
        <v>72</v>
      </c>
      <c r="F52" s="6">
        <v>0</v>
      </c>
      <c r="G52" s="6">
        <f t="shared" si="1"/>
        <v>73259</v>
      </c>
    </row>
    <row r="53" spans="1:7" x14ac:dyDescent="0.2">
      <c r="A53" s="5" t="s">
        <v>25</v>
      </c>
      <c r="B53" s="6">
        <v>73259</v>
      </c>
      <c r="C53" s="6" t="s">
        <v>1</v>
      </c>
      <c r="D53" s="6" t="s">
        <v>2</v>
      </c>
      <c r="E53" s="6" t="s">
        <v>72</v>
      </c>
      <c r="F53" s="6">
        <v>0</v>
      </c>
      <c r="G53" s="6">
        <f t="shared" si="1"/>
        <v>73259</v>
      </c>
    </row>
    <row r="54" spans="1:7" x14ac:dyDescent="0.2">
      <c r="A54" s="5" t="s">
        <v>30</v>
      </c>
      <c r="B54" s="6">
        <v>73259</v>
      </c>
      <c r="C54" s="6" t="s">
        <v>1</v>
      </c>
      <c r="D54" s="6" t="s">
        <v>2</v>
      </c>
      <c r="E54" s="6" t="s">
        <v>72</v>
      </c>
      <c r="F54" s="6">
        <v>0</v>
      </c>
      <c r="G54" s="6">
        <f t="shared" si="1"/>
        <v>73259</v>
      </c>
    </row>
    <row r="55" spans="1:7" x14ac:dyDescent="0.2">
      <c r="A55" s="5" t="s">
        <v>32</v>
      </c>
      <c r="B55" s="6">
        <v>73259</v>
      </c>
      <c r="C55" s="6" t="s">
        <v>1</v>
      </c>
      <c r="D55" s="6" t="s">
        <v>2</v>
      </c>
      <c r="E55" s="6" t="s">
        <v>72</v>
      </c>
      <c r="F55" s="6">
        <v>0</v>
      </c>
      <c r="G55" s="6">
        <f t="shared" si="1"/>
        <v>73259</v>
      </c>
    </row>
    <row r="56" spans="1:7" x14ac:dyDescent="0.2">
      <c r="A56" s="5" t="s">
        <v>33</v>
      </c>
      <c r="B56" s="6">
        <v>73259</v>
      </c>
      <c r="C56" s="6" t="s">
        <v>1</v>
      </c>
      <c r="D56" s="6" t="s">
        <v>2</v>
      </c>
      <c r="E56" s="6" t="s">
        <v>72</v>
      </c>
      <c r="F56" s="6">
        <v>0</v>
      </c>
      <c r="G56" s="6">
        <f t="shared" si="1"/>
        <v>73259</v>
      </c>
    </row>
    <row r="57" spans="1:7" x14ac:dyDescent="0.2">
      <c r="A57" s="5" t="s">
        <v>42</v>
      </c>
      <c r="B57" s="6">
        <v>73259</v>
      </c>
      <c r="C57" s="6" t="s">
        <v>1</v>
      </c>
      <c r="D57" s="6" t="s">
        <v>2</v>
      </c>
      <c r="E57" s="6" t="s">
        <v>72</v>
      </c>
      <c r="F57" s="6">
        <v>0</v>
      </c>
      <c r="G57" s="6">
        <f t="shared" si="1"/>
        <v>73259</v>
      </c>
    </row>
    <row r="58" spans="1:7" x14ac:dyDescent="0.2">
      <c r="A58" s="7" t="s">
        <v>35</v>
      </c>
      <c r="B58" s="8">
        <v>73259</v>
      </c>
      <c r="C58" s="8" t="s">
        <v>1</v>
      </c>
      <c r="D58" s="8" t="s">
        <v>2</v>
      </c>
      <c r="E58" s="8" t="s">
        <v>72</v>
      </c>
      <c r="F58" s="8" t="s">
        <v>76</v>
      </c>
      <c r="G58" s="8" t="s">
        <v>78</v>
      </c>
    </row>
    <row r="59" spans="1:7" x14ac:dyDescent="0.2">
      <c r="A59" s="7" t="s">
        <v>41</v>
      </c>
      <c r="B59" s="8">
        <v>73259</v>
      </c>
      <c r="C59" s="8" t="s">
        <v>1</v>
      </c>
      <c r="D59" s="8" t="s">
        <v>2</v>
      </c>
      <c r="E59" s="8" t="s">
        <v>72</v>
      </c>
      <c r="F59" s="8" t="s">
        <v>76</v>
      </c>
      <c r="G59" s="8" t="s">
        <v>77</v>
      </c>
    </row>
    <row r="60" spans="1:7" x14ac:dyDescent="0.2">
      <c r="A60" s="6"/>
      <c r="B60" s="6"/>
      <c r="C60" s="6"/>
      <c r="D60" s="6"/>
      <c r="E60" s="9" t="s">
        <v>79</v>
      </c>
      <c r="F60" s="10">
        <f>SUM(F2:F57)</f>
        <v>71283</v>
      </c>
      <c r="G60" s="6"/>
    </row>
    <row r="61" spans="1:7" x14ac:dyDescent="0.2">
      <c r="A61" s="5" t="s">
        <v>61</v>
      </c>
      <c r="B61" s="6">
        <v>73259</v>
      </c>
      <c r="C61" s="6" t="s">
        <v>1</v>
      </c>
      <c r="D61" s="6" t="s">
        <v>62</v>
      </c>
      <c r="E61" s="6"/>
      <c r="F61" s="6"/>
      <c r="G61" s="6">
        <f>73259-F61</f>
        <v>73259</v>
      </c>
    </row>
    <row r="62" spans="1:7" x14ac:dyDescent="0.2">
      <c r="A62" s="5" t="s">
        <v>63</v>
      </c>
      <c r="B62" s="6" t="s">
        <v>64</v>
      </c>
      <c r="C62" s="6" t="s">
        <v>65</v>
      </c>
      <c r="D62" s="6" t="s">
        <v>66</v>
      </c>
      <c r="E62" s="6"/>
      <c r="F62" s="6"/>
      <c r="G62" s="6"/>
    </row>
    <row r="63" spans="1:7" x14ac:dyDescent="0.2">
      <c r="A63" s="5" t="s">
        <v>67</v>
      </c>
      <c r="B63" s="6" t="s">
        <v>68</v>
      </c>
      <c r="C63" s="6" t="s">
        <v>69</v>
      </c>
      <c r="D63" s="6" t="s">
        <v>70</v>
      </c>
      <c r="E63" s="6"/>
      <c r="F63" s="6"/>
      <c r="G63" s="6"/>
    </row>
  </sheetData>
  <autoFilter ref="A1:H59" xr:uid="{27B06A5A-8DD3-9A47-B0C8-934BB255184E}">
    <sortState ref="A2:H59">
      <sortCondition ref="G1:G59"/>
    </sortState>
  </autoFilter>
  <conditionalFormatting sqref="G2:G59 G61">
    <cfRule type="colorScale" priority="2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scale="71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2018-05-10T01:31:27Z</dcterms:created>
  <dcterms:modified xsi:type="dcterms:W3CDTF">2018-05-14T15:54:26Z</dcterms:modified>
</cp:coreProperties>
</file>