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hidePivotFieldList="1" defaultThemeVersion="124226"/>
  <mc:AlternateContent xmlns:mc="http://schemas.openxmlformats.org/markup-compatibility/2006">
    <mc:Choice Requires="x15">
      <x15ac:absPath xmlns:x15ac="http://schemas.microsoft.com/office/spreadsheetml/2010/11/ac" url="C:\Users\91703\Downloads\"/>
    </mc:Choice>
  </mc:AlternateContent>
  <xr:revisionPtr revIDLastSave="0" documentId="13_ncr:1_{7256D8CC-FE12-4D2A-98A1-9FD515FB47E6}" xr6:coauthVersionLast="47" xr6:coauthVersionMax="47" xr10:uidLastSave="{00000000-0000-0000-0000-000000000000}"/>
  <bookViews>
    <workbookView xWindow="-108" yWindow="-108" windowWidth="23256" windowHeight="12456" activeTab="3" xr2:uid="{00000000-000D-0000-FFFF-FFFF00000000}"/>
  </bookViews>
  <sheets>
    <sheet name="projectdata" sheetId="6" r:id="rId1"/>
    <sheet name="data" sheetId="1" r:id="rId2"/>
    <sheet name="pivottable" sheetId="2" r:id="rId3"/>
    <sheet name="dashboard" sheetId="3" r:id="rId4"/>
    <sheet name="location" sheetId="5" r:id="rId5"/>
  </sheets>
  <definedNames>
    <definedName name="_xlchart.v5.0" hidden="1">projectdata!$A$1</definedName>
    <definedName name="_xlchart.v5.1" hidden="1">projectdata!$A$2:$A$9</definedName>
    <definedName name="_xlchart.v5.2" hidden="1">projectdata!$B$1</definedName>
    <definedName name="_xlchart.v5.3" hidden="1">projectdata!$B$2:$B$9</definedName>
    <definedName name="_xlcn.WorksheetConnection_Infrastructure_Project_Intelligence_Tracker_DummyData.xlsxprojectdata" hidden="1">projectdata[]</definedName>
    <definedName name="ExternalData_1" localSheetId="0" hidden="1">projectdata!$A$1:$B$9</definedName>
    <definedName name="Slicer_Developer_Client">#N/A</definedName>
    <definedName name="Slicer_Location">#N/A</definedName>
    <definedName name="Slicer_Sector">#N/A</definedName>
    <definedName name="Slicer_Status">#N/A</definedName>
  </definedNames>
  <calcPr calcId="191029"/>
  <pivotCaches>
    <pivotCache cacheId="1" r:id="rId6"/>
    <pivotCache cacheId="2" r:id="rId7"/>
    <pivotCache cacheId="3" r:id="rId8"/>
    <pivotCache cacheId="4" r:id="rId9"/>
    <pivotCache cacheId="5" r:id="rId10"/>
    <pivotCache cacheId="6" r:id="rId11"/>
    <pivotCache cacheId="7" r:id="rId12"/>
    <pivotCache cacheId="8" r:id="rId13"/>
    <pivotCache cacheId="12"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projectdata" name="projectdata" connection="WorksheetConnection_Infrastructure_Project_Intelligence_Tracker_DummyData.xlsx!projec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Q5" i="3" l="1"/>
  <c r="F32" i="2"/>
  <c r="B5" i="3"/>
  <c r="I5" i="3"/>
  <c r="F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4D4B1F-509F-457B-9B5D-735DFF452E64}" keepAlive="1" name="Query - projectdata" description="Connection to the 'projectdata' query in the workbook." type="5" refreshedVersion="7" background="1" saveData="1">
    <dbPr connection="Provider=Microsoft.Mashup.OleDb.1;Data Source=$Workbook$;Location=projectdata;Extended Properties=&quot;&quot;" command="SELECT * FROM [projectdata]"/>
  </connection>
  <connection id="2" xr16:uid="{DA57600A-CB63-4011-B25B-2E132867127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660487D-C90E-40DD-B941-66517D0CB214}" name="WorksheetConnection_Infrastructure_Project_Intelligence_Tracker_DummyData.xlsx!projectdata" type="102" refreshedVersion="7" minRefreshableVersion="5">
    <extLst>
      <ext xmlns:x15="http://schemas.microsoft.com/office/spreadsheetml/2010/11/main" uri="{DE250136-89BD-433C-8126-D09CA5730AF9}">
        <x15:connection id="projectdata" autoDelete="1">
          <x15:rangePr sourceName="_xlcn.WorksheetConnection_Infrastructure_Project_Intelligence_Tracker_DummyData.xlsxprojectdata"/>
        </x15:connection>
      </ext>
    </extLst>
  </connection>
</connections>
</file>

<file path=xl/sharedStrings.xml><?xml version="1.0" encoding="utf-8"?>
<sst xmlns="http://schemas.openxmlformats.org/spreadsheetml/2006/main" count="1523" uniqueCount="270">
  <si>
    <t>Project ID</t>
  </si>
  <si>
    <t>Project Name</t>
  </si>
  <si>
    <t>Sector</t>
  </si>
  <si>
    <t>Location</t>
  </si>
  <si>
    <t>Budget (₹ Cr)</t>
  </si>
  <si>
    <t>Start Date</t>
  </si>
  <si>
    <t>Completion Date</t>
  </si>
  <si>
    <t>Status</t>
  </si>
  <si>
    <t>Developer/Client</t>
  </si>
  <si>
    <t>Contractor</t>
  </si>
  <si>
    <t>Key Stakeholders</t>
  </si>
  <si>
    <t>Project Scope</t>
  </si>
  <si>
    <t>Source Link</t>
  </si>
  <si>
    <t>Last Updated</t>
  </si>
  <si>
    <t>Tags/Category</t>
  </si>
  <si>
    <t>Notes</t>
  </si>
  <si>
    <t>Expansion Airport Expansion Project 1</t>
  </si>
  <si>
    <t>Modernization Roads &amp; Highways Project 2</t>
  </si>
  <si>
    <t>Greenfield Metro Rail Project 3</t>
  </si>
  <si>
    <t>Greenfield Industrial Park Project 4</t>
  </si>
  <si>
    <t>Modernization Airport Expansion Project 5</t>
  </si>
  <si>
    <t>Upgradation Port Development Project 6</t>
  </si>
  <si>
    <t>Integrated Airport Expansion Project 7</t>
  </si>
  <si>
    <t>Greenfield Port Development Project 8</t>
  </si>
  <si>
    <t>Modernization Smart City Project 9</t>
  </si>
  <si>
    <t>Upgradation Roads &amp; Highways Project 10</t>
  </si>
  <si>
    <t>Expansion Airport Expansion Project 11</t>
  </si>
  <si>
    <t>Integrated Industrial Park Project 12</t>
  </si>
  <si>
    <t>Expansion Metro Rail Project 13</t>
  </si>
  <si>
    <t>Greenfield Metro Rail Project 14</t>
  </si>
  <si>
    <t>Modernization Port Development Project 15</t>
  </si>
  <si>
    <t>Greenfield Port Development Project 16</t>
  </si>
  <si>
    <t>Expansion Industrial Park Project 17</t>
  </si>
  <si>
    <t>Greenfield Industrial Park Project 18</t>
  </si>
  <si>
    <t>Integrated Metro Rail Project 19</t>
  </si>
  <si>
    <t>Upgradation Metro Rail Project 20</t>
  </si>
  <si>
    <t>Integrated Airport Expansion Project 21</t>
  </si>
  <si>
    <t>Greenfield Port Development Project 22</t>
  </si>
  <si>
    <t>Modernization Metro Rail Project 23</t>
  </si>
  <si>
    <t>Integrated Port Development Project 24</t>
  </si>
  <si>
    <t>Expansion Industrial Park Project 25</t>
  </si>
  <si>
    <t>Greenfield Port Development Project 26</t>
  </si>
  <si>
    <t>Expansion Airport Expansion Project 27</t>
  </si>
  <si>
    <t>Expansion Smart City Project 28</t>
  </si>
  <si>
    <t>Integrated Port Development Project 29</t>
  </si>
  <si>
    <t>Integrated Airport Expansion Project 30</t>
  </si>
  <si>
    <t>Greenfield Roads &amp; Highways Project 31</t>
  </si>
  <si>
    <t>Expansion Port Development Project 32</t>
  </si>
  <si>
    <t>Greenfield Roads &amp; Highways Project 33</t>
  </si>
  <si>
    <t>Expansion Port Development Project 34</t>
  </si>
  <si>
    <t>Greenfield Port Development Project 35</t>
  </si>
  <si>
    <t>Upgradation Industrial Park Project 36</t>
  </si>
  <si>
    <t>Modernization Roads &amp; Highways Project 37</t>
  </si>
  <si>
    <t>Greenfield Industrial Park Project 38</t>
  </si>
  <si>
    <t>Modernization Industrial Park Project 39</t>
  </si>
  <si>
    <t>Modernization Airport Expansion Project 40</t>
  </si>
  <si>
    <t>Greenfield Industrial Park Project 41</t>
  </si>
  <si>
    <t>Expansion Roads &amp; Highways Project 42</t>
  </si>
  <si>
    <t>Expansion Port Development Project 43</t>
  </si>
  <si>
    <t>Greenfield Airport Expansion Project 44</t>
  </si>
  <si>
    <t>Modernization Smart City Project 45</t>
  </si>
  <si>
    <t>Modernization Metro Rail Project 46</t>
  </si>
  <si>
    <t>Upgradation Port Development Project 47</t>
  </si>
  <si>
    <t>Greenfield Airport Expansion Project 48</t>
  </si>
  <si>
    <t>Expansion Roads &amp; Highways Project 49</t>
  </si>
  <si>
    <t>Modernization Port Development Project 50</t>
  </si>
  <si>
    <t>Integrated Airport Expansion Project 51</t>
  </si>
  <si>
    <t>Integrated Industrial Park Project 52</t>
  </si>
  <si>
    <t>Expansion Industrial Park Project 53</t>
  </si>
  <si>
    <t>Integrated Smart City Project 54</t>
  </si>
  <si>
    <t>Integrated Industrial Park Project 55</t>
  </si>
  <si>
    <t>Integrated Port Development Project 56</t>
  </si>
  <si>
    <t>Expansion Port Development Project 57</t>
  </si>
  <si>
    <t>Upgradation Metro Rail Project 58</t>
  </si>
  <si>
    <t>Greenfield Port Development Project 59</t>
  </si>
  <si>
    <t>Expansion Airport Expansion Project 60</t>
  </si>
  <si>
    <t>Expansion Smart City Project 61</t>
  </si>
  <si>
    <t>Greenfield Roads &amp; Highways Project 62</t>
  </si>
  <si>
    <t>Upgradation Metro Rail Project 63</t>
  </si>
  <si>
    <t>Modernization Industrial Park Project 64</t>
  </si>
  <si>
    <t>Modernization Port Development Project 65</t>
  </si>
  <si>
    <t>Greenfield Metro Rail Project 66</t>
  </si>
  <si>
    <t>Expansion Industrial Park Project 67</t>
  </si>
  <si>
    <t>Upgradation Smart City Project 68</t>
  </si>
  <si>
    <t>Upgradation Industrial Park Project 69</t>
  </si>
  <si>
    <t>Upgradation Smart City Project 70</t>
  </si>
  <si>
    <t>Upgradation Airport Expansion Project 71</t>
  </si>
  <si>
    <t>Greenfield Metro Rail Project 72</t>
  </si>
  <si>
    <t>Upgradation Port Development Project 73</t>
  </si>
  <si>
    <t>Upgradation Smart City Project 74</t>
  </si>
  <si>
    <t>Upgradation Roads &amp; Highways Project 75</t>
  </si>
  <si>
    <t>Expansion Industrial Park Project 76</t>
  </si>
  <si>
    <t>Greenfield Roads &amp; Highways Project 77</t>
  </si>
  <si>
    <t>Modernization Airport Expansion Project 78</t>
  </si>
  <si>
    <t>Upgradation Metro Rail Project 79</t>
  </si>
  <si>
    <t>Modernization Port Development Project 80</t>
  </si>
  <si>
    <t>Upgradation Industrial Park Project 81</t>
  </si>
  <si>
    <t>Modernization Industrial Park Project 82</t>
  </si>
  <si>
    <t>Integrated Port Development Project 83</t>
  </si>
  <si>
    <t>Integrated Smart City Project 84</t>
  </si>
  <si>
    <t>Integrated Metro Rail Project 85</t>
  </si>
  <si>
    <t>Expansion Roads &amp; Highways Project 86</t>
  </si>
  <si>
    <t>Integrated Metro Rail Project 87</t>
  </si>
  <si>
    <t>Upgradation Smart City Project 88</t>
  </si>
  <si>
    <t>Expansion Industrial Park Project 89</t>
  </si>
  <si>
    <t>Upgradation Roads &amp; Highways Project 90</t>
  </si>
  <si>
    <t>Integrated Smart City Project 91</t>
  </si>
  <si>
    <t>Modernization Port Development Project 92</t>
  </si>
  <si>
    <t>Expansion Industrial Park Project 93</t>
  </si>
  <si>
    <t>Upgradation Smart City Project 94</t>
  </si>
  <si>
    <t>Modernization Smart City Project 95</t>
  </si>
  <si>
    <t>Upgradation Port Development Project 96</t>
  </si>
  <si>
    <t>Expansion Airport Expansion Project 97</t>
  </si>
  <si>
    <t>Integrated Port Development Project 98</t>
  </si>
  <si>
    <t>Integrated Port Development Project 99</t>
  </si>
  <si>
    <t>Upgradation Metro Rail Project 100</t>
  </si>
  <si>
    <t>Upgradation Port Development Project 101</t>
  </si>
  <si>
    <t>Expansion Metro Rail Project 102</t>
  </si>
  <si>
    <t>Greenfield Airport Expansion Project 103</t>
  </si>
  <si>
    <t>Integrated Metro Rail Project 104</t>
  </si>
  <si>
    <t>Modernization Roads &amp; Highways Project 105</t>
  </si>
  <si>
    <t>Expansion Industrial Park Project 106</t>
  </si>
  <si>
    <t>Upgradation Metro Rail Project 107</t>
  </si>
  <si>
    <t>Upgradation Airport Expansion Project 108</t>
  </si>
  <si>
    <t>Modernization Roads &amp; Highways Project 109</t>
  </si>
  <si>
    <t>Integrated Industrial Park Project 110</t>
  </si>
  <si>
    <t>Modernization Industrial Park Project 111</t>
  </si>
  <si>
    <t>Greenfield Roads &amp; Highways Project 112</t>
  </si>
  <si>
    <t>Greenfield Metro Rail Project 113</t>
  </si>
  <si>
    <t>Integrated Industrial Park Project 114</t>
  </si>
  <si>
    <t>Expansion Airport Expansion Project 115</t>
  </si>
  <si>
    <t>Greenfield Roads &amp; Highways Project 116</t>
  </si>
  <si>
    <t>Expansion Smart City Project 117</t>
  </si>
  <si>
    <t>Greenfield Smart City Project 118</t>
  </si>
  <si>
    <t>Modernization Airport Expansion Project 119</t>
  </si>
  <si>
    <t>Greenfield Smart City Project 120</t>
  </si>
  <si>
    <t>Airport Expansion</t>
  </si>
  <si>
    <t>Roads &amp; Highways</t>
  </si>
  <si>
    <t>Metro Rail</t>
  </si>
  <si>
    <t>Industrial Park</t>
  </si>
  <si>
    <t>Port Development</t>
  </si>
  <si>
    <t>Smart City</t>
  </si>
  <si>
    <t>Delhi</t>
  </si>
  <si>
    <t>Uttar Pradesh</t>
  </si>
  <si>
    <t>Gujarat</t>
  </si>
  <si>
    <t>Tamil Nadu</t>
  </si>
  <si>
    <t>Karnataka</t>
  </si>
  <si>
    <t>Telangana</t>
  </si>
  <si>
    <t>Maharashtra</t>
  </si>
  <si>
    <t>Kerala</t>
  </si>
  <si>
    <t>Completed</t>
  </si>
  <si>
    <t>Announced</t>
  </si>
  <si>
    <t>Under Construction</t>
  </si>
  <si>
    <t>Ongoing</t>
  </si>
  <si>
    <t>Smart City Mission</t>
  </si>
  <si>
    <t>MMRDA</t>
  </si>
  <si>
    <t>GMR Group</t>
  </si>
  <si>
    <t>State Govt</t>
  </si>
  <si>
    <t>Adani Ports</t>
  </si>
  <si>
    <t>NHAI</t>
  </si>
  <si>
    <t>Tata Projects</t>
  </si>
  <si>
    <t>IRB Infrastructure</t>
  </si>
  <si>
    <t>Afcons Infra</t>
  </si>
  <si>
    <t>Gammon India</t>
  </si>
  <si>
    <t>NCC Ltd</t>
  </si>
  <si>
    <t>Larsen &amp; Toubro</t>
  </si>
  <si>
    <t>Smart City Mission, Tata Projects, MoRTH</t>
  </si>
  <si>
    <t>MMRDA, IRB Infrastructure, MoRTH</t>
  </si>
  <si>
    <t>GMR Group, Afcons Infra, MoRTH</t>
  </si>
  <si>
    <t>State Govt, Gammon India, MoRTH</t>
  </si>
  <si>
    <t>Adani Ports, NCC Ltd, MoRTH</t>
  </si>
  <si>
    <t>GMR Group, Gammon India, MoRTH</t>
  </si>
  <si>
    <t>NHAI, Gammon India, MoRTH</t>
  </si>
  <si>
    <t>NHAI, IRB Infrastructure, MoRTH</t>
  </si>
  <si>
    <t>NHAI, Afcons Infra, MoRTH</t>
  </si>
  <si>
    <t>State Govt, IRB Infrastructure, MoRTH</t>
  </si>
  <si>
    <t>GMR Group, Tata Projects, MoRTH</t>
  </si>
  <si>
    <t>MMRDA, NCC Ltd, MoRTH</t>
  </si>
  <si>
    <t>Smart City Mission, IRB Infrastructure, MoRTH</t>
  </si>
  <si>
    <t>NHAI, Larsen &amp; Toubro, MoRTH</t>
  </si>
  <si>
    <t>State Govt, NCC Ltd, MoRTH</t>
  </si>
  <si>
    <t>State Govt, Tata Projects, MoRTH</t>
  </si>
  <si>
    <t>Adani Ports, Afcons Infra, MoRTH</t>
  </si>
  <si>
    <t>GMR Group, NCC Ltd, MoRTH</t>
  </si>
  <si>
    <t>MMRDA, Gammon India, MoRTH</t>
  </si>
  <si>
    <t>Smart City Mission, Gammon India, MoRTH</t>
  </si>
  <si>
    <t>GMR Group, Larsen &amp; Toubro, MoRTH</t>
  </si>
  <si>
    <t>GMR Group, IRB Infrastructure, MoRTH</t>
  </si>
  <si>
    <t>Adani Ports, Tata Projects, MoRTH</t>
  </si>
  <si>
    <t>Adani Ports, IRB Infrastructure, MoRTH</t>
  </si>
  <si>
    <t>Smart City Mission, Larsen &amp; Toubro, MoRTH</t>
  </si>
  <si>
    <t>MMRDA, Afcons Infra, MoRTH</t>
  </si>
  <si>
    <t>MMRDA, Larsen &amp; Toubro, MoRTH</t>
  </si>
  <si>
    <t>Smart City Mission, NCC Ltd, MoRTH</t>
  </si>
  <si>
    <t>State Govt, Larsen &amp; Toubro, MoRTH</t>
  </si>
  <si>
    <t>State Govt, Afcons Infra, MoRTH</t>
  </si>
  <si>
    <t>NHAI, Tata Projects, MoRTH</t>
  </si>
  <si>
    <t>Adani Ports, Larsen &amp; Toubro, MoRTH</t>
  </si>
  <si>
    <t>MMRDA, Tata Projects, MoRTH</t>
  </si>
  <si>
    <t>NHAI, NCC Ltd, MoRTH</t>
  </si>
  <si>
    <t>Adani Ports, Gammon India, MoRTH</t>
  </si>
  <si>
    <t>Smart City Mission, Afcons Infra, MoRTH</t>
  </si>
  <si>
    <t>Airport Expansion infrastructure initiative to boost connectivity and regional development.</t>
  </si>
  <si>
    <t>Roads &amp; Highways infrastructure initiative to boost connectivity and regional development.</t>
  </si>
  <si>
    <t>Metro Rail infrastructure initiative to boost connectivity and regional development.</t>
  </si>
  <si>
    <t>Industrial Park infrastructure initiative to boost connectivity and regional development.</t>
  </si>
  <si>
    <t>Port Development infrastructure initiative to boost connectivity and regional development.</t>
  </si>
  <si>
    <t>Smart City infrastructure initiative to boost connectivity and regional development.</t>
  </si>
  <si>
    <t>https://example.gov.in/project-details</t>
  </si>
  <si>
    <t>2025-10-30</t>
  </si>
  <si>
    <t>Urban</t>
  </si>
  <si>
    <t>Transport</t>
  </si>
  <si>
    <t>Energy</t>
  </si>
  <si>
    <t>Infrastructure</t>
  </si>
  <si>
    <t>Industrial</t>
  </si>
  <si>
    <t>Completed phase; expected completion by 2022.</t>
  </si>
  <si>
    <t>Announced phase; expected completion by 2028.</t>
  </si>
  <si>
    <t>Under Construction phase; expected completion by 2027.</t>
  </si>
  <si>
    <t>Completed phase; expected completion by 2029.</t>
  </si>
  <si>
    <t>Ongoing phase; expected completion by 2024.</t>
  </si>
  <si>
    <t>Announced phase; expected completion by 2021.</t>
  </si>
  <si>
    <t>Completed phase; expected completion by 2026.</t>
  </si>
  <si>
    <t>Announced phase; expected completion by 2026.</t>
  </si>
  <si>
    <t>Announced phase; expected completion by 2025.</t>
  </si>
  <si>
    <t>Under Construction phase; expected completion by 2020.</t>
  </si>
  <si>
    <t>Under Construction phase; expected completion by 2023.</t>
  </si>
  <si>
    <t>Ongoing phase; expected completion by 2023.</t>
  </si>
  <si>
    <t>Under Construction phase; expected completion by 2029.</t>
  </si>
  <si>
    <t>Announced phase; expected completion by 2024.</t>
  </si>
  <si>
    <t>Under Construction phase; expected completion by 2024.</t>
  </si>
  <si>
    <t>Ongoing phase; expected completion by 2022.</t>
  </si>
  <si>
    <t>Announced phase; expected completion by 2022.</t>
  </si>
  <si>
    <t>Under Construction phase; expected completion by 2022.</t>
  </si>
  <si>
    <t>Ongoing phase; expected completion by 2025.</t>
  </si>
  <si>
    <t>Announced phase; expected completion by 2019.</t>
  </si>
  <si>
    <t>Ongoing phase; expected completion by 2026.</t>
  </si>
  <si>
    <t>Completed phase; expected completion by 2019.</t>
  </si>
  <si>
    <t>Ongoing phase; expected completion by 2020.</t>
  </si>
  <si>
    <t>Under Construction phase; expected completion by 2021.</t>
  </si>
  <si>
    <t>Completed phase; expected completion by 2021.</t>
  </si>
  <si>
    <t>Under Construction phase; expected completion by 2018.</t>
  </si>
  <si>
    <t>Under Construction phase; expected completion by 2028.</t>
  </si>
  <si>
    <t>Ongoing phase; expected completion by 2019.</t>
  </si>
  <si>
    <t>Under Construction phase; expected completion by 2026.</t>
  </si>
  <si>
    <t>Completed phase; expected completion by 2024.</t>
  </si>
  <si>
    <t>Completed phase; expected completion by 2020.</t>
  </si>
  <si>
    <t>Ongoing phase; expected completion by 2021.</t>
  </si>
  <si>
    <t>Completed phase; expected completion by 2023.</t>
  </si>
  <si>
    <t>Ongoing phase; expected completion by 2017.</t>
  </si>
  <si>
    <t>Completed phase; expected completion by 2017.</t>
  </si>
  <si>
    <t>Under Construction phase; expected completion by 2019.</t>
  </si>
  <si>
    <t>Completed phase; expected completion by 2027.</t>
  </si>
  <si>
    <t>Announced phase; expected completion by 2027.</t>
  </si>
  <si>
    <t>Completed phase; expected completion by 2025.</t>
  </si>
  <si>
    <t>Announced phase; expected completion by 2018.</t>
  </si>
  <si>
    <t>Ongoing phase; expected completion by 2018.</t>
  </si>
  <si>
    <t>Announced phase; expected completion by 2023.</t>
  </si>
  <si>
    <t>Row Labels</t>
  </si>
  <si>
    <t>Grand Total</t>
  </si>
  <si>
    <t>Sum of Project ID</t>
  </si>
  <si>
    <t>Sum of Budget (₹ Cr)</t>
  </si>
  <si>
    <t>Count of Project ID</t>
  </si>
  <si>
    <t>Count</t>
  </si>
  <si>
    <t>India Infrastructure Project Intelligence Dashboard</t>
  </si>
  <si>
    <t>Total Projects</t>
  </si>
  <si>
    <t>Total Budget</t>
  </si>
  <si>
    <t>Active States</t>
  </si>
  <si>
    <t>Count of Location</t>
  </si>
  <si>
    <t>Ongoing Project</t>
  </si>
  <si>
    <t>Ongoing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</si>
</sst>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_ ;_ [$₹-4009]\ * \-#,##0_ ;_ [$₹-4009]\ * &quot;-&quot;??_ ;_ @_ "/>
  </numFmts>
  <fonts count="10" x14ac:knownFonts="1">
    <font>
      <sz val="11"/>
      <color theme="1"/>
      <name val="Calibri"/>
      <family val="2"/>
      <scheme val="minor"/>
    </font>
    <font>
      <b/>
      <sz val="11"/>
      <color theme="1"/>
      <name val="Calibri"/>
      <family val="2"/>
      <scheme val="minor"/>
    </font>
    <font>
      <u/>
      <sz val="11"/>
      <color theme="10"/>
      <name val="Calibri"/>
      <family val="2"/>
    </font>
    <font>
      <sz val="22"/>
      <color theme="1"/>
      <name val="Segoe UI Black"/>
      <family val="2"/>
    </font>
    <font>
      <sz val="26"/>
      <color theme="1"/>
      <name val="Segoe UI Black"/>
      <family val="2"/>
    </font>
    <font>
      <b/>
      <sz val="11"/>
      <color theme="1"/>
      <name val="Arial Black"/>
      <family val="2"/>
    </font>
    <font>
      <b/>
      <sz val="11"/>
      <color theme="1"/>
      <name val="Segoe UI Black"/>
      <family val="2"/>
    </font>
    <font>
      <b/>
      <sz val="12"/>
      <color theme="1"/>
      <name val="Segoe UI Black"/>
      <family val="2"/>
    </font>
    <font>
      <sz val="11"/>
      <color theme="0"/>
      <name val="Calibri"/>
      <family val="2"/>
      <scheme val="minor"/>
    </font>
    <font>
      <sz val="11"/>
      <color theme="1"/>
      <name val="Arial Black"/>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BBDEFB"/>
        <bgColor indexed="64"/>
      </patternFill>
    </fill>
    <fill>
      <patternFill patternType="solid">
        <fgColor rgb="FFA5D6A7"/>
        <bgColor indexed="64"/>
      </patternFill>
    </fill>
  </fills>
  <borders count="12">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2" fillId="0" borderId="0" xfId="1" applyAlignment="1" applyProtection="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0" borderId="0" xfId="0"/>
    <xf numFmtId="0" fontId="3" fillId="2" borderId="0" xfId="0" applyFont="1" applyFill="1" applyAlignment="1"/>
    <xf numFmtId="0" fontId="1" fillId="3" borderId="0" xfId="0" applyFont="1" applyFill="1"/>
    <xf numFmtId="0" fontId="5" fillId="0" borderId="2" xfId="0" applyFont="1" applyBorder="1" applyAlignment="1">
      <alignment horizontal="center" vertical="center"/>
    </xf>
    <xf numFmtId="0" fontId="7" fillId="4" borderId="2" xfId="0" applyFont="1" applyFill="1" applyBorder="1" applyAlignment="1">
      <alignment horizontal="center" vertical="center"/>
    </xf>
    <xf numFmtId="0" fontId="6" fillId="2" borderId="0" xfId="0" applyFont="1" applyFill="1" applyAlignment="1">
      <alignment horizontal="center" vertical="center"/>
    </xf>
    <xf numFmtId="0" fontId="8" fillId="2" borderId="0" xfId="0" applyFont="1" applyFill="1"/>
    <xf numFmtId="0" fontId="6" fillId="4" borderId="2" xfId="0" applyFont="1" applyFill="1" applyBorder="1" applyAlignment="1">
      <alignment horizontal="center" vertical="center"/>
    </xf>
    <xf numFmtId="164" fontId="9" fillId="0" borderId="2" xfId="0" applyNumberFormat="1" applyFont="1" applyBorder="1" applyAlignment="1">
      <alignment horizontal="center" vertical="center"/>
    </xf>
    <xf numFmtId="0" fontId="9" fillId="0" borderId="2" xfId="0" applyFont="1" applyBorder="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5" borderId="0" xfId="0" applyFont="1" applyFill="1" applyAlignment="1">
      <alignment horizontal="center" vertical="center"/>
    </xf>
    <xf numFmtId="0" fontId="0" fillId="5" borderId="0" xfId="0" applyFill="1" applyAlignment="1">
      <alignment horizontal="center" vertical="center"/>
    </xf>
  </cellXfs>
  <cellStyles count="2">
    <cellStyle name="Hyperlink" xfId="1" builtinId="8"/>
    <cellStyle name="Normal" xfId="0" builtinId="0"/>
  </cellStyles>
  <dxfs count="5">
    <dxf>
      <alignment horizontal="general" vertical="bottom" textRotation="0" wrapText="0" indent="0" justifyLastLine="0" shrinkToFit="0" readingOrder="0"/>
      <protection locked="1" hidden="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s>
  <tableStyles count="0" defaultTableStyle="TableStyleMedium9" defaultPivotStyle="PivotStyleLight16"/>
  <colors>
    <mruColors>
      <color rgb="FFA5D6A7"/>
      <color rgb="FF2E7D32"/>
      <color rgb="FFBBDEFB"/>
      <color rgb="FF007ACC"/>
      <color rgb="FFE8F1FA"/>
      <color rgb="FF0D47A1"/>
      <color rgb="FFFB8C00"/>
      <color rgb="FF42A5F5"/>
      <color rgb="FF66BB6A"/>
      <color rgb="FFFF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3.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10" Type="http://schemas.openxmlformats.org/officeDocument/2006/relationships/pivotCacheDefinition" Target="pivotCache/pivotCacheDefinition5.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[Infrastructure_Project_Intelligence_Tracker_DummyData.xlsx]pivottable!PivotTable2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Segoe UI Variable Small" pitchFamily="2" charset="0"/>
              </a:rPr>
              <a:t>Project</a:t>
            </a:r>
            <a:r>
              <a:rPr lang="en-US" sz="1400" b="1" baseline="0">
                <a:solidFill>
                  <a:schemeClr val="tx1"/>
                </a:solidFill>
                <a:latin typeface="Segoe UI Variable Small" pitchFamily="2" charset="0"/>
              </a:rPr>
              <a:t>  by Sector</a:t>
            </a:r>
            <a:endParaRPr lang="en-US" sz="1400" b="1">
              <a:solidFill>
                <a:schemeClr val="tx1"/>
              </a:solidFill>
              <a:latin typeface="Segoe UI Variable Small" pitchFamily="2" charset="0"/>
            </a:endParaRPr>
          </a:p>
        </c:rich>
      </c:tx>
      <c:layout>
        <c:manualLayout>
          <c:xMode val="edge"/>
          <c:yMode val="edge"/>
          <c:x val="0.33623601857460123"/>
          <c:y val="2.33622379481045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accent1">
                  <a:lumMod val="5000"/>
                  <a:lumOff val="95000"/>
                </a:schemeClr>
              </a:gs>
              <a:gs pos="100000">
                <a:srgbClr val="AEDFF7"/>
              </a:gs>
              <a:gs pos="0">
                <a:srgbClr val="1F77B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100000">
                <a:srgbClr val="AEDFF7"/>
              </a:gs>
              <a:gs pos="0">
                <a:srgbClr val="1F77B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100000">
                <a:srgbClr val="AEDFF7"/>
              </a:gs>
              <a:gs pos="0">
                <a:srgbClr val="1F77B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c:f>
              <c:strCache>
                <c:ptCount val="1"/>
                <c:pt idx="0">
                  <c:v>Total</c:v>
                </c:pt>
              </c:strCache>
            </c:strRef>
          </c:tx>
          <c:spPr>
            <a:gradFill>
              <a:gsLst>
                <a:gs pos="0">
                  <a:schemeClr val="accent1">
                    <a:lumMod val="5000"/>
                    <a:lumOff val="95000"/>
                  </a:schemeClr>
                </a:gs>
                <a:gs pos="100000">
                  <a:srgbClr val="AEDFF7"/>
                </a:gs>
                <a:gs pos="0">
                  <a:srgbClr val="1F77B4"/>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pivottable!$A$2:$A$8</c:f>
              <c:strCache>
                <c:ptCount val="6"/>
                <c:pt idx="0">
                  <c:v>Airport Expansion</c:v>
                </c:pt>
                <c:pt idx="1">
                  <c:v>Industrial Park</c:v>
                </c:pt>
                <c:pt idx="2">
                  <c:v>Metro Rail</c:v>
                </c:pt>
                <c:pt idx="3">
                  <c:v>Port Development</c:v>
                </c:pt>
                <c:pt idx="4">
                  <c:v>Roads &amp; Highways</c:v>
                </c:pt>
                <c:pt idx="5">
                  <c:v>Smart City</c:v>
                </c:pt>
              </c:strCache>
            </c:strRef>
          </c:cat>
          <c:val>
            <c:numRef>
              <c:f>pivottable!$B$2:$B$8</c:f>
              <c:numCache>
                <c:formatCode>General</c:formatCode>
                <c:ptCount val="6"/>
                <c:pt idx="0">
                  <c:v>1036</c:v>
                </c:pt>
                <c:pt idx="1">
                  <c:v>1452</c:v>
                </c:pt>
                <c:pt idx="2">
                  <c:v>1174</c:v>
                </c:pt>
                <c:pt idx="3">
                  <c:v>1346</c:v>
                </c:pt>
                <c:pt idx="4">
                  <c:v>1036</c:v>
                </c:pt>
                <c:pt idx="5">
                  <c:v>1216</c:v>
                </c:pt>
              </c:numCache>
            </c:numRef>
          </c:val>
          <c:extLst>
            <c:ext xmlns:c16="http://schemas.microsoft.com/office/drawing/2014/chart" uri="{C3380CC4-5D6E-409C-BE32-E72D297353CC}">
              <c16:uniqueId val="{00000000-A037-41FA-A7AC-1DACE216ED2A}"/>
            </c:ext>
          </c:extLst>
        </c:ser>
        <c:dLbls>
          <c:dLblPos val="outEnd"/>
          <c:showLegendKey val="0"/>
          <c:showVal val="1"/>
          <c:showCatName val="0"/>
          <c:showSerName val="0"/>
          <c:showPercent val="0"/>
          <c:showBubbleSize val="0"/>
        </c:dLbls>
        <c:gapWidth val="219"/>
        <c:overlap val="-27"/>
        <c:axId val="469892912"/>
        <c:axId val="469893240"/>
      </c:barChart>
      <c:catAx>
        <c:axId val="46989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893240"/>
        <c:crosses val="autoZero"/>
        <c:auto val="1"/>
        <c:lblAlgn val="ctr"/>
        <c:lblOffset val="100"/>
        <c:noMultiLvlLbl val="0"/>
      </c:catAx>
      <c:valAx>
        <c:axId val="469893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89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[Infrastructure_Project_Intelligence_Tracker_DummyData.xlsx]pivottable!PivotTable5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baseline="0">
                <a:solidFill>
                  <a:schemeClr val="tx1"/>
                </a:solidFill>
                <a:latin typeface="Segoe UI Variable Small" pitchFamily="2" charset="0"/>
              </a:rPr>
              <a:t>Project Status Breakdown</a:t>
            </a:r>
            <a:endParaRPr lang="en-IN" sz="1200" b="1">
              <a:solidFill>
                <a:schemeClr val="tx1"/>
              </a:solidFill>
              <a:latin typeface="Segoe UI Variable Small" pitchFamily="2" charset="0"/>
            </a:endParaRPr>
          </a:p>
        </c:rich>
      </c:tx>
      <c:layout>
        <c:manualLayout>
          <c:xMode val="edge"/>
          <c:yMode val="edge"/>
          <c:x val="0.13143585336910837"/>
          <c:y val="2.37685637396591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B300"/>
          </a:solidFill>
          <a:ln w="19050">
            <a:solidFill>
              <a:schemeClr val="lt1"/>
            </a:solidFill>
          </a:ln>
          <a:effectLst/>
        </c:spPr>
      </c:pivotFmt>
      <c:pivotFmt>
        <c:idx val="8"/>
        <c:spPr>
          <a:solidFill>
            <a:srgbClr val="66BB6A"/>
          </a:solidFill>
          <a:ln w="19050">
            <a:solidFill>
              <a:schemeClr val="lt1"/>
            </a:solidFill>
          </a:ln>
          <a:effectLst/>
        </c:spPr>
      </c:pivotFmt>
      <c:pivotFmt>
        <c:idx val="9"/>
        <c:spPr>
          <a:solidFill>
            <a:srgbClr val="42A5F5"/>
          </a:solidFill>
          <a:ln w="19050">
            <a:solidFill>
              <a:schemeClr val="lt1"/>
            </a:solidFill>
          </a:ln>
          <a:effectLst/>
        </c:spPr>
      </c:pivotFmt>
      <c:pivotFmt>
        <c:idx val="10"/>
        <c:spPr>
          <a:solidFill>
            <a:srgbClr val="FB8C00"/>
          </a:solidFill>
          <a:ln w="19050">
            <a:solidFill>
              <a:schemeClr val="lt1"/>
            </a:solidFill>
          </a:ln>
          <a:effectLst/>
        </c:spPr>
      </c:pivotFmt>
    </c:pivotFmts>
    <c:plotArea>
      <c:layout/>
      <c:pieChart>
        <c:varyColors val="1"/>
        <c:ser>
          <c:idx val="0"/>
          <c:order val="0"/>
          <c:tx>
            <c:strRef>
              <c:f>pivottable!$J$1</c:f>
              <c:strCache>
                <c:ptCount val="1"/>
                <c:pt idx="0">
                  <c:v>Total</c:v>
                </c:pt>
              </c:strCache>
            </c:strRef>
          </c:tx>
          <c:explosion val="2"/>
          <c:dPt>
            <c:idx val="0"/>
            <c:bubble3D val="0"/>
            <c:spPr>
              <a:solidFill>
                <a:srgbClr val="FFB300"/>
              </a:solidFill>
              <a:ln w="19050">
                <a:solidFill>
                  <a:schemeClr val="lt1"/>
                </a:solidFill>
              </a:ln>
              <a:effectLst/>
            </c:spPr>
            <c:extLst>
              <c:ext xmlns:c16="http://schemas.microsoft.com/office/drawing/2014/chart" uri="{C3380CC4-5D6E-409C-BE32-E72D297353CC}">
                <c16:uniqueId val="{00000001-4720-45B9-B290-D24F03EF7E70}"/>
              </c:ext>
            </c:extLst>
          </c:dPt>
          <c:dPt>
            <c:idx val="1"/>
            <c:bubble3D val="0"/>
            <c:spPr>
              <a:solidFill>
                <a:srgbClr val="66BB6A"/>
              </a:solidFill>
              <a:ln w="19050">
                <a:solidFill>
                  <a:schemeClr val="lt1"/>
                </a:solidFill>
              </a:ln>
              <a:effectLst/>
            </c:spPr>
            <c:extLst>
              <c:ext xmlns:c16="http://schemas.microsoft.com/office/drawing/2014/chart" uri="{C3380CC4-5D6E-409C-BE32-E72D297353CC}">
                <c16:uniqueId val="{00000003-4720-45B9-B290-D24F03EF7E70}"/>
              </c:ext>
            </c:extLst>
          </c:dPt>
          <c:dPt>
            <c:idx val="2"/>
            <c:bubble3D val="0"/>
            <c:spPr>
              <a:solidFill>
                <a:srgbClr val="42A5F5"/>
              </a:solidFill>
              <a:ln w="19050">
                <a:solidFill>
                  <a:schemeClr val="lt1"/>
                </a:solidFill>
              </a:ln>
              <a:effectLst/>
            </c:spPr>
            <c:extLst>
              <c:ext xmlns:c16="http://schemas.microsoft.com/office/drawing/2014/chart" uri="{C3380CC4-5D6E-409C-BE32-E72D297353CC}">
                <c16:uniqueId val="{00000005-4720-45B9-B290-D24F03EF7E70}"/>
              </c:ext>
            </c:extLst>
          </c:dPt>
          <c:dPt>
            <c:idx val="3"/>
            <c:bubble3D val="0"/>
            <c:spPr>
              <a:solidFill>
                <a:srgbClr val="FB8C00"/>
              </a:solidFill>
              <a:ln w="19050">
                <a:solidFill>
                  <a:schemeClr val="lt1"/>
                </a:solidFill>
              </a:ln>
              <a:effectLst/>
            </c:spPr>
            <c:extLst>
              <c:ext xmlns:c16="http://schemas.microsoft.com/office/drawing/2014/chart" uri="{C3380CC4-5D6E-409C-BE32-E72D297353CC}">
                <c16:uniqueId val="{00000007-4720-45B9-B290-D24F03EF7E70}"/>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pivottable!$I$2:$I$6</c:f>
              <c:strCache>
                <c:ptCount val="4"/>
                <c:pt idx="0">
                  <c:v>Announced</c:v>
                </c:pt>
                <c:pt idx="1">
                  <c:v>Completed</c:v>
                </c:pt>
                <c:pt idx="2">
                  <c:v>Ongoing</c:v>
                </c:pt>
                <c:pt idx="3">
                  <c:v>Under Construction</c:v>
                </c:pt>
              </c:strCache>
            </c:strRef>
          </c:cat>
          <c:val>
            <c:numRef>
              <c:f>pivottable!$J$2:$J$6</c:f>
              <c:numCache>
                <c:formatCode>General</c:formatCode>
                <c:ptCount val="4"/>
                <c:pt idx="0">
                  <c:v>35</c:v>
                </c:pt>
                <c:pt idx="1">
                  <c:v>25</c:v>
                </c:pt>
                <c:pt idx="2">
                  <c:v>33</c:v>
                </c:pt>
                <c:pt idx="3">
                  <c:v>27</c:v>
                </c:pt>
              </c:numCache>
            </c:numRef>
          </c:val>
          <c:extLst>
            <c:ext xmlns:c16="http://schemas.microsoft.com/office/drawing/2014/chart" uri="{C3380CC4-5D6E-409C-BE32-E72D297353CC}">
              <c16:uniqueId val="{00000008-4720-45B9-B290-D24F03EF7E7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[Infrastructure_Project_Intelligence_Tracker_DummyData.xlsx]pivottable!PivotTable6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tx1"/>
                </a:solidFill>
                <a:latin typeface="Segoe UI Variable Small" pitchFamily="2" charset="0"/>
              </a:rPr>
              <a:t>Top Developers by Project Count</a:t>
            </a:r>
            <a:endParaRPr lang="en-IN" b="1">
              <a:solidFill>
                <a:schemeClr val="tx1"/>
              </a:solidFill>
              <a:latin typeface="Segoe UI Variable Small" pitchFamily="2" charset="0"/>
            </a:endParaRPr>
          </a:p>
        </c:rich>
      </c:tx>
      <c:layout>
        <c:manualLayout>
          <c:xMode val="edge"/>
          <c:yMode val="edge"/>
          <c:x val="0.25934957469523356"/>
          <c:y val="3.931404978487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lumMod val="67000"/>
                </a:schemeClr>
              </a:gs>
              <a:gs pos="100000">
                <a:schemeClr val="accent1">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67000"/>
                </a:schemeClr>
              </a:gs>
              <a:gs pos="100000">
                <a:schemeClr val="accent1">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lumMod val="67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67000"/>
                </a:schemeClr>
              </a:gs>
              <a:gs pos="100000">
                <a:schemeClr val="accent1">
                  <a:lumMod val="60000"/>
                  <a:lumOff val="40000"/>
                </a:schemeClr>
              </a:gs>
            </a:gsLst>
            <a:path path="circle">
              <a:fillToRect l="100000" t="100000"/>
            </a:path>
            <a:tileRect r="-100000" b="-100000"/>
          </a:gradFill>
          <a:ln>
            <a:noFill/>
          </a:ln>
          <a:effectLst/>
        </c:spPr>
      </c:pivotFmt>
    </c:pivotFmts>
    <c:plotArea>
      <c:layout/>
      <c:barChart>
        <c:barDir val="bar"/>
        <c:grouping val="clustered"/>
        <c:varyColors val="0"/>
        <c:ser>
          <c:idx val="0"/>
          <c:order val="0"/>
          <c:tx>
            <c:strRef>
              <c:f>pivottable!$J$11</c:f>
              <c:strCache>
                <c:ptCount val="1"/>
                <c:pt idx="0">
                  <c:v>Total</c:v>
                </c:pt>
              </c:strCache>
            </c:strRef>
          </c:tx>
          <c:spPr>
            <a:gradFill flip="none" rotWithShape="1">
              <a:gsLst>
                <a:gs pos="0">
                  <a:schemeClr val="accent1">
                    <a:lumMod val="67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pivottable!$I$12:$I$18</c:f>
              <c:strCache>
                <c:ptCount val="6"/>
                <c:pt idx="0">
                  <c:v>Adani Ports</c:v>
                </c:pt>
                <c:pt idx="1">
                  <c:v>GMR Group</c:v>
                </c:pt>
                <c:pt idx="2">
                  <c:v>MMRDA</c:v>
                </c:pt>
                <c:pt idx="3">
                  <c:v>NHAI</c:v>
                </c:pt>
                <c:pt idx="4">
                  <c:v>Smart City Mission</c:v>
                </c:pt>
                <c:pt idx="5">
                  <c:v>State Govt</c:v>
                </c:pt>
              </c:strCache>
            </c:strRef>
          </c:cat>
          <c:val>
            <c:numRef>
              <c:f>pivottable!$J$12:$J$18</c:f>
              <c:numCache>
                <c:formatCode>General</c:formatCode>
                <c:ptCount val="6"/>
                <c:pt idx="0">
                  <c:v>18</c:v>
                </c:pt>
                <c:pt idx="1">
                  <c:v>20</c:v>
                </c:pt>
                <c:pt idx="2">
                  <c:v>21</c:v>
                </c:pt>
                <c:pt idx="3">
                  <c:v>20</c:v>
                </c:pt>
                <c:pt idx="4">
                  <c:v>22</c:v>
                </c:pt>
                <c:pt idx="5">
                  <c:v>19</c:v>
                </c:pt>
              </c:numCache>
            </c:numRef>
          </c:val>
          <c:extLst>
            <c:ext xmlns:c16="http://schemas.microsoft.com/office/drawing/2014/chart" uri="{C3380CC4-5D6E-409C-BE32-E72D297353CC}">
              <c16:uniqueId val="{00000000-E724-475C-96F4-1C7497A1CC3F}"/>
            </c:ext>
          </c:extLst>
        </c:ser>
        <c:dLbls>
          <c:dLblPos val="outEnd"/>
          <c:showLegendKey val="0"/>
          <c:showVal val="1"/>
          <c:showCatName val="0"/>
          <c:showSerName val="0"/>
          <c:showPercent val="0"/>
          <c:showBubbleSize val="0"/>
        </c:dLbls>
        <c:gapWidth val="182"/>
        <c:axId val="377903048"/>
        <c:axId val="377906000"/>
      </c:barChart>
      <c:catAx>
        <c:axId val="377903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Segoe UI Black" panose="020B0A02040204020203" pitchFamily="34" charset="0"/>
                <a:cs typeface="+mn-cs"/>
              </a:defRPr>
            </a:pPr>
            <a:endParaRPr lang="en-US"/>
          </a:p>
        </c:txPr>
        <c:crossAx val="377906000"/>
        <c:crosses val="autoZero"/>
        <c:auto val="1"/>
        <c:lblAlgn val="ctr"/>
        <c:lblOffset val="100"/>
        <c:noMultiLvlLbl val="0"/>
      </c:catAx>
      <c:valAx>
        <c:axId val="377906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crossAx val="377903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[Infrastructure_Project_Intelligence_Tracker_DummyData.xlsx]pivottable!PivotTable4</c:name>
    <c:fmtId val="22"/>
  </c:pivotSource>
  <c:chart>
    <c:title>
      <c:tx>
        <c:rich>
          <a:bodyPr rot="0" spcFirstLastPara="1" vertOverflow="ellipsis" vert="horz" wrap="square" anchor="ctr" anchorCtr="1"/>
          <a:lstStyle/>
          <a:p>
            <a:pPr lvl="2" algn="ctr" rtl="0">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baseline="0">
                <a:solidFill>
                  <a:schemeClr val="tx1"/>
                </a:solidFill>
                <a:latin typeface="Segoe UI Variable Small" pitchFamily="2" charset="0"/>
              </a:rPr>
              <a:t>Budget by Sector</a:t>
            </a:r>
            <a:endParaRPr lang="en-US" b="1">
              <a:solidFill>
                <a:schemeClr val="tx1"/>
              </a:solidFill>
              <a:latin typeface="Segoe UI Variable Small" pitchFamily="2" charset="0"/>
            </a:endParaRPr>
          </a:p>
        </c:rich>
      </c:tx>
      <c:layout>
        <c:manualLayout>
          <c:xMode val="edge"/>
          <c:yMode val="edge"/>
          <c:x val="0.34377777777777779"/>
          <c:y val="4.9905220180810735E-2"/>
        </c:manualLayout>
      </c:layout>
      <c:overlay val="0"/>
      <c:spPr>
        <a:noFill/>
        <a:ln>
          <a:noFill/>
        </a:ln>
        <a:effectLst/>
      </c:spPr>
      <c:txPr>
        <a:bodyPr rot="0" spcFirstLastPara="1" vertOverflow="ellipsis" vert="horz" wrap="square" anchor="ctr" anchorCtr="1"/>
        <a:lstStyle/>
        <a:p>
          <a:pPr lvl="2"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a:gsLst>
              <a:gs pos="97000">
                <a:srgbClr val="A5D6A7"/>
              </a:gs>
              <a:gs pos="0">
                <a:srgbClr val="2E7D32"/>
              </a:gs>
            </a:gsLst>
            <a:lin ang="5400000" scaled="1"/>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7000">
                <a:srgbClr val="A5D6A7"/>
              </a:gs>
              <a:gs pos="0">
                <a:srgbClr val="2E7D32"/>
              </a:gs>
            </a:gsLst>
            <a:lin ang="5400000" scaled="1"/>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7000">
                <a:srgbClr val="A5D6A7"/>
              </a:gs>
              <a:gs pos="0">
                <a:srgbClr val="2E7D32"/>
              </a:gs>
            </a:gsLst>
            <a:lin ang="5400000" scaled="1"/>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pivottable!$B$23</c:f>
              <c:strCache>
                <c:ptCount val="1"/>
                <c:pt idx="0">
                  <c:v>Total</c:v>
                </c:pt>
              </c:strCache>
            </c:strRef>
          </c:tx>
          <c:spPr>
            <a:gradFill>
              <a:gsLst>
                <a:gs pos="97000">
                  <a:srgbClr val="A5D6A7"/>
                </a:gs>
                <a:gs pos="0">
                  <a:srgbClr val="2E7D32"/>
                </a:gs>
              </a:gsLst>
              <a:lin ang="5400000" scaled="1"/>
            </a:gra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Airport Expansion</c:v>
                </c:pt>
                <c:pt idx="1">
                  <c:v>Industrial Park</c:v>
                </c:pt>
                <c:pt idx="2">
                  <c:v>Metro Rail</c:v>
                </c:pt>
                <c:pt idx="3">
                  <c:v>Port Development</c:v>
                </c:pt>
                <c:pt idx="4">
                  <c:v>Roads &amp; Highways</c:v>
                </c:pt>
                <c:pt idx="5">
                  <c:v>Smart City</c:v>
                </c:pt>
              </c:strCache>
            </c:strRef>
          </c:cat>
          <c:val>
            <c:numRef>
              <c:f>pivottable!$B$24:$B$30</c:f>
              <c:numCache>
                <c:formatCode>General</c:formatCode>
                <c:ptCount val="6"/>
                <c:pt idx="0">
                  <c:v>263800</c:v>
                </c:pt>
                <c:pt idx="1">
                  <c:v>282578</c:v>
                </c:pt>
                <c:pt idx="2">
                  <c:v>256779</c:v>
                </c:pt>
                <c:pt idx="3">
                  <c:v>360666</c:v>
                </c:pt>
                <c:pt idx="4">
                  <c:v>210196</c:v>
                </c:pt>
                <c:pt idx="5">
                  <c:v>215751</c:v>
                </c:pt>
              </c:numCache>
            </c:numRef>
          </c:val>
          <c:extLst>
            <c:ext xmlns:c16="http://schemas.microsoft.com/office/drawing/2014/chart" uri="{C3380CC4-5D6E-409C-BE32-E72D297353CC}">
              <c16:uniqueId val="{00000000-D2F4-4B38-8173-0AA198C88142}"/>
            </c:ext>
          </c:extLst>
        </c:ser>
        <c:dLbls>
          <c:dLblPos val="outEnd"/>
          <c:showLegendKey val="0"/>
          <c:showVal val="1"/>
          <c:showCatName val="0"/>
          <c:showSerName val="0"/>
          <c:showPercent val="0"/>
          <c:showBubbleSize val="0"/>
        </c:dLbls>
        <c:gapWidth val="219"/>
        <c:overlap val="-27"/>
        <c:axId val="610619672"/>
        <c:axId val="610628200"/>
      </c:barChart>
      <c:catAx>
        <c:axId val="610619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628200"/>
        <c:crosses val="autoZero"/>
        <c:auto val="1"/>
        <c:lblAlgn val="ctr"/>
        <c:lblOffset val="100"/>
        <c:noMultiLvlLbl val="0"/>
      </c:catAx>
      <c:valAx>
        <c:axId val="610628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619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en-IN" b="1">
                <a:solidFill>
                  <a:schemeClr val="tx1"/>
                </a:solidFill>
                <a:latin typeface="Segoe UI Variable Small" pitchFamily="2" charset="0"/>
              </a:rPr>
              <a:t>Projects by State</a:t>
            </a:r>
            <a:endParaRPr lang="en-US" sz="1400" b="1" i="0" u="none" strike="noStrike" baseline="0">
              <a:solidFill>
                <a:schemeClr val="tx1"/>
              </a:solidFill>
              <a:latin typeface="Segoe UI Variable Small" pitchFamily="2" charset="0"/>
            </a:endParaRPr>
          </a:p>
        </cx:rich>
      </cx:tx>
    </cx:title>
    <cx:plotArea>
      <cx:plotAreaRegion>
        <cx:series layoutId="regionMap" uniqueId="{619C986A-4884-4750-809F-1D6DFEF2F1FC}">
          <cx:tx>
            <cx:txData>
              <cx:f>_xlchart.v5.2</cx:f>
              <cx:v>Count</cx:v>
            </cx:txData>
          </cx:tx>
          <cx:dataLabels>
            <cx:visibility seriesName="0" categoryName="0" value="1"/>
          </cx:dataLabels>
          <cx:dataId val="0"/>
          <cx:layoutPr>
            <cx:geography cultureLanguage="en-US" cultureRegion="IN" attribution="Powered by Bing">
              <cx:geoCache provider="{E9337A44-BEBE-4D9F-B70C-5C5E7DAFC167}">
                <cx:binary>1H1pcxw30uZfcejzloz7mBi/EVvd1SVS92VZ/lJBS1TdF1Co69dvtmR7SQwpejCzEWt9cZjNzkJl
4skLD5L//LT+41NzfWV+WNums//4tP70qJim4R8//mg/FdftlX3clp9Mb/sv0+NPfftj/+VL+en6
x8/maim7/EeCMPvxU3Flpuv10f/8E6Tl1/2z/tPVVPbda3dttjfX1jWT/c5nd370w9XntuyOpZ1M
+WnCPz16d91cdflVd/Xoh+tuKqft3TZc//To1q89+uFHX9i/PPiHBtY2uc/wXSwfK4QE11g9+qHp
u/z3n0v9GCGtmOZMf/0HH3975ourFr73l5bydSFXnz+ba2vhZb7+99ZXb60cPkkf/fCpd910VlkO
2vvp0UX3uYTXLW1/+PbBoT8v++LF1/f88bay/+ef3g/gzb2f3LCHr6aHPvoXcxyvm6L8Qy3/uSmI
eiwYpRoJgb7+w7ctIh9jzJlUHH+ziPjj0d8s8uBq7rbG71/zLHF89reyxLurtmx+eHH12f2hk//c
HBg/RlhghJSHDPWYIYkI4vKPh/0Oib+0iLutcPMFPFO8g63+NwLF+2kCT/rKXH2+tsUfCvrPrUHE
Y00oFxgMcgc4FHrMhaCcKPoNHPSPR3+zzV9e1d3m8b7uWej9q7+VhVJXXZmr6Q8F/RdsQx4LTYTg
6Jvutb7tuPBjriXiYJ1vn3u4+Qvrudsqf37Rs0d6+beyx9Nrc9X8N0M6esyYVlJKdtsOAhyXIoLh
3+ML+WMLfMPIw+u42wx/fM+zwtO/Vwh5emW6q+mq/m8agj2WGDHCGLnLZ0nxGAupMYeY//Wf57P+
0oruMcn/fRnfKv/7b4WN51eQV1/ZYjL/Tbvox4wTpCjX99kFKU3J75mv5rdx8hfXdLdlbn3Zs83z
J/9f2+buJORmIXLrN/7NQoSQxxAgOCLqd7CAd7pdj1BBhUSUf7OZF0R+rxPuX83d5vj9a7cW/v+4
6Li/IPmzTjuCI0q+Fng3apLvf/r19aDu9L56q0689ZZ/7OmLz1AEYnA9f5aNZxG3ar1buv3z96+v
7PTTIy0fM4wl5ZwyAd5MQOxfrs+fCPUYa6hVFAKYgVEpfvRD15up+OkRlY+RlFB0CiQ0BRhCoLK9
O38kHkuBGIXwRSQEKq3JnyX1q77Z8r77Uw+///8PnWtf9WU32Z8egZzh22+dlxkRzCSTnJ8RPHy6
egPVOvwS/l82W7O+LrV4UuCj5i/tDBnDn+//b8g9P++GXE3KWdhmlcnEi6aI933bPhRErN+q1W/F
6r8hHqxyU3wlo3pb1k4mhRmNebOIHeXv8nXvv3x/+VAp3qkWgNhN+brda+XqTCSacLu/HnCrUVzQ
iuMYMdSSmNFxyk7ff9h9NgDz33yYBdtXS96JZLVU0Vghmpu434T69fvyAfh3vgy6LV/qEQ2V3kTi
8MCeY7yw9u2CKiSebWrq1jSSuzBxu43Dm+8/8J4XUrDTb77QoNAwy/MD50bL9bIvXOYOzLqiTL7/
gLOgO3btue68+QBV7guaHOXJUlu5XIqNZuQw1JYUz3hdVOQ5drWrD6Mdu03GqGF4PKGumA3ElYDd
LTyNNoYKvK2VTE00LGk+YdbEOVX55++Lx2c5d73f2ZI30DPI1tbcbjxxeT6PB0VUKin+MtR0XOp4
zJe5jd0mo2f9kuM6caTvVRdHuSIt5JoBb6jOwLixgibf2rnhC2hYEX6gpv8i+VKGqU95TqcHR7Co
beLJtln5C+q3Ps5mV70MW7rnehpVlcJSw5OaluU1gm7lsy4qa3cIE++5nj5a+DAWnCfNJOef8TKy
eM12GebYlOd4TLNUw0BGnkx9tO8JWqPZHMXQ9zJw+Z6zIWuO1dZU4Gx65qrDJsTK4nEEpB6/r597
XKfwsNnqeeGVy2XaNnbM3si2Hd3PdNw1upyiQsvXELqouPj+w+7zNB4QSbVFXW+HKO36TYpXtoQE
+ed2mqIvQfKl58msQg4tK1fp3uM22XIWmXgta2sesMZ5x98BdOkpS/c1axzZsrSP1N6eFoOHOWmW
DZfHsSyYDnyM508o6zO1DJFMp8mR6Ukn+g4le4ebNRnKaVnDcC09pzH285jRtVXpQOr9XW224mUn
hX73fVvcpyvPayz1qvACKVRKorVMGmskfZazrR8/1FzV6wOqumdHnTsDNx1fofKhVnJQqWnYdhG1
O3qpc2ya+PsvcZ94elt8n5UbAuWI1MmRrDGqVvZR7P2QhIn33IebZS8VtM3TuQELTE3eJsxFcghc
vec8XEm7rdkqlTI712CDTa1RbNFW7oEP8PBc64iPegXta9yO3cWAebckppL78ipIQeck/KZ5Jdmo
xdEqUm2L8meprH21lvm4ha1feECTm4FTC+iHpwNlU/lk2umq46JuFxQGMeFBbC23UUzEyLS2+cAu
bEtmFVeOmYdi89nz3OGRhIeyLa9y1C5g4jHbBnOscirlqzbaZ3GZT1lbJ2tOtu6XplX0V9flS/eA
J78v5xEe8Jo1z2S/L+AKG9UMl0VkMwmFQ60ha1TTUrEp7qZqnw9lIYb2VK97Lo+CLbR/O6NJuEAF
ewDdMhFJVUdZ2srIHWm5yFTJhj6wP/AZKXepl9zef3ye1nIko04p2k2f7Dibp4Rn+948GTSV28vc
tv2XIWJL+4TtquMvVkpJ95xIpapfVE04f2Ap93gi4WFZdRUf+qVk6SAzSw9i19fDui5jmB/lHtAc
NkJVVc7SfFjVRw7h54VFURvm5/h5995IT0ead1UUSZ3yBiqZg8Oq3WNXms0+sA3ugcH5BOvmA2w5
bpysRqXTtmTkQjFj0G/rgAESBSlQH3elG9qY7GLIPw3tbkmg3jyA06VrwMpGpEJlrYuHkdg23hyL
Al0s9wC+s70enTAycSPHidjm/LiLPjoG+VfuoVhkGnXVuO6pdfmU7p2sYmGG6gEncc+e5R444Qyy
iFbIJdOKlO2BTLg6ZltPAjeVh00oS3qFy35PCdSNMSrwhy5nD2V69y3dgxsWQ8fWJt/TXG7Tc7d1
COLnWOAqcN94kbOo3DRQs+1plLX6gsxrfcyoYmmQWZmHZjrMfJhqkD5lhB0WKm1sW1yGrZ15aFYd
2dUswazRRIpDTd0ci1qyMEfHPChXKDJoyeyejrhsTlZ3+WHmbD99XzNn2Nzh0JmH1y7jxb7jaEmX
iF9DXVjPJzbVQ5dOixSBb+BBls5y7qo6W1IKwH2jp75KMOvrsHqZeZCdOshVll0sac+4uFCau2O1
dYHuhnmQxVPbZGqvXJrbhj0tm1Y+H9YmcOkeYiGSZnWN6ZSOfZXhg+HEHmSx1sXx+8a9B7TMAy3P
cltHO/Rhhq5cL+spn565LGsCQeVBFvqj0YxdNZ2Myxf7li5INS+5UaII2zfUQ22Ny3nMZ7JCzub2
Qz3wj5veugc2/j26oR5oeRXVTKlsTsamwDG1jsSj1i5w6R5o6VAxklVqBs1HHw2BBKzTaxZmVuph
th52E0VW/L50RkYS81mELt1HK1eZUwWeE71A05icpdtwxZzNcSPzqdE8ZI0F6Wuli4NTtYuFIFWg
2j20FoyrHgg9IJ2R67FkzSkv88DWE/XQWgOpUJU5CNe7a9NGagOlkVjDcoPzIcpNxawTlVmz1XPC
p2yJVzyTGA/ZFBaiqIfVthhI11Pkkm7eu3gpymtX7ThM68TDqd3NNPTF4pK2LlgsGP8YzZYECvdw
ijJu6FZEUyJH1B3tWl5Zt9tA4R5MR6vXCjJhl1RCF7GoyiZ2hshA6R5OJa2ivIw0LF07/NzC8cir
TOZN2BEV8XC6OkY6BpLTHQOlNd47JfgxmiJlw/YM8aBKxlW3bsjndGNtZ+KIDjwdFjJ9CgpOxMMq
LjNi+rWFyJrZ5lJXFh9tXW1JmHRyG07OZAPNN+7SSdNfcUVeW0Zfh4n2kWq3qt22aErLInoB7vHj
RmRgf414ONVl2UrcySmtlkIdXcHf9XXWhxkUezjtahsZrZxLo3IqD00ln0kyorDNfmYZ3/RfcCy8
DHZVUdI16+dywx8Ib58GKRx7KFXlkkcQr7cUxNop3oktRLxZmoe5XuzhdM65K2pmphTIO+gXNoEf
iG2547BMA3tAdWNDUJP1Lm17sx/7Vf5WlEMWqHYPpJkqRzmXxqV8M9uhbQdYev3QyetZyB3FwZk8
cNOmuhOsHKJ2SuG0Xz9XNsfPmygbPoSZ1YMomchkgBAP27HIipi2yy9SlYEm9TC6s15XWVG71PCZ
xlitH5tRvQpbt4dRtrB1KSnIjir7jrntOWf2eZBo5CG0X7Isn2g+JSiLokNUZc/KHQX2B5CHUIyH
Qe4RiRKB9Mt2kx+V2Zow14I8iEYF5OmmB500Rfe6z/tT1hZhnhx56GTDstEVmt5Jv89PzEKeMh4W
QZEHzGHjk+gHqO1Emz9T/Zp2Jgs7B0UeLMtmWgvnYNFD+36f3aGSP4ftEA+Sja7MsNdgRFbUv5lV
v1a7CPNTyMOjG+d63RYxpZut8Lt9m0haOWqPYQv3EEm7bO2qUk+pjeCsn3T1E53pX8Jke4ism9Jy
IGhGCS8hu42QuGKahgU2oAredoKwscexQRCSi1KsMbcsOmot5yDgAJv3tnRlZzkxPkfJKN6a/qiA
iRGiE6Y9RBZ5MbKx2KbUKWBbLNQOMR7FuzDhHiYXOCDfti6zCS6GJ0sDh+8jraagnQIXk26rxDiH
6qgB4arhr6gbPpVsM4Fa8XCpGd/QqLRNTEtfcZC9ujlUtgdNvJSS0hVD25hQ9MypvLoc2SoCteKh
s7BsbiCfhY3CdxHvqHrfiCIowWLaw+aqHVtqDchf6TZVB8Qy0R8JZEBlkGth2gPosLQsA77RlOZs
uIqW+QMcPrwP2oo+WWumFBlBQS/O5fw4urqMqSIyKI+AhpC3F4tZQj96hYWv6yvXo8t1HgMRqjyE
Vq1ETBbUpqqmzxsgHCZA9SdhGvcJUC43wLl085SioXnNouZQmSIoSWE+/cnwqNty2tqUEE4OS4vN
AbPqS5g5PYBucKJgVTtZYACIj7ldL0vJ34aJ9vC5mimrFYlMuuFmiZtejqeurcKoC8xnPvV86fQM
/JoUjpD2Y7f3LyS1YefyTHkAdQOxdYEXk/bAT2li60z0NJrR9iZMMx48l4iCV2QOLDpvny1kcKtV
vwWJ9hlIEwSeYhC9TWuRv1mH4QK1bdg+9MlHc6ZqUTXMpPs8Fsm85OQYNd2nsHV74Cx3llmz1jbV
xXCo2faiVQ+lnec49q9VFfNpRksE/eB5kCYt2pm72EhRPR/FsMZLRdx2CFu/F0R53a1d3XOTNiX9
tSnYh2io34WJ9iC6AiWxETIzgP/ZPpmtwTGeWdhRHZMeSnNS8NJQAgtn+EM7R13MouHnsJX7MXQd
h9qgwqaclGxJduo2FneqKeqwIC09nLIiz5VTDWzJNXpdtuRdOYbV4kx6GG1KPkLBDKKzTb+eUPky
oyLoGIr5pKJGbVk7zptJadaSNFJkeo3zpQyi4jKfUEnkjPhcwk7M0L7FmxlTygIZXcwnLLVrFk2r
LUzazQOK0SxP45KHdYfh1sPt4D8Z5hzToHJwj0/njTxt+BqGIZ+mpJe8cdWYm1RmeRfLfXuqTRl2
bsZ8KpKGXYJWUpsU9/MrisdnBk2B6/bQaUo4nRBLNKZWqA8lNq+begwq4pjwwJmtrK3zoTKpAM3E
Glji8bi1Kswf+nShiVZjVPV6hHObYjwYUr92kQ5LQX06PUJQZ3UcjWle0raKF2hUJA5FIkwxPhWp
qjTQxqoNcKO39qCcEG+aEu1hFvWpSHPFRQZkuDHdtSEHbNkLiKRhp+fMpyG5qFM9X3vYLr1mqAZf
u9W2iJWe66AeDpzw38Yo8GeRztcOdJ8Xizx00DxLs4yNYecIzKcbbbVzyrTZkKrI1uNhXob2i9Ny
CSwafcIRbglii46G1BSbPba5qGLQED8FBTyfcCTluio0oyF1jSAHJID4TaH6jcOke4idGrhFYmk3
pJbJfIrxTuqrelu7PFC+F03X0gizrKCbvqj6uJza92uDw2Ie98Mp6Zc2kg703qnhyWaRPS1NXzwJ
0ozPN5rpTLehWYa0yvj+AfVZ/gTmfQx1mGJ8whEFP8nJBmbVXTbak3SKsphnvRgDH+Blv3AYV/fd
MIPmqV0ujFHvi7EJ680zn3Ik65YACdgMqWTT2zK3r5d6ehumdy/rzbNtoU2Tj6ns9K9dv+C4YOwh
8iu7O2/3iUYjtMxV5NohpaZSv0o4VHji6nYO3DJeZJ1QtG475X0KSNWxAOpLHG2RTMIU40HVbBGc
0Tcgnc+bizkeLuvuIRbT1xT0joLGpxmN5Qr0OkX6dBZ1nsVwWlyBs5HlWh/yVuf1k3bYlreutc0F
tTQS6VQUI38HV9zk+Ar6f9a81bIVT2o4l+yfVHXHRCybEprx+ToqtMQ7q0bzfhlJ5A5oG7v6qi+K
aDwISCzJEXPotSdycKs7Nhi6ZAcBp9TrhRsjVaVErgW7yPpq2Q4YQTfhlwiYvdsJ08rKI5UryFya
ctpP+agLC7ftyO5OLSHrfrRzS7tfV8lY9mpiIqp+s5iPY6p2oufUrPC+x2HaeVKhmatDJwmuD2KT
uXuS4z7Xz4Tq4OIWGnfylii9xDMR5mIordlT1Gu1nZa2mdlxNiznySwXBi3sppjZIW+Gtod8Vuvt
oExJZdz2pcFPly6r9EVD8cTSHbS9HDit54t9j9oXppsROzI0z3tcZSbb3za46mVYFuKzX8aunIDf
rvtUQ7Mt5qR6Vux52K0V5pNfELwaZ2ro060fsvbYo6VK1xGVgdkf87x9uzInakf7VPCih5ZVFJOc
6jBn6dPUKMs2yIKbIS1Ee52x+m0my0Clq9vZzQzHSGtDYN3cZanVzWXGcVhnk3ouns9Aq8HQ/kph
lssaZ5GuY93gPlAnXlpmUE5FDSeOaU6qKl7r8YuoTFjGSj0nX8Hd3LmTqE/d5oYXcP2rfNLTqQ3z
w/Ts/W8Q1ApRItcRYdPc1OwZg+Qb7hW46WOQH6aelzdtPs/zMPdprXL3s1HjDicRnZoC1e7tc9yV
eI8oGFXkLV8TYju3xzLi9XgMWr9P9ZraccmiYupTOKj6sgzskkc27MoFI95mH9xi5nGTfVogDTyy
ycq1OVBdkS9ha/d2/MzHnc6ODGkz6l3Fsh8pnLErQsK4GIx4m34ZugajNYcEAQYJxk4uVVKWZWCC
4PO9Brlk1Z5DCIczGnMARpk4DNGC0jDleNt+QXCXmZddDzdRm+ZS0JlPsRiNCOP3M5/tZasuByJT
D56sc/Ky6Cj6FWraLawVTLz0Rq7tuLcW8lVoZa0XGctcKtEkAze9V4cQ2jhdnh18Vbb5wS5jHrup
bcMw61O+sMGrW6FOTqOto9cFsM2v99a1YcxP5pO+OKFdVVT1kHIh5+ii1h0+oGxZ+ANnh/dcfGM+
8Qvug2aZaFSX7g2m5t1Ql3N/yGRHhuNi++gd3Ah7EUW6qY6QxdX6kGsoRk9FxHkfZn2fHwYXaQVy
FeSfyzYW6hC1FQygaItuaMLKaJ8gJhDdoWY5e6ZswtnTtsxhdsI2bhMK6075FLEdOQNXUkmXUorL
Ol6XamFxVbM5MEfBHryF3VvTEXjA5gjQlnf3Adj7n4Jch88Sa6Z2m7Tbu3QwnT2sOf2yTzx04R6y
83HH1tayTSG3PTWkviTEhrUAvt5xvBHp2yhC+QITRNKJzfZQRwyOGpb9TZhSvEg8FY3J8TJ3aeaM
SlxB8rjlZWCo9Hlii4SRqh1YNC3NGv3WVgv9ZCIIN0Fr94litmJdzzrcppCuvJDz/rQZ8wdmuZz3
2x2los8Ty1c4ZxSm71K7kuISN0bFMB52CQtiPlVsqUWp5pq2Ka1Vn8eVUuNlIV1XhMHUJ4wxvfZU
dKhNJe+qw6jVk5rhLSwO+JQxM3R5numySzUrlmfWtOwgp2p+/X2bnpPjuxTvJZ56qbd5wRDfm52N
kDUjm+ukQbjvEwGFUReUY1GfuwPjObJsmEyT7kb+BoX681YWH77/BndvHXoeJXUzMWczgqNBuI4F
NwT7rIpH6+brhY5hswGo9hRUQq7cFVnXpHpQGXR3rLpoBXdBkKIw7OrW4ntSuXU3sPgsL6DGx2SI
YeZDmDugPn9Hi11u3EKzAy8T3o5dCYe/h6rrqjmoWIQZALeXr+YlGyCNaFJciO2ocoRe9XB5KshX
QgP6tvRNlFCRL2N0zHG+9pcVwugFIQN3QatnPrFRbSJTguZ9ihydhhh2UXX290j3x5CtyZCXILZR
acdZl+AwOXnrJvQmx1nQxmHI0zyMJJkUMrB2aPnyY2ngfGl3uAvyOTCd8rbmO/CQUQ1U1QRLk72Z
t2h42xU87IodjHq7Lb0pO+wQsc05MVCvh5bydCq5ClI69QmOA7S8UNaeAVtAq6wf1euI5WWgYrxS
zm1Tt7mtbIC2AnPFDnAjdvy4N7qfH5D/tVnxr/6Y+sQymA9OViEceDPhePtyxLhzT8p6Hs0JCjFH
TjBLT9jjyJu1fxZtUBU8G2Q1th8JpuzkBNkvJIs2Hus9czD+YIvq+mXb8ZUc2nHcysOeF9n+W59t
pTt1A8Tcg+PV+om2jD2dh2q63MpiPtHMLSAChlQUMWpLtr8rMNxveV2fB0m860o12CMUbGyHT81y
KBAwP19UQxHtR/htWz6nJOvnoESS+oQ44DWO5HwhOckzXL2Yda2fkZLkYQGW+pS4Pqp5D93ROiUr
uhZkfK1x/irEAVCfEge15tZGYqlTugPPtiHsgvT2oUkX5z1311bxAp9zUZvvdq3TcYBhGhfG7s1y
1BuwHo4LVAj5hdCiKT6GvYkXBvGouWAzr9NoiETC6qU57UOTvw+TTm57hGLLHNSItE7nnhXHKNs/
TBV5SE93pzjUJ8lhlJeuNq5ORePKt8CqZi9Vka9Xa4WjB5qD9z3C88Yo0zInw1gndqW1OBbTaMYy
ng002y/KBW60PVBU32NynzUH9ITczaLJE/grDnV9cnzFwA6LmqRsd0UOwOgO6ypRn0SXF9A7yUwD
SutIBEQ38QEcUWBOJb2OWwQDR6AR0NUphuO4iS6nieI3399J91jCJ9FJClzOHe7gHut8lNOFbiw/
9UrDub/I5wYFsQuoPD/9RonIQbYoSxnBmA6Y9Ad33fNf9CjDrrZSf1aX3fRYlpupUin5dALOtYqz
AocVK9Qn0s0ltCKpw0VaMsVOw7y1R6XLoDqOSg/ISAy4aWSTHfFcXqKMxqwXgTr3kqmNosb2E4je
d5Zkejy1JQmqD6nPodtgUllpdZ0d65I8lTx6OoqwLh71OXRAKzwPwi2z41At42Vl7ZRGnL79/mY/
e/o7IoBPocu4LOaNRrDZcW6TYTAs3nTDTmHSPZQiXZuMo6hMZWmHp8B6/TDmW9hwWOpz6HIh82gm
rkybjTQnp6fuCRqbMCoq9Wl00bbCuWFryrSsqvE4FOpZJI1NwvTixd21QqOztNfHqWXleiJkeT+Y
ug5rKsLM69u+pej1NDas08duHl/UTZ9Wpg8L4j6VbivWNW9zSKSayZVx5zp02Bv+gOe9bzN6+JyB
nb/DDT8AkZ37GFhjh0HAROEwnXsBdochPXaehhJuLbXbocuHfowz0+kwQhoMpL6tdN1ucOei5hou
WvU7iVWTmaf9Wpdh9yCpz6Zzoss6OVJ9bJcdjj1fAwvgAc18bdXe4QR8Lh0TO4bhVHmR4i2i81NU
thwuGOUwbPMdTErq05LrncZynFueCOiuLYdxqvkMIywHsZ1Gp9GY7APOyVUrOZnTTNFSBnXgKfPi
ZKMnukNWbJNSrubEswmG/kZ12Lka9Yk3dCF0b+rJJnRpC2BZTO/gSuX6gF7v2c7+gB+3jDAmR242
2STe4xrV5iDrQP/EyO3txmsnIjrONtlbGNGwTNsXZIqw+0PUp91E+9COWUNdkgNj/qiXojggAte3
gpDoUyZ2oD5n5QzOVA7kN9vSt21Bwq5Uwl/FuK2WooWKvR+YS0pkULwOJEuyDKgzQSv3KaFrNGIY
AjOd20lmyi9KipRLClvb7hj2AG+3d2U5CYULeVxNISBabpXrDgX8SSP6KewBXuQxU+32ORtc4vpi
SFrFluOgWdCxB/U5oVA/cDrQ1iX4PIRu4SOMDWAyiOwPf+fhtmUHOTObTSB8djDpu7FsjPuGhBFO
KfdCDyscjGZwnUtIhYcDrXEVQ8f2tzCle6GnrxX8/TyaTclMijZWUQS3CVeGwpIsnxGaA/EZsYhO
SQ80r7ivTf6ikXT6OWjtPiGULcNAsRinJNJwBMfqPU/KjYcpxh9AV5oF98AKmBKYaEpede1a/ybQ
LsNycp8NuvNiGScHLrLrRHOAOecwnohlD43gOUPyjqDpT/lqcD2SuqfqJLKGz68K15btaROkMSdm
BoiCQfr3yVTZTDOGK3Bo8HfLouNMeH7oVhdGpqL+vK+hyOQ0CZCe5115VMCkOuh++xy2dM+Z1RVY
APiMJhnWYTuU7VgdbZuF+RqfTKUHhqaWc5PMtZtPbaFIDBOG9zBn45OpthbKjd0sJpmKvTlhW7/f
ccUDTep5sr1o2d5DrycZVCEPbbNWB6CkhtH+4VT/tp/s5CYnqbIhidrIHKp96GI6bGGTm+AG9G3p
GWONwZUYknIai8PO2+agYLR8WPjzOWAOb9ByNrk6VVW3v9vRsP5coe6hWe/nGHcHYn0WWEaXBTsg
KyfcYLiPcvbxA8EP9Qjvk+7VuvAXbqBdvWl9YhG0zufoU99074KA5LO/akxwBn/gQp5gzlfWxPMO
BL+pWO0vYeI9nOKmp/2OjD7xoe2Aw1qtongmcNOpMKz6474GqxwkToM+aYvjSpPLBgUGP5/8BYO4
xmkjILplkAqf+RBdGCHx/1D3ZUty41iWv1KWz81skCC2sc56IOke7rErQgotLzQtkdxJEAAJgl8/
x7Oyuys1lVU9snkZS5mlSRHuTieBi7uchX6P/IKBQlPWYlbH/SJ91Pk4zdNa+uzHbvp327Qlfe32
MKUFVLhOo9GPhP+YmiD9HvZFGEBFdBjSggP+0I7RbTo2b37oqv8PyBdkhGpDx7RI+DLEV6nuwbuu
/bC8+7H3/26uN+p4bvtlEsd0ijdonKc2vb5Q9f6VnuBlM/6DEPA9nquJOp1KX/LjoCN7cuW6DvdW
kKo6gKcqynM17L6+c3v5Pyiuf6sO/tGHXlrxf9fqFSEpx7Wde1QKmx+3PO6bPtGHrsOu6491uXV9
Nk8D/GSykc4427c2mFGcp17zejiisG67Iev3bg3nugxR+ZlSD9jdSABp7TLaht37DAWPnm87Hkt9
t9rSx/y8RamYu8zsfRU1GaGqoVVmnNAoiiaOR5cxNU/VZ23qYYmztBPNcKZ7B7nnIqCgF1UR5tWb
vAu03Z4hIefXJmMdPHgg8x2azY5ZrJaIp5kK0G7vTrHuOLTpB/Qs3ZCBV9AvuEArpvGdTgbkjq1o
5a+DHvDPZpnTteCA+9JswR3q8nX1SXO1h2XjBvUytePnCU1bsWSbiUnsMyZ5VX8cm7RTX4dqgRMP
iJz7ZIYMal9t+HAB6Z30PoQtGyEaZXPvGxt3hQBxsjzsGNkkhygpN5uXEitN5Sv3gQ1Fsu6M3MRy
5erYsGUfwAubp3CCjP+YC65XfteSpZEFaaineS34jCxMDrKQAwRws22u+DwCv9lOdVU4hRJL5OiQ
bNWEK5tHIzKYagrwRtbmqkwF0kbEEj4s13haU91kRiKzy1Qc9UOxDGPyaXYDL3zYN/F1afZAj9pM
rLvfTSL5Sz0nQtxTV1J6u5e1XKqi38FRSY/KLzEUEXYulv4ODA2J56WbRuPiKrKrajkSqBojGxvI
tHenwOnmv8xyaKYqn1Y0g88CDCT1Nt7EZkPejymcxCoZXWQg+6UffQQWyw7QFhR0xLIuh4BnOU3n
hKGRlpx5N8o663injryrx3zimx8MCtgQ2fWSWa72hiy2O3iDGHXPp2pp325bUo0Sy2FKlmNLmd3y
qarTBCqxdegL9Dhq+VE6Ok43atvRBKoZWTaTee3QzM+UZCJBBuUcpTRXcMps38SdNPwIgZVuuxkT
H6OrTRy01XaMmd1agbtFguUOSE4OkTXSL1+SPgJnxqwi1c+CDbEs6tKy9gv6ILLHphnSaS1syyZ7
3y2k4m8Bz5qHYxsEaEJqIhO73lmUdLdx7bv9WzP20wLGjImm9H7Gpq0Po65DctZD3M7v62iQJEF4
6yrOMjGkSt8T57r4S9qWpQxZWamhuvJ+Xdk1MU06fWg9DyyH5j0BG73yNFaQdma8/1o6X3VV1s2d
/MIon/V7sMv3Osd0CWcXqBJTuAOqz0q8eIrSr1Nr1v08JDqEt91O4jjXNXbS1zbFMj9VXbLfO0Wq
I0lm2T5Iswh+ILLR9dPc1dv+6MGRSCJMoqEbIIuLEjE/W+/G8dcOk5v6puUzDVfT1Pbl1Zyo2Nws
sxJJ3qY0TT5KDsvMb7HvyntQyKNrjJH2r2CHDFnrWVVUEAiKiq3Zpb+GycO6nyAeRD/0qklVoXsw
Hd+IUPfjfVyVTXz2U7OEQzTX7XZSwRB+JfjWkfeEl135VM+q0rkOLoImYkuUBQ9l4DDyW3fLzJ0l
uyNnqrnu38FZo5weFngQ10dSd5Mo3NauiJ2eSVMfgZ+Ozd2sVv61hybAmJfo0viHeiMGoaSeNn/g
bHKmKgimVetN10Lg+FhWiwZDJRJr9baWVqXnQWvNM1dGhn+pa9XqvBpt59pMjnFJYA6U0u1s+8G6
wvmERIWzYxJnY797/ZE6hSsoGKliyBluuIomqqzJ2i2y42G8SPJkELTbu/vZg5h2YNr4TwkJnsP/
rIJVZA4rCH6HdKl6LbGFRd72dTLkfPBseh9m+DNC4GgYIHmW0W7fm7N3YMm+DfCnM2VWz05siPe7
9tOUtQ7HtM/Q8V7tV7+slL3AI8PgQOigVqOeerzL5UFqt5gDTBwx6TyMPhlYBu7nyK56FavusK4V
7UNWxU7uN36zFTqYG6yf1ImUATkimGx1fbawQYuy3TRN9MxZZ5KiTvkSFZassSpE2Pf2xZCdtqfV
7V5dLcMUlcXskzLcUrhrPZLYts0zushJ6LKm7506QjW+cteqQwVzH9CFkMe0a3DeubJkM3Deab3d
DhVpu3zaTezyVBsRgbdgbNl4sOd2Gz850g0gY4ypc4/NRkRymjAybu8nKN01c7aGFA430BXPZm9U
fI6psu6B2TkaPyfNJvtb3lOLNTbWQ19/o73csRIGSLbZw1TJZj3im23tgQ1dat/xbq3La1s1LT2D
RMv7u8UkMMU6IBz1vICXES1fd0glQ9Pc1i072ampKmCbQWLCGpHQUbquWxf0SbcDBWY4AYaYHKyG
62G2ujAmz/hM+bLGtds+9RCNByddJfWU5jPkF6s8Qnwq863U23ObcEdPUmlwXdg4Aqw6rEZGedCL
g+ebmfwGAskq4hwDBVk/4nIZe9h8qJpTNCYpJkdN2UXL22HYp/Ea0N16R1Y07ttXnBp27KCRSkj8
5jKpoSSn9Sz2u52odLCIxHsoz7LFo4fQLIcj2K1HQJ4f4H5hzZm4WrnT5rhil5N7q6EJUOE2Wps5
hV1OoFdX7UuVz40P4Q1VW68yOI1JfhTpgPiWddS35oG4WM6fd2N12ma9Wzd2Dikl232K1V9/aO0G
jxh8STqVDx1a4/5JdriJ13vSmq0Y6cLcCed/pCvc3GRYD34XwldInty042Gaaj2uvouGdyIObnhc
cc/W67kFAu+hXZu6ydO2nuyHTYuEfRwSEeSQQSGMjBp3ivbVtxGaqeQRqvWp+jxBeaX7NPdzl6C+
giAizYc2acVpEM4G5G81kXzK5mgJOAr7DccHsj1IxvKIraKwEGmYAmCjIvoCVfmQ5gSHenvel7l7
Kxas70NHfM/zZtsxfxnEmL5nCXAROQ2ybHPUoqmAZeEklqukF4yvGd3IMN/req5BOY4h33nUqu2n
OzpoH/UZBwPrczvNbjuyuEnXh3gkBvq7mLOqt6kcfX1cezjlPM5JTT9IC5eXwqYlWgGyiRy/D6Mu
xZGY1icPmD/R8anvhN1v4nacJwTMFHsDsHgA1eRVBxFVc1cOvdJbLtO0egxAvkT5xpthfbK7n0GI
Bu818TlkDMsuh992ox86ix5TVg9VPx9oAK+2P4KiFh9kScexMKRM8CSauo/v0kVfnFy5vSQ/Emjf
usqVXFlSDMtM4iXr9i28b2UP1aRsH0D8e6tBbqMvleXTrRkXZFx5XbVRHrdQhQs5ovuaCc+pe58s
kD04VdxrnPdiI0jTKQi82mWBppE7N7gE8maZRifyhPG56EK9jFfdhq3+kRHj12Miuj6GM4mB5Fmc
NlQWtAcSM7M03o8Kh5F3mWFla+8XQKfUmA98EP1tZ8vwIMPFAHU3O72xUnbkIOFgs+EYRcpRmD1F
2Pf9GlXnjo/MvV36Ml6fRrPEOdrSc/Ip9KVf89LX6QnpGmwtO7BoJkzdMrO19al2GsIaKXjVOGxp
vu9O6WyCGRIvnCHJqUI+8N4Pgt5UkFIaMq7a2eZ1nPAKmq06yaYpbfm19FX4loL9094l2DrD1d7a
Xd3NUWIeiYfEK0og6m4rLpMduVOcmsc10kCSu03kHDTyO7TQQdaGuyiFGjmYvHfByOTd5KPq0CUt
77Jh2NzN2vXqofJQ0C86LOOcbYvPk7psTmmaqtuFV+G6irf+U6jW9lnR3uQN4W96ZoZ3rFWjyiqi
LWAnS991c7aRRnmbVch2wzHA3i2c+JpULzze9LVrg1QFljPPh33Zt+NoWnYdAF9M3/lIiueq90At
FIkbRXQqB7H6PiuxciVo8qEm3xpXBveOMc5DtjbDJgHljFcfiuaiB3Duw7ZDNkWaOGg4686zTVDH
NHRqi4qvcXS9xikIzaBPe3Jt6rhU9zbarDuu4PmTl533Cc9VSFd3s6SaVZ+QuQ7zgbkkSk660U16
225rDzfWalz7zMfayBe69Jo8zHSh+gCZhjBCksDy+jxFq+o/RjW8hNuchYY1BbFt7bKFNUhFlVtE
k5seOYrPShpR2meBhaX5uklG59t1m9b9C0ypPNKh2kmG1d1jbzGdtSAMtQeo6JTJlZF9077ZYtT+
h2lM6XB0AnGnQEVTifN8gd8dZjEk9AGkmpbdAD9L4yJWG1PnGLSp7dcG/IDhYbFOapIHVa31tZ0t
JTyDoIjERGpvkz68QWksElTBgGzuN9b2FnGhHoWP7/SALfncoVj1HzvWqXM6YSpB7eDFx9jSLvo0
YKaFMnmbGFwK0YSuc6wOJEtZuayI7tYsW7EOlZHvOTj97kV6xPYP1s4qaQsm5gjnVTmyaH3mfm+3
KouSRNDMudIMuSppn9zbXW7h1xR0//6bacBmO8gWVn9Poa83BcEBNplHeDyzbjuMK9Rdr1QTJdMj
xy5DRCTUzBLhqd4EmoX1CPr+qaWk9ifa1R0ZinQ3SAGynnNeQQZ+Qv2BjK+d87DqSy4CGxfn37TO
mMpfqa7qzEtvo2k9Tm3k1NlatTA8sV15U8xJv62fOsXAReJ1p+wn57t5PeqKDFGuuiW+aeaq5PmM
2aO7DW2bVngkogEZ0KLLnhu9zkhKZw45mZdlh0ouhADm8naqkvnKl5t8mmkSHLIDtu/6IfR9nxn4
aWYghVULhb+YbKdj8JKFvIIF6XLeqUWBVqtFZNb5KdKZW5y3b0TsRf3rCmsTedg7QuqC+8u5mlUW
HhOnEmn2bQNpLqw6Gg/0umzhaXqjqzC9VxI3oaDOpXGfkQZT5hfb722ELDWQ6Grbsa6vkAfE4trh
CGg/e0+bK5QAsfo4QeJc1DlTFWme9MrqGpLQ8cCbJcMiYzSXiKoB1VwE4twu6ri5l60ne26w4d91
MRsOfdnwEVutXK4ngg7GHfoVlD3KcePdtV+N+oJOzAekHi7hsFThgIBP8IhJnsakKj9Bz6JtimpA
UGxa0905R5CZ7RAY8edeyDrXe4DhCBD05NQIQ/u72VHb35lysTeL1lP7GQ7O7jWaO2uLbYnwGNNN
vHRLehnudBJn+5b6F45cwhXVPiNXB67JbVnvxXAEWVnxrNW+Qm4A2MIKszu5oV+LSGjR33HtvQeg
HxaJ8tLpAfHbvHRIxrKEAYF+Ritd2Vs6yzl6pAIgPoCCxFit55VXlevxUJZALBjdZdscNkJlKw6t
5M2baoY3/CEGUWD+dVuTbs2jGp2rT5A7gIOsYdKmh7FOQoKl2STPpkE9chXG1mZJiwCqs3UxcLGr
kqX+Ktlgkxfql3rNw2BjVDsi7dcta1fZRx+bJi6/yEtqcpIbWObvAtevrutdinRXzTGS2SHtlpOC
J4jMFTfD68SwZTMJy44ctiAkPfQqlb81/zq64yYEeYC+ZZmilIGp+nFLhBcfdBUp8I8bVaIzGKkB
ykhWQ4qjQFIy+GvGp+lr3280RpxL63Z8gVKbavPE1J6eWpeGbyidq/3G9En5OtT9rhgMusOa3A61
T+d3UUk4e41hmcG+obSs0RlpK3arJtMhdpA65EkVz/7RqFJoUI0wW0orXpHHJuIc3WykHuSGeQiK
HtVqeFJsbif0sPLVrlk/LNszNJHj9L02an0TRal9L0sRv8O43e1XUwm+xSmaUBhv/bCtB55KCPru
7arf4553N2PcAdbGWzhkQ+Mknc5TrdScMz0OPtNR2X0AU3fLZgaejNap5zdm09Gj4H6742qv5XEq
ITFy6FnYrmbYSlzFuifnFD7GiHkjtS+1qlh40NUE9vC6Qu8nY/NSume/QOL1EzQ4UJzZ4NP6A1rD
VGR8DbgPiW9bhAVFYzoh4xDgH0vi3tUbR5JI0UqoKmQZLYsgDyv2qDCAwbMDkxX6Jh7+5/ApEWZv
rhJN9Avk19vuKZETSOAbHBieGlxIRps11kuOsB2czwx6Y/RBd7VIc6pxOe+mqfTTsZ3Lts6TVGj/
5YJ1PU9jPww3mxB7j8/oIvvUxanvH2glPBK20NCjlDqaToBQCv8GrejxgDAxjkfDWGuLpF77GHA5
OLceJk8QRKADc41ngXZEqdmkUW57gJbXENyTjep2zUe2xP11FK3DfgX5sf1bxGCblPWwhryp9mnD
9iklbkfnyaFT6ZLPs/PXdIqRcNbNeBN0zZ6AXp7BEIC+I/ocEGqgqSg/RDvg5EcJhkx4hz7TtuIg
siT+5qSpEgEPnG5He8D2ix7PIyYUzad6n+2Q40mB8C67Gpk5Ima/Dnk9lxr65RAvUneQSJMiV57r
5bxN6Qy7evhmw7u0XLlssohB9vDoFb1swqhdqwruijMqJgSfrmh3q/zZgZShsmTaXI9tjHnX64Kz
szxr40hVrFDUJkBiDkkav0wpMrRi9crUuUhXDq6P46F7aTiUXgoCvfnmQ4+GRpoN41LX78i2I3pU
UcTjay7igeWDSvqkmNANW/NpXNHaysDL26qiBY+LPKR6NvINDEGaNQtQgdaHJZRsykKyp8hglI7d
18jAVSFjoHqoN/CyWcVVHbQXXzm+lH9vkaDyW2bjXuRpL7rksa88gWiyRlFQN3YYngII/N0xaS0Z
QsZAtl/RwKzHvUKh7tBywKLekBTC17ycYUatbHlXT6TZz3FKtvFOafRpM66ph166rs0rYbSp75O9
HAEFKUk3nha5RskjKGqCY08ZunvMf8agj/Bv9OYIcJEeckxV2PJl9IONYJC4O3mOerRTPpB+uDwh
jsKniI3SLXh/KMCG+wX9wy4Hv8LZJYPmUJzcEJ4wFJfMReOpAc5i/eKToGxRcl66K4947QvDtO4O
PaVyLhI40rgum80Q6iOqwV7dlCnk1wC+7C/2YHBLm4q2btR2XToiZA6eSKVYASUGgg3VlAPm2RiF
TtU1Xze6I2dxOj2hSTBhWj8jt8vQh427DNy8vS1mLIP+mG5LPL+KhnV9hNohTh3NKgoRk191N/Tg
c3WYkDkcpgPyxDSPeqOueKKTsJ27WFL5As3owd16lPabxhdv0jZFDrLR6YGJpt/eR/g2Ksrq2NFp
OV7UrFGQrnJf0/vlUkHflNHUbUi+gJeFwFQoq+ohDLFFsWIWyrHB0w49K5Fj1sJQrRI7qPFrE1Bd
A04VxEBejVujGcmAYCiYJge67Qq3mslcWzUt8oEheFRIFWW7f+tqTCM+ta2fumNapWPkcXc1HWGW
zE3zJkW6j72cKJGyo0ZqNL/WOmVeZi5WUGv2Il3k2xj9uQb2L+j/uy/KpEv3oqNlih6nCgOfN+ul
UIViQZB9kot1hq4xaHPa9Od6wNwLiyTV9GgECh9+gI/iMt+AlFoxn++YIU2odBsjGlEQxp288RqT
pFtk15LfIi1K7fPYt525FhX10zlaYGb+iRJSkpxfcrbjMg3RkvUi8dHtRCDw9CZa7NIgxkGGPlfI
jMdDWAZp7hvrQHQZGBHr270HiiyXxGLI09B+hMSMqSL3VXKry7fUWwT/Ef4G7bpfRzv8tZGyQtew
P3td0YB8Ch7UeSw2t5zCNCp6Muiy+6u+4zt5QVeRseumwyQw12QAAOAA6iYxssDa3NHbunTUouNs
kmTJKR/aKMOeu+PahhSzRgZ5jCOJAa2ej00UY97DR4x4QtbDYk1mYd40K0wtWHpy26L2k063iIyQ
dEv8otDTq+CVNi0qbm9ZbKx9YRaq6q+iSpfhFoltI449qxf17D1GM0VfybYCOxHg1MdmHHt+U1b9
2D17iRtzExLZ2WuywFLnbsW1JrAcDzt7bBcxVNdba1T3DoVeU645WZAtz0U7yQFt6xQabQ3JF2xm
HeXQ/uBBF5gDCqmOHaDBFwlj8REKhsTGuVIQwBwOA0ZBdjkjATO4sU602jzinB7ReAYYB6M05G4q
PFPcdpCrFKu7/R2mJ+V2XLGTj2rfxS2KaB7dJFGpkNhxAvW65DLGk8kVaTnXV10rZna79xNIrnES
JvfRN4uCaEW3QDrk6Cq9hTqLPWcCM84EoCsyW7nmHI0N+2lYIVn/OEF2wSbHi9RrjJ7GxuC+Ls2u
1jZXg/ddEQZzcZRzlt8zU6bjOQW53J/mUS+0qNagx9vEQqcGLVKCeesUjFiODZr4cRbZOI6OmFG6
puhlpVB26tlqZEh0aOjnTcDm/abcq3Z7giRD6tB7r0uzf6Mjo9UX3U2kPxMKquOZoOs734Ggbdzb
HpLUyG1Glm63cRrZ8GuYWatvQ6giiwbflsh8V0hHMvSXF8xWGmsB9ptdereQwfrcBRiHng0uoS2W
PUm6HNh4jpl5ml4Qjas8KoBJ7/sVzsDviO8qe2fcHo/XArZ3++VpixJcB+UCrNutSNsvaPNFtGiZ
jLSFWCvqmdyOWO3DAZl1hwMSgfRS5nuj/YOKzErzEEWxwWaRswFdQrPLHVQa7SpkEoapByvWPgKz
uxHNt+VyPn4TC5jqkDdg1XmeVIgzgnjXP1NjEoe9V7FhdpmWFkR/tJhgFCVq0pCCJiwCvIZWc3mf
1ML5I8IotBDXfmzWV9dueruddjGw92ZbeIriZW6X6xDEvr2XYtDrw0XDkZ7ssJTZALGbOUM2Wl2a
5XpbceZigPkoQ1Di2tZgGtxjUDJAgwG58Y7W1tyha8VgXJky9xnE1VlmIBYl/rBx3aFrZ+b6CTCJ
GBnRClPmpxbIRpyL8NiAdqNaZalehCYK4N6RYJ61Xo2lmSeXNeD7pdkkgSOgOWbfZnlFI6lC8xYN
G+I+o1uxN1HGHdLXNmOIsg49xH4C2yODSD3qzuMGeijMgcYt5fVHMKzDYrLFw8RmvhpWx5o29zP0
w5GHEr6xuDC0BpSj+DdrHOR5IyavMKmiLidABNkskm4ucwgl03cUr45uVl9X+qzqS++3Qvm96UvM
TMuHKbHmgG7BvgDXGpXR+d/KZSNbsGl/glD3thWEt9OS7aFmDxhYjUvBS5C/fwzB9L2yEA/pOEyj
7Q9EfWjTt3z9MTzz94JCrKcrxjV4X9o8STQtGvaDFJrv5YQmCB6qshHiiGOSoImkVnJnEa3tv+Dw
/olgFUYGf0T6oBWWOCDSMJmIsP/memrczeCjCTKC1mg0nJK1hS2AUHPyuFm0blFgtRHJp2jDc/rn
EKoLqugfoY2+A5ZVGNFsTWTEcYKbaV804BHcATw458jXMH7ELE6e//kn/RmY6jssqJktlhowxUcI
Aszi2YWpXApdIc8tPE4mqJNCkaRHVrqF8V/c4T8BWX6vTtQCH4bTJGFHLuHJ4SA7c5jRa/4XX+jP
3v079JmGo58VtWJAjgxfOhO/eKnLH6OOkO/goUjT50FXJTsG2H5ktQnnZunpD775dwgzF8dunBbO
juhBHzBIbbIyRufxnz/mP7sr38FDy21tHFMNP1YksjjT1zKLa5z+P/bul0/9O3Bc0mkKdBDuS7IP
0OZ1Ci6T+/T8z9/8T1YooX98c27iweutxXKphUq+WfSUfE54SOArJJNBZ3oBGvsEXgnTP2TPR79X
hKll5QVkhNgRdqjsfTobe9/GaK/+8y/0W3D9B7v7ez0Y0QaKtlCVHgepanSg1Rg8hiv47zXEjr+k
yLzxL2Maj/yq0e3bdm/exlhp7FTaZqlRq1T1Ae6M37aVwro5cwIp2d+u7t+/bv+rep0e/3Yd9q//
gb9/nTSK/ap23/31r2+nAX/+4/Ka//qdP77ir1ev0/3n4dV+/0t/eA3e9/fPLT67z3/4ywF5uQtv
llcTnl7t0rvf3h9XePnN/+kP//L627u8Dfr1l58+fxuasUDRY5qv7qfff3T+9stPQBdiTHJhqv37
33/I779x+Ra//FS89nXzj1/0+tm6X34S4mcQ0ljMuERuf/n/T3/xr7/9hP8MAAZEckSsEniIXQQm
Rjif1r/8lMif0YaggMjECv0L9At++oudlt9/BMUhvIpwGsd4x+Sn/7y4Pzyj/35mfxmX4XFqRmd/
+ek3Aa3/XlL4cjIRiUrTmINliUHId+G8GRnAaQpjkcagkw3QyoyB7lr5D/Xq1gcABd8ukYmeRuqQ
EmPgrW8AcAGiAfjUDilp238cOrN+RlbVnMtOwRC85wwzXbVkaCm4YwPA2JuNk+0Jb18j+fP6sUKT
9xU1yBe/WOAddwUTuhadLz6l06NWvnw7J5iPoha07+mUDp8nCWHsCE3lzJZd9xgm9tRN/XoDgUhA
rSj3L7Tl5EDavcwqDGkKBcDF8zSpD2ivpXnsgcgcu3k78CjyV2QEjnBLkqawViNpC/MzGWh9AepO
YE049aS3qCuWxc3P6QAJbVshF688LMilcewEFMt8hXmHf4/DFZCbpOx/Rfd8vF1pVX+RfJjRnrDu
yzJK+7ZdkgGq/SXQESkHjzddqWiKdtiiGPOpMv7UtWiBw+N8QXkl1a2PgZjJIRk+oQrAvOMTHEAa
SMAoljYZoLPk4xQLlZFSewDIwEicMrOyO+ZgvJEF0ckXGfX2pp7jAXmG3PUKSvUEUZ7fFvn/681+
13wFSHT61X2/2/8QIP4/CgkU7jdIEP48HrxzqA7+8mg+f3u19d/Hhd9f+begINOfJYILAQCHc6WS
C6T+96AgfiaKgoCi0r/FhOS/ggIlP6cIH4lEeoW4xC401/8MCvRnYFgIXqlU+lvA+L8JCn88OAU0
XTFVhCMU5wTBIf5emt2NDuOkha1XkHVCc2Qx4WGcQP/JgSU3XyK1dzee/G/2zqw3bqXdzr+IB2Rx
Kt6S7FmtoSXLsm8IybKrOM/jr8/TyEFyEiAIcp+bjf3tD7blbrKGtZ613oAaq//yQf3n2vRf1yKL
p/p/Ob7e/2TH8SwLeFdawgPN+1+3bpaDHOhqmg6opsmeuV1u81kKzJ8Qs8IBK2isXIMnzONHgQS7
7RanbvJI+sSWowT93zuYBRJs1GM5/kraJAWZsaolpFZRDTTf221kImzpKC+TfjzOwqq6qB0tXAG6
7my46VquX/bchvYAjn8Qtu3/Kp1y+VxrEbyXZsYcYlNM08va332afPDSC2omphKnxiaLJkuMH5Xj
pyBO7gQpXl6ctE5RffGTNy/qt+qL0UFIuPYUb7VVx31S/5nIV1HROGcvAUMMfgabx3SexMgeurKx
7llgB8naUF7yw5jAGXabMurTKsUSVcn61wcSP7CE7ZMpE6dBLFk8z/pZ6tHfT0u5cfeo88iwqnfG
wU8Rh6OOv614naThh2kgbmsJKu5mBXf/siYJH9jOU9XMscS8iBg+CqIL7RnNXeveu78KsECzQmzv
Muwj8dkwJi9UgXMx3T7uNWa6spmglRR7JAtg/WRj6bKRjwEpo97lftLrGoYm6eenGWH0wRyb4bQl
XRcmRT/uh3qksx95FTQLOW9UCGMD01B3ubTtuF8Q0QdXjSeBYraHbXJPjunDu+J07KxuHM+J2acH
e9YiAobYotGtxDFPsnGfNKo86zL3DoFLI0y3rSQP5s4go+uw4fSWKk5VZTjfjTWpI8qJEfuGZzxi
GFYnq27T27oVfR5DLzmxQl1lDV4SkJUsM20gFgk5FjvSh1tGttUAgLbTf66+l4MNbjbfe6o3/5ca
HXn119T6qiZRfg/+mvmRRFeyQ3oWxpuq8wdzMeoiBplPHzMRtKdhbS+AUca5tJvmrCkA+FlKj/G+
ignOAPoboUUc6Dndoj7QhheaZu0B7ymvfmYoRIH4R9k/bkqdV7EohfvIbW0zo8Wyi4eiL63DgnVZ
HnJDy9fSNTrcstIx49arNrFzDWswIQk8eTVRMuawb9fpRRhABg6oijor1WzoNSZSJqAMxG0i8u2x
9W0siJaz8Q2awsS5ThGYvFaVD8SgBE4CRZBw+ZJ5NhTQvNUdQzVDiUm28mGCTYT26swo7uDaT3ZZ
T++Bat37wCcfoIZWChgxw+nmnXRn1Z5X6ir/1i13bjRC6z23dYsRWlrOv8qbE0J6UB8d4E3LCR6B
xDVudypl7wXtdkF4y3L0bNHZUdWapHPsItNvo0groIrWuHSNae1BuRs7clXq38bNrWZ+vrLfF5vx
lOCEeyr/6kv9YE3ZoTENevXWu3w3ieI46cB+8hygCQZjPtxbuDgkePlDMNDPvFkkdQSUWFwCLRyz
pn2svK1/xrr51rnlhR1plygZCnU0M7+5Vr6PVUa7694nirFXpZ8+a5zNA1C4vMCNiR1jDOovMD54
YprkHs01U2lcrsn8kPT58q9EYXZChNb0EpCi1TzAUiTRVq10sHSra3352ZyeCzEWl8D3nxa/BAPH
wBvsmGrB3vsLO0qkCUYCcFRWRsl7aXwMpeKIjgdSeZb7A8/F3/fVNL7gY5stRl8iY6Sx6Qzb9rex
W9aPvnacve6aJA7E6qOsO5FL3hw5cwHDm0uVnjB2ymfDRDtkOAndhCZ5tJtfOLn9NhlbhzO05sMJ
CHv6Mxjl+NhzrMx3uuYuvHCVIM0w6Wgdapj6zF4gLd0E7dSY1JecMKSNypVHWy78xVzfJJQ782lw
PPwh8TkuLt9jWC4zvwOjr05qzh+nxCFjpJLjWADS16V7HgrtXxvh6TPX8X/sTuljVQcMBuhalYUe
T0p/yuwcPjppc7Xrts1cwxSUt4qNte2+U2MFuwAHMh98r+qTUCQZ9SS6M7IllO6krouebumq8p9D
2mEb+rb8a2prPGC30/oa8MIc3HaS05GoQebspmmSj9S1lO8+31M0LVZ3hMqsvsfJc577pU2+gJ4s
57UHIhmjYaugbOoB1PnOtHVZ3HA6qEPDUt0ub7rtitZpR9lofmGl13vIle1QCGu6wFzRWlF9GMuI
bE06VSz0+OS2H88T95dDWo59GzqNJMyHDz28zblwNEJF5jz6vT8vu9XrRFhMc/u8yuolsdFU9Uj/
SN+UxjO0S/K40OXKb5pEKb1jZt+lscVNNxa0SpFgP5WWn+1m6XQX0naR4XYAEnmq+CvoK1rfNwDt
H3AU5zT3PkcFUyDCUFAZGUsrjoaRgPEp4idCFA+NLJbdNnbuQU5kwBIlaA3Tii8Z1vmSueqdKS9q
B13AA5DMLM/KxiIY6FqPSmPTt5LM+67O0r0xJ3TredZ+oCD9QS9cQAtjsFCvUeQXJYYIsm+4Agna
4d3aCuuF6UZr3wrIMUahNj4mEd/QvOMsaEfIuGY8LduPpJj4IMuaFg+PD7Zoq+RaS+Z/JH3zY3a1
8RbUVXccAne8HzX8MPO64VATXDmwAoFLuA0prrwj3TMKLnCMRjp6GdO+dBY898bK6wtT8LTwvcN+
9wOcz7Q4B4Mm7F2++OrQyXwNbToXeeFTx71wXOh/pfL+paKhufuxT/tnL21ACq2hlyCXyfwr8M3i
5sPtXMygyP9h+nkngy3nZEHO/cwaogyjAOfcz65ZdxHWdBUr30z+EREYj567yojoCQMA2GaTgzFJ
Mit1auln2CV2zlxN5tlTznJYRGZ/kj6CDjXF8lQGQz6HRlPBpiWj8M4ErCAlpykrzzBY6asKLPdi
ysl6W9ss+Vv0yTaFTSXLAwBImrMwWckpG0z3DBB+b71asmCnbCNF1V960pVqndShNmV+KE1hvduO
JFgABUHKbF3guwXM/phX5kRqIaDwf9JV+UwziPEmGNN7THW/XrIl2+6xzukDl6MkOLVWBF84PgC8
V/1e9GNQnQfTzIOdq+3tLWfOxd8xwy6NG5nnt45s1i3QdYPDnHo65mjLCCqO9vssyft3udbmY6Kr
6qwTyzys4j5xfFvvuQSeA/WROq0Tl6VZXOAtl7eJ2erHCXfnxQjsgdOklzzbfS2vhSWty1BJ/8Mo
5jxC2qw/mFVEUAf6wBvUYycz70FIZWy7loQB48dzp+Tkrs0eQcC0Qkpm0weHDGAI0MTsaYPmmHBO
0iUicA0jOvaLWYQF9wbihG5SPsI26UNQVC2mS8WBkcEAN28wqKpt+Akq8lM/EMamPERVsd+SZIYQ
3wzKXJ7ZItjfRuVPKwuY5cVlL0mOFMCGwVaRkLMrMHjPaR/H3Mkivwg+uWZb5ESpDUpltR4Q7b19
2zb6m0NLsTO8hiyV2gpCNCPS9qHEjzs17dT/4qXdbkbQc9p0Fyh8nOZYGqYg9ipzgjykLL3SVs/1
0onHmfzS8lnT1tu+rAtTQF7peVUkz5otS7iJcMGLErK/czhU3ZJEjpgAfXDvDBl6ACwHEijZrXRm
9UYbZvpvM3JxCFZP1bttdtRh7Mz+pVmF9WtkRObbuMwCbLoTwce4qWDbZWlavarS0N/L7GVnUrz2
Z+tgYIBDpLANc+MtN5xP529HP8BZzaRWwzJd2tvKBPijt1Gpy4Gtt1jVXPTtQwu9UYVdb48/Pb7u
zzzxnR+uB1XxJkvHGx6TunXs3UZoo9pZveT9KTMYT3vNrEi6akWtKRWAWzpaa3pqLB7CeFQGCZOR
SW47pkF4VljkvL3OSqIprtkPL7WVAYDicDSPqvO1jpk5LmD/Gx/jmPTMGtZTc7c6R/sXOTp9qMCU
3ptAjJ+CK1HUwjTdOtd5SY0pVkvRx/QVyMvAIPpY8RwiuHjmZ+br+beqguzkQae/MzbV+LCa2pU7
Dwj+l5euy3ka5nU/BbJ+EpvtvShgCwXJtSRHJyt27drkJ07U+mERDr437sxx5CP8nHw1PQy14T07
uun2zI48WEPtP6WIvefBE1ZM0Da7VY7hXGlDIzntBoNpRW2TruEiW1hSv1iTS91tHSuOn1yVlr9H
pb/B5JaXsTGTioQySFFoY9GHvTcF/0ZJ8uLeWbMHSsAznYV+72Qw/pwz3pzCqIafWaFUnCyefa3G
vD6nhVO+5LXzTznajMRdHGs5zj4XJfGZhYzxXwKeGzvoLI6EGj2a1ILhvClID+Cp+T2/K3S9kevH
PnGzZyg0ewfvQHSxtJrhYQFGjTsDp5MBU/pluuuBdpMCARLyaZ5H7qRf7SqcF11WA8k4VMVe1t3T
5M6QiH77czSXtI4XgFOOByXdZQtj8KJuXsU+H4ftU3skDRmIY0Z5YXMGoh74A75NXBlql18KMssf
qd8mv5OUNd9VnNPYVqfbqur1d8pZ7LEa1Lbb8AquI6zG68Apj3wocO1+w8U9Uy7XXBNs/B9Tz3rv
N/X4O027apdsQ/q5kj2BvQq4UlvV5F+lz2WNiCBvV8quAmKbSuQ59hQ5u1OUMQAGuDOnIVln18qe
kveCEryz2yTZu1HzXPXEx7kJTlUsmzWPS21bz35ginPiT3NsTGPxtqyNuBI1rv45BEJbGgIq8UZe
a3g0S/a8EIfa/gY954YFi9xdTNUHkAJJpo4GD5q1s4n2WEQH8vEnSbBBxeSHiRcvDfybDBbrNXfX
5s3vRP+ZGRptxc/HtoqXoK1IJBTJ5zyYBQOXFevLpa8773lj9Xvfuir3HjJSrcQdvdLp9lkuk081
zNyv3DG1vyav8t5rCgOi3Pfrz4X0SCwS0/9Ze4g0bjnUD0y04KY0s3bwA2VlTPK82KeT79zw1K2d
5XXukU+yf+qsfrrSnQA1UI7TxZqoVe6FTHYEJIvjOtrrftN9/dBLFgwImOaj8810r/LSuLlF7kYZ
jHdo+dHAEl9HVV1X3zWxnOUR3lq7RwOKhRRksK6Y/sp6r7ht6LDJl/QfGQIYkM5cd2u2Ll6YbLPS
YV2t68+cO2RMhhnR2E8NMoqkuDkTOAkXaqF7p9xzCugeVnPSv0SQWm9+VvEAMYSNn8Ho69taQ2gg
BKnq3Snbf30O3EZ6Za0ILSbrv5oz6Em7BstQQqO6Lts6difDOHhL+pUrhC1CeQwSWz+LxV3jga05
monQR7POzPth7J1Fpj6vXf/KSCdxUGNqXFQ2SL5N8PQxKNzYIL2Wj2Sr9ShvQ9o7DI5PwKmUQz7c
BnEhzJvkJ5ds+GV2Ku+EEczjYCD6nRkaBMlYaPu+TZX7vB7aOPCLkK2q500ztssyrvKaqlXHiB7d
wQoS80vz+Hw1FuxSmFd1ya8v2ounTfdKqL/ak6cdbkTyn9dNWwf25vmWJ0ZVQe7ZXTQaLjSaAf8A
htI9ucJ8umtCvwiLO00IvGjZcW5U2RMnuxJ6hvXqqn3poXb1rlYhk+NUNGZcPEN/2Rz0t22I7UUX
7yZ9xV5IXsV74WhQOOQt8+SJWIQZDrNPzwiMF2FrO43t3jRDmay8l0UShAPB92Q/0E1asenV3cXp
0BIjZxTJz1aBXkEN9L/w/EzKHMa8Dz0NutWD1r7Y6diSpKBetG7b5FnjD13NxqgQzoLav4x4TUe7
zrOzSNf+0gxmc0mdVN7o9Wn21eyh5AmyOx/3UtQnxLV+2Ll2z5EGVifftZOBi7g5TbZTzvon2Not
HhhsCcQozG9jU/lpSrbklWluSUjZhCAl3Gwi9DaZ71U2KhBvc3sKetQ3LUBJQysr5XXJh+ZlMxaC
Z7Cb/F+GXR1pqdk+iYr558Ztsh+eSzEHizfD/4RN+LBBvLJCXur+iTuBIAcCERib5sSZy3eOds9m
NjA9gabNheueRZOEMH7IYeohSecaRLO8U9WNXkhVFcuLn4gialdpnJgy3ZwNuhuAqKr2twlQGhuq
xgzCaGEx7o9c1w+5VbZPk1kP+y6XqIrbwkbK/3RPgyPLh2Lx5z3Z7caPK53RrEEidtg5tuYdryfk
Bo/BcYcxbzuLjUdMjxbA8jvBLovoVkVxx7hmOkS52hRpFUImPqAh9+Q5bd5yaGhzn9KIscabP2XV
3gCcrC+T1gJJtqFEDNg354Ekd2H8rDKnP0tTZ2jPHKLzSEO93vDauvRS0yD9qv3tTloHBmLv5nru
HGdtOv7LfGj6bZy935Q/eDdJAt/a+1VhtLsMb67YuzYRRXguHXRhwRDhMRoDad966XBEnoNUTGFO
Gvzn6NjZ12SY60b+dTad09J3iXfekPrfGABBhshO5oNBqPFpGe1Uhcpt+xfsbGA4kjLyuZkR4uzJ
YWpFPvxyieHGicRttKwg+G3Utt4366KhU3373GPgv2d9BsxWyQX219NiR09DgZAynPgUth1dGcuj
B1pHTL0O6tdhmGCikpVqMd9zz5IalWebGTFdnEF6PKhxA3AYWlt+oxrgXapKBDkYHdaBsVCmE5Np
6o5oyC3xKVUvHylupMtlRKxXmpz93ahf0sYfx1hVXvCWD0n1oKhOcHKvy2OS0cs1EewER2L8TRmm
mx6+pM56eMZ1GftwqctpClGd3RfZ2ED0zbwWQZz6KxOJBxulNp5q5v7GNjHNPdsI8LwTDC82+P1P
hPP5hchitdIjUxzSyukPQ99AkeWw1ZiZzi6VTHXc16lYCTK42ROeOkGgepbe74G8x6908YrLYFjT
c0eVSYsEaWnn0pIWNPkKCv6ppeU+UvzDpIDBN6aPdRtgGzwO17SyLNnB1OnytMBDdySYGAgY5XwQ
L1SObEakGqG+E8pNxyh1LOtVJQi9YVqa5WtGXnK3GAkXaKBQl+2UbLkXaC5SC7NdHrva6m+tqs2b
mO3qiYBAlYVrkra/tkWmj94GaxhOrfSuZm/c05gVUyGPVNRZPzwdCMDvwFNR2aYmvvOI/hnKrPTP
VHwlf9K83D6bgJdnN2sObCT/mEQaT5uuYo8kA9MHu6n4ydM2kT8pUnYCVM/lqafR889sDPcFjpfI
ZTz0T9+3xYkw23Y1RcUsSk2pB9wPOTfk7GjsA/O7d8ZO0xjDzgfsafzwjLTBFe/886Ky9sGZB2Yu
23r8R+Y9PXg8tm04M33AD7GAl78eKduYVqWYO0RB8t6j9RyA2j+7rNvx5NfFq7NQGmMIONAtX8fv
KmvtJtrA9Q7kkapjRriFM5oq20+rMXtGoox+feOKhPrdVP2PfLLli+R09mdrfP+V/kb+0bEO9Wpq
PxRToLjiJSt2R+r3xnnIzXk38hm+VnM//GEHKmVI3Cd4MzbLTiJmyYl0V/f6eSz9/lbXuYt7wNrC
SDxQ9ktA781zafvFpbH4RZTopRQ2eP6zt1SoCeZajr83ZLX7hjyJqxyBcBOfW0moqrm45RosM6JK
RTSvSVJvL0uOxaY53DyYZuq9YG5VJ4aR6Vsv3CYS+eJSM9Vy1XDqbtd1FiVjek6eymn1zvwy9cTb
bXwtzI8jZ15/6GTKd1ZaL59cmeXj6G/b87qU363lxmV+75HQtYxEFqxXj0ktr+lsz4eu9uso08Hr
mvZil3uFy86IdHkaetPNQptKjl0mTO8O1XOu8HxenrUZYqfgvQ47o5/3E9dXHJoRhcNIy+Q0cGz/
7evae05Mk7Ycx166m8OBnptA4RpTSAkUVRMLyfF0cu2SFn/V/1L50j3grv4hYifysBl690kTZ7rO
ABYvC3LG78qXjktaMlGEK0fsGz3yNM2mOrKqJneYRFIdhaaQd6P411QJebGe+voqomjKSCNk986K
c2J5ZUT4W11Gw69+2ootizg3RxaNwplbYk5DB7elDkerecdPHU4ln+9Ot8xlXzQ5ANMnyydXk75x
UBeH3VQtmFbDUP727KS/4h2Ou8Jb5b+pr/rLbOQFWrAlf5nwyR1B3YIGEtDx4DwmLgdZP8O3sreR
G4yglOnSQ5cfRNnascTNQe5t3M/GdSon0sVgnBJKdEIHjYSCM3SM67C4LHKB3zYL84L1q1vh+TAf
bX6jiNz5rud1+Uo5tr61ywjv6+X3CgxqzMYHSgok7fX2svxuc/zLkFVBvSORcjTZSu544ZSxGE+j
BP8o88Fmo8kHfZ0N0/wC1JLlbm6SASVlZeNaq8BjxrxP8nGwDQqsgm4Bf7en0+oOip2rUvWp693G
Ab0UFYn3pFh/tjIX+DY62Atyf/BgZGd3BMXqJKoTggDx4KfbdUwTVm+ahvKzH3g9RSwEHuDvV/8P
QfwULc/E8QvzpWa3EmmTGKEVrO5jU6Ya4nqw84HHnF2MOJmXTWSDR9L4wbLwx+S5o0DOIG/ok3Cs
H8XU4aOIKr8skw9dQ++EcUJkL/3YpZmC/0CvAg0GYyp+4NmS8J8xRKlHrVz3m9q06rHBQX1h8+Ls
QnnBGCYuW/tpMMt7wZvYlg/0ZrHr8ozBsPfbVSmHbT+qYKG9B39wNxMLjJe0MK+SBqvv3Knvm1gR
7Ml2kpdzrHFK9i4UAQmZoLxspWmdl6pdHlcTxxvYF5G81GTdCKnspPQs3qyJPrlsfoG+frZ1P3O7
7j9GDuEUNVTFSRqVsaPVq49JHUx/rcbNiA50KSPoWJ3VtsrY983qwZgaESUT/7Zl7kDSYuzND9No
00cakfJr3s1iVw8m1RntMvVpZLvDhx6b7aWbpuqhzluJjW4ZO0ck5amwfPNP0Uz0tjWyeygp+n5K
iH6RDmCOUDwW8/anV7Y+KivwT91Wz0fO68jENfmj/45w/3826P+GC3rk3pCs4U3/z3zQ29/is1Kf
1ed/ZYOs//kr/5MPsv4DxAcezPH4/YR57/P9H3yQsF2fcE0AnggNBELzn9CgFfxHYHl+AArmCsrF
7wPJ/pMPstz/kNCEwEFSSpv8mPf/wgfxO/5vnA7NTfR/C8QRkEEa3CCR/iu/m+bU/9oZTEtvoshb
WXosh0XQ4OeO+8Ao57+ZXCs6VYLgCMhGtw0K637Sno2ADKcS1BlxeaxIk5ola3Zfem8e9hZZzdPQ
kYODp1ke/UR5V1tS0kGEqd4PMnG/O6bD7Te6k31+y2b46lNQD1oaHcukWyb1PjzX0u8DJ5prW2Oa
YysNaULLoCkvXN8lQ7VmOgQW5QbFETOpRRWg6ZLZBGym2Pl/knTruE9Isr3z9OFx/IuIJFMgw8eR
bkh3XD473NZ9y7iEPCo58+Ir1tmPqqREEHCA/o2Q+gruTIbDShBVgSqf2CYczgaO1VSxNgL3OiYy
rQ60h7k/qs6cfgWmBL5ciBWeaExK3tijlwIiIMdsS9u7E8RywC5qLJ4KB22nT0NRTO9d5aY5e3Rq
XhYTFZ6il0drtaZjSozyT22W5W/DJmPDaaHvn4Z8MRDKq4K+gcJy3xNzth8G2zbeNFnPD6OucvqM
bJ9Npp3mlylR1a6zlfqWa8EHroix8IMXtFLm/OyjhgeoZXesSeY+mEXKEsbXXH15I/moXpvcBpgZ
JfghoTUoENH1ITcz60mUQcIVwV/XOKkzVYSSGvtIsa4fOLTUFcBWd3LocIqnfj7Xfm/uxChIM6lZ
30ZSDkwuU7igS7tVD6XhYpuk4zZ/EkfIzjO+1pUHasxQKIihHzyCajtV+H6suwALta/jnDMlLlDn
HX2jTN+bvh7ijSkPFwvi5sY1uYxK7pZPPg0dh7rEPzeG2X7SAU1IBRHBozeW5oVvNDkJ417sQ/HH
73bbtjNaEYcnYrnXNeNBpRLN/0LlWfYmdUSnvBb6WFbyrW1nLtBMUARJ0s9c1LC2gq750dArtlej
dD5Ta1wvdLs6EaJVvec6HtoMIvppms2vUuMAWGTV2ZOm9z6YRsVInqFydn7gpq+wCkdqlp4bYUWj
ds8efIiPWJlXxYxzReiyHZvx6FZD00Qm+TU/bLiZvvEe+NeeDpFbkLseU5UQWM+FNpKP3jflmzNk
dR7X9BHIw71oBFJuIVwHLlCsrwLu50jflPto8vFxpaV4JhRMBzuVgQ2cVNae885wUOfRLaV9xJ8t
/HAt64TajTn9Z06oU92MxB+uS9J/kbVW95eSVjC/IruVDVQdkIKiRQfxwFuftZPqF6dlYp6fJRiL
YpPquaGPVcTroNLbIuXaRPOqy50deNOvJs2axzR15vNqVu4jSiA3vtmeNn4nzpPFNFo3GGj/KLfW
pnSncac3pG7xg9vLfPTmZf0KirR8WwdRd0cBYfHF853+095kU6PkWq0Mq1XoTyspHHSmRU4Vo9fg
ZjKnJXVrcomnsbe0WzTPjESQajnplW6iDw3u8JPOM1iWUqhzcp/4mpe9/dAZreCH5Iz1rLHGqKv1
WmtHhFE5h9Ec1ROZYetl6pR3gNQZHgbdUOfJI8y3mtjiva/74aHIe3uXWFt7lDagopUV8pFB35sO
C9KkHFLtxLx4SWMdg3ZWF66z2YOFp0ziw3Xvdz7Dst4M15v7ne8VBoS15T/6+VC+4I+bN0csiFHY
q7Y+N9vs/1BFadrRSHrgz7zVG41yeL++2dAD1NGw6I3ynLWryzt/r4GD8Zm63T0GDicyt/0uT6XG
WS/0cQ6qRzPrBs6ehmvEjb1k8AWDdVykVb542TBHLi8uYk+ZHtCSibDOW/XaYytycE97StqCpylL
1TVfSvknh1y9guzke0vgarbdMF0UGd4jcUHzK9/aHEPIXZhxDFuoS9e/cNnlOxTKe2BkXI5gl40R
a1F1QYAh8Vy747zzy/LL6ot6V1hGd7QRu38auiWlNP7MKFo+8Orrk5V73HcE0ymzfPp26vRvRoh1
5wFbcAex0miqsTQKuz2nhtMe3NF1TpWVPglqnGOXqakvllH5x3VT1QlX9GyqzvVCOnbN3VAY6wcR
WmatYhl3LyKBHI6VMppd54h4q4q3rfSXfUksd8/kl4+CZPSpaAYrJpL8lRm0h52FI2iKauBOoVkc
OifMe+/YkDjTzZqc7LpQmraHTRweSWlffOn+HpfmSAoQBa5HwuuXfoyAHaxHWQsitfeuhlpLcwu9
LtB4ZcG97twfs4uwKykpl7nnABY3Qa3SJv86QvgfWjs7d3kyZlHiri3CpzZNJ7Ykt+uQee7NceqK
z3ItyrNXeOMv2vB6fHK9pldMM2KdGjE7qmyjvbWEIA9bO0sqnSAxyeEv46XUODt7UdLVSmgbjYTi
zL/loKZ0xxbv5junGTSHGUMVUQO+Ra9P07MPMMWbLoyVdj8QhiLz/lTk6558oMGnNNc9qEjBaX5m
E6OjgeZkPOi6lk/8tXAJ6X3J3tD+6bhLAkqjIiuZl/ck0d+Mdp5/ocVSFjVcGZcx7vO+zT5ZENsb
rR3ALYNbEkxdMHsqGy3IzJR4oSFy+2Wo1twpv1jOmd0F8z3RDdLMJCjg7G6+Qhy4X73Ik9+KP/je
sbrsZGB7VNkZ/r6zm+5H7U/VUXnUivR+f6Y3aHxuskS9527ZHGhCd/9Rvl18zJPT0CII5MhUs6pM
jwUXzyM1DvSrTU3XSP7ykxm6jlM9swfMB+rtpkfpyu0sOJC9p5ufnxfa484tTEhMFtE8NaU7sCH5
xM6niouYFKk86Y7PCt9p+yNa1zxKSidi292SfU+vk4pLCzVeuwfsEiqQaIoAIIx9d26jxu5i0bux
b85JJLm0jaFkUtA4d39tZ+Y8V/Mo5ou3Q3SpQxbiuBxmmso8I/bE+sIgLfv836g7s+XGkWzZ/sr9
AaRhiAgAryTBQaQoKTXrBabUgHme8fVnIbtOWZa6Otv6pe2el6oyq1RSnIDY292XF8UgDkk5kerI
/OJVcj1bN0Dt1rKhBtBzcn2LuFNwhzEx+daOc6NmzTgFfjVAk4dBkg8USkSA5rZlmpeb3kepjCzz
HPTd0TSnT8NoIH333KZGjI1Kvndp44lZ4pA1OWqdXcT1bR4M1bElULnT5mKlNwN3Fbc2+jv4be39
JLp0PUbEpQmHnIlXsmZFY9nooYo3fo8vs8GH5iF6qdUkaEWwuJSFa1bJ7Hb7/hRl9vyjdubR82M9
3oowyE868elHXm8HdAfb44QQOTSEMkyEB1tH20NbDy9s37Zvyp57uY+fgEyJn1yZ0k7PEyrQjY6P
/5TpeXLqQ0woq7BM5DXfUJcNNgCWE3NIdpMHpvyY9TFYC/bi5IlM4ywXJ1ZXp/LDDX33UiEr4EQN
YfXWVXWUugJQFZOqfdaMrL3kspkeqjkZNhDe3oKud/d2HqebQMTduWW98kzwvvVy6unhFHOj51xk
xeVlOVUZJ//IwkCaBZBgQ1lOXD3aZdM45kTPC+BZtY0TTdrTdz+GHrlh3XVRRLa/yQF6XVhjMj0M
YNCuxix8KpTtX5O7SZ4H3an2ll1GmymxdlbNGXxijbu1I2V4WQ03Z2LLda7tmDtd6QdeybnJy3Uu
zp2r8IxniXzUGWV4mR1UDxxfG86P7B0hnby4eZpcGPATV6xIxMmB5cLyI+gAPTRk8m4CqOXrrFO0
VpWwc/0pTcB+c9/zHZNHRtrbNshGp9G28cnY1b0Cfv7oaP5ioFL6puNABIUPCBqmNbctD0aWosQV
/TV31BEDAkdeECQoE+AxkdwwIjJmteQbhje6ALq7BNLARYzHgo913x8saRgX9tilntkk+mbMqLYY
2Fq4+JlXZZXGBzt9H3rdfQ/QNw4x8XuHI6y+wmBYv01aOB1TuGvNSkQpruahgGmVQXJy2IJvc8Rz
D+6WuCIxP+3mMKmvhy4nEqGK8ofOBwYDl9EfYhOGVQT8FrG84ThRuRrYjKm9BC4ZrscgmlgURw3n
hTh9TQx35qmUqZflc/jGMGYeeuphNrGviRUGFqhl2oyM3M92uapyy3gmQQGl0Xa7LXJCuZfjhEYU
uWnp4gnMGHpax7iuHQBbfk8GwkmIb/Wum2zxaaDtukOhcMmw0VqXDe+XtN3kacrHgU/WoHaFhpM8
97tLS0M6ZLFDooPlcUfoA4fIp8uBv2/d05i7/P0lEK8+nzcocEB54XSiM+leZmcf1TDuIeLdOR0A
PrCfERgTS1slaT7tMTqQQBF1deitArc0z/K50ov+de6N2nNtXz1o0nRPULf9N40zE64xmtHWfS3d
HW+P8NwMBwvFieVJtSJ7pm2o42wk5QF8YLXrLA3CrzuNGlFkM9L3Lma4epUb2niqqOICbxRl7s60
QrkKB5IUHPVh+vnAF950/GtiBXl/WmFStl9cpSl7peGqfICxa3ilO7nndpjTJzZh0W5a2KvKtMZX
BUSbe0eSG9coqliiRD7fBIDCLhI5jzda0wzNCqsQLQTA6D0/sefDzKbiu5u59SultGgt9VA+QXvD
fz831mGBdHgqGepLpzX1DvmlVF7XGjpOlKq4aSFr4YMoevhSc9DfaeQK7FXTi+YSFLzyhm5i2Z2g
aj6njVXt7Mb8jJLcvRCoQsFqwq59TWgP1wW+gAcuHO0av14XbgBCdJejPZsXtW+aoOen7KmTCSfX
2U7pSOsUiNO0OPuE/c5pDZd4BWZ02hQhqKqVyMzmOrHb8orDNWQqC/vSvo5NLjUVN1HyJFUNUiGU
6aFUGXBkY65v45IzLLHrJNtnJEQ3LlPMCRYf6kaKIqR0rVgBpLNxJSfBg4ixmPu1jxvQnfv4MOTK
XMlmmC8yjmcXVTUPT/1s9Xcup9Cbzhy4m8yx9QA9L7pweyP+Edgd9yJ/mM9yltBnk1IPTrWIjcu8
wUwWkl1e4feSBx3wEbDBajaLNbEz+doLjfS8m1j6K5ZqCOW8j+OjSHqbXUvsAvu2W0EbKYyY7gik
CA9T4TDtVphgtmQiy0vu4+VzCMb8obcr6c2lYDBwiECToSquLEc498pO7Aunlli1ul7iJzSzs6wm
jlhY8dHm7Tjqnwy7VRupxyxXxQhbtjEWpuSQqOfZ8EEDL0aPFhf5UUskp84otjHRd8Tz8ZjFCxE9
4K11XsuBDUgYa4iMY4Tnhxmc52GszUqteuzeyne4uiaoHSQplt2DkfEuGa0LRoSykHsr1auLImm6
3svRYn9ogvliJKQUkHxVCr+oVmVw7owSOlSEk51nzfFWU+Nt5MfpJcZtflmTKI4cBaG3nwvN/9r+
d3mgP9Pj/58kwTFckpL812vd42udkz9Pvqx1f/7UHzlw55uULLB0V/2Z9v5jpSuIfAqps1LVdQnc
BBrC/650nW9CUsOLZYy/CsmI//W/K13jmySc6br8H8F/UOL9n+TA/2mhS97clMpSrJCht31Z6KpG
4pptwWWByNpP+XQFd/TTcPJtTy5b89ubvkg+K9H+u746om9fH5nsgWlIw9FZKvNcvkQ+MdNZs5rT
zlO+W39Qk6OvUIhZHuLjM4KDqc849iOb8PQKz9z8fWzKMT2kfTifudWXn0Jy06GriPogMt6O80SA
szjGjLWg7yMu5wzEEvlNbybnmm0PXPAOf93Wkr65Dmur2M2qty+0oIV1Af2dtOREJi2dAppkVX3F
cMecZllvsR7kmy6hpo4007rVQnDIVU52MqOIKNDJlpv6ESi+vhJjHX+3RoPM9zj2Fp0nGjeowEiI
vMBoYQsXD2egsneB6/B4/jQ2O1Ls2c0kUVzL+BRbcXOZlLwUozsb89ofdWxOURLxw8MUsXcuCDtZ
ShP3rc0Avm46I8A67NYnmcNzNBhIViY04IyuO44fJjjsJc4WPESD4X5XsmcWmMNyA9Joh1je3YBH
Fqxj2/AJvKQVrJNaaPhtE+ijVq85VwPUp09/NDnck2yqwUcSDX5vS0LxHl0j2iqoXf2eJXTDfyJd
qI1fWsjvUJdTuBRTQrTUXMyvWcKoiHYRsg7QhyPWHwhgwFLXFmum8xhl4gqoYxR6ZjLJ60pLYLWL
Rj9FzYgBqRzz6zEYEK4YllihzZXNQGlnQNbL0s93hejGUx877ZbFZb6O69jdxlE7H/OxL+8rwgvA
QctGCzbAF4oHk7wcLHXNAb2bYMzYdU7vFteBuSjyoUhI8qdT1+ILyatsLZrSbVc9FT97hc2gJBWk
zw+gu+l4ZpEZtKRlwHEw/qTOdMWfI0VsDrnxITVbMrR3fe71snWvQ/ZpxlqHoC/x4Cpyo+SPD1DX
hIImWsT9LsB6xmpFN62dCFE6NkVQygc5ccfDST8pf6P6nLFsbNmokKqN41Vhl9PBz5jpVwEM9Muu
C9uXKjf5ICWV/hToRfjht3b5xisTfW84lFxRXE7rRjWlU+5Foguf2OqwS4q6KADEmZMKUqzKr7F+
8SizGRp7zMkcQafUFi9Die8MD44a1+yKUp+Edox5Bkfy5AH/Mbdxs2yGi9n6nrNSrDaDYbYz5IMF
3wghbnyrMhs1Iw6GEq3BcF9wdoePNcdyxxNOXVy6aZpAinUD9dAvBhQsVsYIiywa2ZS0zT1HXVKt
Zl6r1ypiYFyVNtgGw6gxcak0rvV1ZVTGh9ZExi2dA9lDj1Zwo0bLfgKAiX0ttNIl+DVY+l0AFx18
p9EnwE1zmd0WqhJeM3WKlXMVoIT7FAJwsrc69KsodFpyfXWqsUkbbTJbId4+L9RNluNh3+EiCWaD
M7uj70GhkWcPk7D+Xg99Rbg6IGozs/XHeDz5XEUSAILDKksH7WqiszOjpJKTLzYlqDgY/+IF8GgX
b7oOOnGDXpjtZ4IODZvR2Abp35v2oYNBhRJPBw7f+NiJrzXKZa7N1iYGVruS3NucG8NNVDjWA2+p
XBWcA8F6O5xufaHq26Czwo1g0MIPKrMb9pKEzMtGqVWpxurJasoCXy+XIYZfoV64mPOOOmWOibmx
jVyucUVq7pqFDSHaAGkOlrSTUazClxxbBpUL00Er24suUAiD/IYuvRd9zmWhp3sHTUab+/PQquEh
1Wv2q7NIgWb7vWuWe910zeeobXosE52UpaezEYU2NenxJb2S3TWjYXnvwOIAmeH3tuP5Qy6ehmwu
36tgrlN88h2X9Eh3F0cdHSHzukxDHGeBU0/BgZMb9gLbspJzlmd6eF3oSE2eUC77IUafcNdgMXYv
JnianOE7g28XKmVE/04Va6+Dv+R0psCn2zw3c/ZWeUN1JGlDsRUWzYaboZwBkNAgohGVbeO631SQ
T5cotpZRNQRLYVP5BZw7yr4a/oghiTiPtdOdalKQ/Ag7NTfuabXCwX7JJ6l+sfHoX2pJbT90cZ1d
9FmfHOcY4CP3OZXuF7ssZXp5NxESN7jo0fIznEULV93LEq7UkI1x2VLMUUE6kMLG3K7U7ZgQV47g
0WTkgPSEiEln159T14c3tbJKyAt5TJ816JOzkw3GlieKRyIosse8COqLIHGKaB3b3HbYLwbJiuj4
MTPJzWk22Hebr57Hzkt7ndv43A2hjxVdZ+ibkZp/QMlKzwI8PMaywSc1nljQC9dmKW197weTjoTV
ERggcmdXq061yXQqFEImcfE+fERh03mjl7IHdoGjQ6+HwXMjnD89WQRz7rj8ltcksNQugJb3XHB/
PikzGCnIotXsGZC4S868wSNKX4dafLmxDbbT7ICPrZppicorCJIvQyfba4EN8uyPvnmt2438sCZ6
QRy043vJF+mN+dUX61ZX0XYs0p0J67pcO0XrU/mXtvX7HPVUlOGCtSWDqSZxuTXKvCGI1wGtMbpD
p5tJeqr63n6WEJs/58TPwrURVj02kZTYxKrDgVNHK8yBBFvnUfQV4rvvPE1GqV65u0Q3yjDCkctW
mRnjyuyYGAn4loAbVlWT2FcYYotqLfpZjAD7aWpYa1YtNjRNyM2IZsyXgBUl+9v4tYKfdy764rHP
MDHmtT9uwtgoyNs08Io5GGCMJZ9m98cpFOpWYWQc8FpLqoMyX8RsFWlE2mS8Evjep9rrwF2yAzOd
t8psrWMeAgJB+0bBWPsEAfYVZOpTJ4xn+DjVfTJa4gfGJgR7XDNF4LlmA6/fIEsYYpWz209HaXGF
qmnTTCgi6XzXLRX42w4taKLeKPCbTTh2Md9Oq8M5NwxWzYemzzrkNDL/0AQ6WAvHrhfUzrQVn6jM
yHMOQmSf1oKY9b5OdXxizowLd8UN3vhEqvDZ5ycp8ck67+c1Q954hSramBvMi73HgitAXgttwzqh
QE0XURVpP/yohlsbSRElZC8dfV3SDPViESKEaUvW4iUgXaHWVjPFxF8srgIuWd+B+jXNuM2dUoh9
0JP/40Y1D/cDvBNuxnQKNYfJB0JFkMVnFZ7E8RRcEh+wvuvEbZxtOoCtxnicVqiqVo4jUZn2e+YD
RBsFq3M3STd1xSrLag21lb0IHwc4qCupzZzYaj80VkiSBR5ZWqUo0gQD5+Y+OZ7W0N4mIyifdcmc
SvfWIEgqxHgmibY4GWwObQLZFFH1OZc8GF61qy4mx4TPOtxkFvqBRg6FeCGKBHUf2HsRiW9iLLIe
yqdD9rVOkbV9wS2396+hjoMdtztn3jp1RkDBNB75JFqfUFpjr+5Z9oJKsN1ru6vrUxyOQI2nOLW/
z0QLC09v3fBWm4zs0uwGXj++FA+UTHC5gsM95zuniadHXzjNHZDOUN9ErLAm9qVBYxAoKLtPYP3d
mwh7NhUEcUJy4einzTpjuvm0nKav17MWhneihFC1KhpTXA4Ni9nIBGO/Dkw+haskGvJwg7w/fEaa
PW7Kucpuh5mLCnqKX5JFyKBLU+ayrPn9FlcNGBJrhJicjNOF4IPIoZf0HXMAd1o9CfGmSTFZCI1+
XqVnOInAUxJ2AfpB1mntBRhXbsuk0r4XaIjejC0RQ6I9O2u9qm1vMJ1hXbgxe0JZdYMOVV9pF0nq
U98zTuhUfIhxtRc+yx2yaRMnQW6UiOYB/miEPQNE+WLdDcFHl5R5bDQx8dLaorg32oweW/x3bNBY
9hzHGYqBR7mh22D3aNJHalbc5gJqdfiR2EEdrijj5VQETIIjokFYpcXzYRYPemeld0OjO+9mFhR7
KtzG8tCBaH4CtMOYh0cifo0BuOhbxlh5NUwJgFtLy2l5MwPdONLZw/HQJa5FsgQR0iL6CK9jRZSB
cgdRFNVN7Qw0DcCvcCWiwcwBG+5ZgBZU69emHVXGMXVQjbdTLXRcCTVJWS39yPEi2WhMDv7w2mCJ
uuozDYeIVAFs/XqQ56LtOUKG7eA6FxEdDij84NoWi0FyaGNZXzdWUCaEBRA9pKBFAjtvGe8iU+iH
wQlwL2tF/K5wwQAusSOo6W4tEcDzo+HM9NpVBa2etHeOYXIfziqjh9ZQHvUEuxwi7C4qtHZjGoG5
Gkx11fAFuIo034G60JaknoXO3MDxoy7oW11NdpuA9geiBrEn3oRdSgdvT3gA1G60yysjvxkEtXXZ
VBeb1uDUuFiO60XJnUR6KpCtPUgW8YpQDoeLMVZXliubbV6k2MAKAwfU4AVNMlznrKwfdFADDRfY
2N1keFswGUOiiEz1vVeO44HYn7YyH6/sUBuHjSk7tS/E6B582xc+5xMzQCHRXH3j+hXWBoOkf1FH
zoxHgqrQEPngYu7rQeB9dSGbcPH+cBp7Vzl681lOYXId9MT02z53qdPpnQs7NK0nNnD4nbiBrtmm
MpylqBWt6JBSS3rB2Rz2daJdz7ik7PUIwpgTb9iUdxmtDHuT1lgYy8CV76ws1I7wNjrUBK3c26CA
7ktYwi9+p8/oMPqkffadnTcvVsIYxAEgIveV+8jmuzpOBocrKSSNNqI/B2Romb7D3yEYaIScLAE5
cAOLR4Ncg1FOybClNYYwf+y4N9AEnXhrOFW37eRAriTUS8tdd5GBO1cSYxKbZLlnlk6J09cqHS5U
Du71ZMMZqbkof152Wn6151aJud+MuIXRdEaNDwVIhVnuZcaYQGuTRae1WTQC6dDuCCNZuUGghLqr
j1JGcDOE6SbTxiHwfXB7d3T39Og1wdrKQw7Rg5WqD4ca0E3EJufImn44T8Ty7DUVShxMOwOtvc5E
i24bVNENa4Fi33aW9V20eg+Mz9G5JPqOGohTzsGEfInfhViJPcldFPkM59CsejSU3tRPXV2WyNfk
slatA4R1C3m3fWun2Wl3/93V56+bz/9LpEzLVAqP6L/ej969ZlH6/86v792vvtc/fuwPz6v+zcLs
ajumKx0XyB2cvT8WpOqbaTDlKWXprEct+xfPq/VNuDoLUh0jl23+JMb9sSB1vum2NPkpIewFlqf/
Z57XL2tK27UwrPEPyaOZuokh91fHa11ZTqfYB3pRUF4bPjfgRKteMsGurJ5JirXJhWhGwv0NB8pf
Xqm/4eLBxfny4I4Ov0y6Jq8JjnOe6F8fHFakHg82eqWRavPeb4k1aS3YyMUgsmr5PmOOj012ZH24
Q6mPAAsY+ltOGoTL6IgLLiRLMyDczOO5lw4GvXmUx7yeRzogIws/lEsUtW7cS4vK6E1XQ4Giu4wv
1t7XSePVpX3Tu7pMLssMjEal1J0VclmxA5O/kAKtcjUT174ShZEuAnNzGUQZSLxF3yroYdqmTI/t
SqKJnW0xa3fQoDjylnTl3TCBm1BDGu3OZhZZ4wB1rwbaWpcAhbgMEj3fRZo23ccRCxkOCCmhUvYK
ITagnTnp8uiiZe5kFI2Hmb2xtR5rDUOVyW0j2Qu7Mk9LOwhofy3qhoNWycI6IgxV5U7gftsFEVuW
GgoQg3g4OS8OE4u1Tig6+U7ugzGN1hGcrewImxVnuf0EMuqEE0bbU0kXZjdkk/sPxhr9mehdw5qZ
hea0xozLj7rmMDwNAW5+liFDdksdFJF6TXp0AyxH+/bo5GSh8rzcsxpt9n2NxgYc8EV1unupM1Io
jGdoYSlFHiQykriLjtB6xnY/Z+N47koCul2dJMfeGbNdiuloh9eG2TeunOKUA3c8hIQt9lYfDncB
S82d6w/Bhilk3jaNo8E64u1ujER/5djHCjvH0kL8JRt3ieZeZVM1nFxSkVsYUCXidLIr4FLi+x1C
1nFa46BJcfB2+eYwNbadcZowcpQciMlwQHDwyy1sQN5++nu3bleKQ0DLKQc80932wqSJtu2aR85K
ziNwBf0SpCOf6UAeHaOyKNrjc46dE0Ml+smlNdXuXa9IioVZ125wXTeeBYVnIzO3ZJdThbQWTRze
iYVw8JOyTm4dNvrGpif1yrw6uVoDHaeoKGclojy8xE5ngXQD0sCxt9PzhTJFaaYXYkmnJWZe2NTW
YIp+m0XRfHZy2/qRC79lwFw8dzZMIsrdnOl2sHz7g5B0fWsPjXvfto1Zrahk1V7iyBxP7OHFnZWw
TN2MxVjZZxEmbuaxk8ah7vfSH7aGpgGtcyUpXjqxCHWNCcnHQ4s9/UcJJ4aDRGyap7g2auPFcQg1
zTblhC6TB6iFWcU/mrFOr4csTjZV0KV3TWTKPVSCA/hruUcN/ZxpRF/hThm2SW5ZnwEL4/dobOL9
FMjoskq68DDXqD2GX2IlDyqrPxPGLI+6jMjVdKPR3qvBdN9i8v4HDT/DRpM4UfIG1iS9i5ncJ3oV
VxtUmeZyNurQm6y8frRoHffSbjDOejHLVwBL+bajwv3TZEPhDfmQf885ft0Wg2u80tahro1u7nZ+
6PMSjk5zT/9YsUt7NICW/OJTGMvqgeOHdU+BijiQv1l2/xNLepn0yYBtOBl2JSAKikzyFG2E04BR
v6WRmQfH0KoxmmTYYMW9WWAs9CQ/+VTP/s6Pp/DT9y1l7wXZn9kzIJ3Ne9p0ZrFqoxiulyq2zhQy
0Llypi8m7upRJyZX5fCQx0mtGkNz682IT++VT9o4YekIJy5ItkuThhZxNaaJjKGCqnk/3sIwmnJC
vV3m0Q1ju6e2nLKL2ZqMZluJhCCgo5nOwa8c40Vq0r1mXO0PlW77j41l1v5m8W9qRMGGSPN8v+dr
03O2B3nCfp7R0aWObZIDC0Jqgg8M+xH16HEy3xjsJDHIWgxjfsAyPafF49zW5G5BY8LngQLwzEIr
x0wd8MJQ5Krd5pS3flR4Yg9w2kNvsE2WLXoH4ng19RMYBzVl+RMffkbMbOY4ivs6ca1d4resKzqE
dPZOA6MQlpWKVqmuhU5H3r00nseyZx5r4Rxus1Cn4kZ1VfuMI4YuRbR78ciBU3+qoiBiYp3Nt6hr
TdrbZneDZ7De6mkAI2BU7ntjzcVZr0Y33pGVAlBqqNmf1+nsF7spIB+75o9Fx4p9VUEu2YYYBZ8j
pEaDL/2qoEFmP8U1v0CWzAk90uE8MGcYS9Y8SOIMI02TlCXXTMH1App1lO6KZMK07hN7ydbEeTDO
khtBR8pUgabEMAEJahGauPX4eLNoxMNFvEhRySJKJYs8xVvG3mSRrESS4pVZZKwoYFZd6Yu4hS+L
1RPIDK1F9cvy68rHbysXSaxcxDFjkckwK4chBh3boka8V2djEdQCMEMnRrWBq+kcHjMc3sgQoPVW
4C3ifA08lCS2u8h0mrEodvSDot4JBr7li65xSGjJvAW667zH9PiAwZioIFsVFLJ+1kQ2r+af+iBB
AQ3r7KIauouAmIlebBy9aG+0pNhZrRqvw0V1xMIXPBiLElksmqRf68zBZWiSlF80y3BRL5swCK+Q
sPjamou6mS46Z78onuFP8dNk+4tBI1RUmVJhiVlNSKw6c0h7aO6ldc8NuauandALhFXbDO/6RWvt
2T7ZCHpVcjZ/arFRap3FT4EWbj95gZa16MRocQz9yZsXRbcnCtItGq9WzBgzXLWlkzjfcIB9E72G
PwRpOFk0Ypia+I7iksfjB9W298mYt8WArpwoHFp4IbeiJPOL5z13roeQZctKNQYAPVCIbC8KVRbH
YlGuucsNbJb4UHEO4iD0mS0q9/RT8HYW7VuZMTI4ChiS+EC4Bnk8hKSzMhMG+ajp6g+md4Ya2tja
N0xgjDrZz7GnXyYge5mFMIMxFlXsyRmRfo5LaU/wHnpA5g+HPFIlf3Uwc1pLsi6/FQLsbDO1M06w
VDRLsajkflh2UffYysZ8pOSGDV3gzCzROKqoVas6mVEwSsOjF1e6eiMnZd+I2h8eDIR+3EV9lFwE
jgVHtTU5fXl1oxf3IGGb0TOGnu9TNrnudYVR/Jzodb+vc1vcxYTAUILMmKJJ5TyNTYK+N9JxgHbk
KPZB/hgJtqoZATNiWhCF14s8CHhYJvWHm1ARvu1nk6SrNcTTLSoX21VO7DBM8inW5V4fi/rUaeAH
MHMWxSmMs/KzZS3FJT42SNvwvgiuq01Yp2tDCS5iUT/I5lRXQzpc5bDOcJwHGhlp1nP97IlAm/wr
xAYn38TELikQnWZeoDhxo3STcCCWW0mz021f+7VGftnGRBD3ptlfuKrCsc9Kg0NHkZJt7u3U4dij
j5yAlQ+XYRLJBVQoNmkY25w7whfmI4lo9ciXOu4vDFFbxwwBAMxuHCdc0hP7fir9Pj+OCtGHfcNQ
IaiMriQZHbk1R9ZyLI9EBrRXhwzquME7Zecr9Bl4o8TpCaCaTA79FlkDfZP3xK0vKNj2HwmixQ/1
lPbRiVAwPTMSqtEhLWroEHWlfehG7F8kvoEHW+eucpjGgUtxAQLjyRpYrzMlaO0j73Z5yVo7pjIv
gzuIK4QRpEnN4ywQBlzpt6esiNMIeiumbZbMvE/8Et16VGI8l71Mw40dsuxHXUS33ZRuJe9a3azK
4N/MY1+KfmzBlOnqJC1ZqUsaHMSSjvylvSQ3u7ZLI+q+fENPD0Ub/MiB6lVG+WS52a0pc26sduhu
OGS+NBTn3fx+HvzqmFkeHoOBIzjd6QJv0F8fPvEbM8Mb1nq1T7SPHGJ+4sVPj79/lJ8T7a/NEMvD
LE4lXEk8jnS/DJ1TM/fmMIvO69nlb6DRlcHa1izN2YtwRgJI+jJDfnfz8D3n9mQipLOYXkHEGJ4M
WrsO8HXIxZdZ+z3BmnK5vGR4OXTzrA3l9GSaDApRonCnddwX22t6soi//XwS/zUr2v/VfQzMN7Cw
WKn+9UZmR2N4/dr+uo7586f+cKyJb8L+NYPM3/ePhYxyvhmu5P6KXYs3DMjdn441U3yzDULQ/9jG
LAHlPx1rpv7NMGyL4gNhmsB76Pj6DxxrX78F+Og44OuY41zDtA37S3GJa0a9ati+e62klmQ1z/DV
QhNA2y8vyt8tX/gy/fot4HSjSECZ0FmVyfP68jANIEtyzrnyFH7Tl17XnC0Hj4Bsa5vg06Hh7h8r
RD5Jf9/IYix9U18fUS0Jb5ZaOMmWFPevVxeXOKnTJb7ybGN0OSFBZg3BmIVIMQyghFhUFt06nR3v
W9/5jmRDySr9WPNLPgFc1is3vmhUaF0YFZwCikTiC3dKh0tGq/lkjJhhf/8CGcvV7uvvy1supJQu
uI6fBr9froYxpptpGHPo/H6RYfSfkjWWEP4JCchlSPEdDhQUZq8ip3ivC31+J4U6PJCYKEm7LWhJ
Rrb7vBhbUBRz8fn7X8/858+Js1ypdaLqLBdNh8/jry8nrWvEDzGYex0tgpfRbIDhjlgCbexmCI8s
nbHoEjItjmlrjZ6uwUBpWWt5/M7OHuyz/Wgi5V5BoEJjKEFMaTdjYHDEQa5wyEtXffJsCeXswILX
12lhFj86rH47lifl998/F7G4ML++1A57L8e0IAnz778+FyeaUXw7S3pll3LklTU6AQ6AYDOWBCeH
OuqwBhL/97SiGd7xppOwTTHHJTRFU1zDkKTddOPYPivRI/gBcj9liSafRiNhHyQv7TpaGhCJv9mp
Flyhl/eHtmC0qIP4uZQV92pfPrkwSc6t1q1zfKIUfgMdn8BSJnXK5JHl4Iw0fy6XJgNWRSY19lvo
nZx78LeiLjk0KNIweQmsI3x3FGYcDNdWeZSqgr9CRjbAl4WTEvgQHujYBEq5KeAuP/3+tfz5xf3y
Wto61hYLCd6wFESEv3wuSnupHG8m6Rm+lV0VFEQjagz6ycHDZVvGJ4SP8YqJh1EkQ9/L9ohBw6eq
0vqHKKv2sgqGHj4KNLHDUKTpBss1h/c8t4215lvldREWbPT6JhiP2Memd5cVyC3cxOLoppDyDSsJ
TuWs6HFP0UhXjBLjyUm6eNt2Sv83HxyurP/0weGbudwS2KtLvgpfnqyDp57CWOXhZO/PQWbSxslL
Kw4lRuRrbVLutjKgkPtGyka2coKjVUocN+Akyr0xY4+XpDM+6iHQ337/Piwv85e3wRFcZBEQlAJZ
8eUslQa4JVI5SAjuplwTdv8M++mAU2nc2GN/8fsH+5uXgVMTmgBygWNwSf/ry1BwfxicqZUeKSn7
SSfrsnyL46vfP8rfXBD/8ihfvqUgAiLVWLX0cDBFHzr9SCeiNCzfRJtP298/1t9cERZVwl3uqA4g
ji8vHx9JJk9yfB6lt+bR0rL5ne4YdeL8DzZthKuBX5cILj48Pb/GtVFvfv8L/M1L6gr6TAj+Sin4
zy8vqTbIsgql9NLW7h+MoRJ4rmb739yFzeWv+fVjwjmbg8P/MHcmu40ka5Z+lUav2wpuPjtQXQs6
R1EkRc2KjUMRUvg8mPnsT98fA1mFm7cWFw30ojeJnBQSKafZP5zzHQTiHOGmAXfk79/G5Mi9UShc
BLT6sYFYGZbGvMOScZ1IpAvSy1RZIWllX7f0rD4pxGWRaFK5T5jTWUSKB33fhl1i11e3bcbdTa3L
0A4+WIOdZE4Ipk5x8RoMQRucHUCTAUSsMaV/w437FzlH//x8OL7v2GytbnFHN7YLvJh/vJEWe8lV
D/ttQ8cAA6KHAezOWDcWtxb/4rfz3942tl63iw8BHcJ+vAV//1bJAvbSo6mFL+kCF5hzgYhqwfuu
q2JrtVG/560O/sU3pRT850+1a6DKw09wO1lZwv3zr2tEcG6WZLtsaAaeYZTUGwutJduHaXy3VM1c
XU7toyDcQ8fjhweHb+vBbP7E5gx62EiO1D7IEXwPyYn70DYMoDncbiF1hGp08K4QFX1EZvtRD2RM
GKBRfNK5Vy2appUq2Bp743RgHmyvtNcaD4E7NqEqmXalM0qN29waNehsbMH7Oye/RtFGn3/fmKLY
ehP5H0HE/MtqymsP/hKOVoynynjEShRy6B9y23+6eY0ui/tpN8tXxeDsUi2lswZbFb+3tegvQmXm
dsxaYNpLhqJMAd7QrZftitStmBrhi/yYkXXdNuxVEgZTO3yZBchbO6GDJyrZsj+m1IQkbJTPTTNg
LtwxNl+ljBKg1JDGDSCfpZ0gBd5zHNg0XeHoraPyfFOlQbOfCuSwxN2UZ1Sq+YOc3KjHZaS6Ddkb
3LmA3b5bK/dPJYS+bSpjuY7SHPlYIIcIljyq+nXELfUjb6txk7YVPuOMRXvhPjkQutcQM8F/VKBz
6NgVJk5igewremYVeum8mSxjE9TTHoPasjMLi3Xicz8Qf40CoZvN4Pc8oozDTaqG/hu3hvOamnW+
RYZVbgJ/eCsTddeWU7tt+24AoKnkq8oy6zrk2mHm3NQY/+YCcmewBORVqWsZIOaKe/805DB6uoYw
qQSMfAGkFKIcAvvholl77uRSOA/d4Jdf4AvaS48MD+9hEv/2sVjuGHi3e0P5zbUtfPleqaZ4G1Nr
h+4VFmyaTf5DXZcNo82iJ0QwNhInLE38u/T580sRL90VkVT/0pgZamih52eRRM2uqUV+Fo2K9wvr
ycecQuvcg1YNM3bNa4kEhO/sNudoEf0mH2E79LYvP0UECoe1g3M2daNQXSo2f1nZXZHm/NSDN//M
bq9wZOm409HwAIR5t9TPOLNB65fzhYH9KQLIssP3PR5qmde/Iliczzg2SR+0+pQCHKK+r3J5J7wC
2i9j+fUS4C6sWcNdPTUm51zVy9poZhmSzl79Rj4zbcVgz3dlo8sL4TnfiXI+KsMAbdzKGjK0Rv//
5rVevbfjEQXezJw5sSYml22yHBBaVatex2+6ad9Ie+zRETpS/yxq2b3Gfu7uGVWXu8Ca6w3DcEw6
5ciUrdTOWgfa3We6KbZa+DFSdX4oabjAsHUlTqD8weHJiP85rx45Yac97sfxQGYRcSduFe9M7xZ/
NHxbTnwsagxDLSkCZHgjHg4zGJ87E7j30zAF/maAe4HuyfcvJKsAg6yF/2T188/Wd+rHQo/uxek5
FfgMLmssdMOhKJ2HpTGsa5+U/E7MvsYMQRTRnQ2LiQ8VfIkkGNlPBWyEzLq59zL0KLmFWy+ekQc6
GHJeOihJ/LtmORqG4gXWqg1nsKcQ6lqgGK4qV45Mss8Wa+49G5/xjFStuDpzPZ5IDS83otHdOimy
HRrTD/bT7TZm1r+2BQjuztBrduWIekSZnYkBs1azmMxfDETJEvdVtlbBTfVIktKDKUpSPiNaO3dr
lfarFSnn5isluSHB5SG9/IKUmKSyaD5KIFk9GtQlz56J56x4xU1+ZTUrw2JOzS9jmYrHZsio9H0G
SrusNUEc6qXKiA5yL0iy4T42ybJXk/UkIzgJlW2u+j7CYOX1u2pp+k2gTbLS1DGBwEnyEwM3vDJp
NdjwVF2MmMJ4qnOM6sk0nCpniO7HHtDOyjGa9r1bSrlu1FgBxaA9QxPFiH4LnL2ju170sZNdjDXe
2jBUjs/9wpS7M0cZJqO1mKFXT6zvlcZ9lAYEszhtZZMYZqcI9yNQgRjIakasx9oSw4OQqWJRUFX3
SV03d47b1o+2q64st0ikgMH8mdq6/ly0ke9k5KWvUeXbm26yU5yx2nrnp4Zp0+fOuWKitwsmf9kl
bpN8Bpg97pCuQSF3uTm1OSs+F02wH9IeqXuX0Q6C9V23iPEPjeUwrZ0d9tmarXoxNmTqKQ7vLNVX
LX/nCXME2KRz++x3XhW2yMoezLGYHwkw848NOI+jt3jZ0bCteWMXXfRWLcH8DuHjJmoo5OMUK7Wr
HJu7MDGzna1hiiIlw1dhA8QalO+9N7GBdC0JakAlMddtMj9gGsGmmhOFwmSn2xi82vuRHeURbLdz
H1m9s4G8ajybAIWvAMWsg25H/568WXaNQRafhtLn70BenZWXfTWlyp4Tp8TiikwOb5LaqL796ZdO
sq1Iq0GioG+nS5AkMl+BvUG+57nzoSWOxBL6rukvjpFuytatLmOBpjxuJr8LUdBHGwGn82Qpt37s
ltT5clJVvnsmPhch7Nc5sh2c1wbXnwI+g84OdzU8d0jINkIaYbslhFxFyKBFzAFeAWsNwAoQEqF6
TwJ9Nb4+JAoDK2AnOShIEltjtm1QePD6F7vkwY86jWZ+qlz7AOxsOVS+8ebbnffg8/UYCIW4EktS
nJZUfbmtiZI91xYVcKGrp0r3Z0The68l986/2TKW+MHJA3c9zUNOlGOSAQHgfY691AkV5oUV46hT
GzeMeiOsIjraahAMDQOCOWF3IFHkyKC/oGuIX2gxIbODRJbbAOIRMoh20GfbCqJXT3vysSw74wSN
obkDHTedpmlqv1onRdE7KLTRY8UPIwwb08RkBL/8NKnu8hS3kZnwdTLyxVoT9yBREzfGlswQiwDJ
yZo/zaD17kuU8hgMrRoyXeBVj03lVQe4b8N3wW63J99NNEeCUIZdWzcW/hWZyhcRUZNkSC58smO4
rwfGP/WqZI+yYwFtc1X2KkK0LXt++XDawamU8W5WFvSONlIuCIgEAiDa/uK1doKJqIiliNe6xcvB
AjOJok2GfcpdqToLzqQADFszF+OaFFEbSUoknA/UFMzzmqj4wEzn7QIHRRP+bkLfxrEMcLqphh/e
cNHTBrjmN0MjVLsqgAxeJtZblEw4gS6oVoEdDsT/uMtP28ve0JWwZElmqAFxRF5lv5DyY/KBXkoV
InEFW84aZQPiCPfC7boxTM+jutWLuo2IpnVVumqN4a6/NzFFbJOoT7aexb6mhOeLpLmMpgPaoW1U
Wjj3oKZyu4Lasm4+s3ausqOY0ua1mpZjH30ttvfoj+az9odPqZKDP8c/nLx9T0x8C2UsyqsaDH/f
GhVhB0bpsbXw825d1Clpn4Zs9aomN/pcGo0G8BMs+7IQPULcwqRO8p3qFDi6exJtjkYFIxvAkMbs
z3mVkvTUYi7GMlGhTuNH6NmSO/G1CKanCJQ4uuGq+pgWA7iOHg1rz2hp/IbJ0z2hhFc7SBRiUzWN
t69IQLv5HvL5C/wcUWClJFHadlFEV1az45Ps4yDT9dUnoWk/GDL+qGpi3bTsyQSqYzSxcXBnVXlz
dXMGLpBzUwXHMG0O6KbGVzCwXDq+P1gEs9zE3W690LMaxBSu+shNf/M1tz021rW1mgUpFJQxiY16
Geg2suBsQ/3fXuDX4pC1GbVutBmU9zg2BDEhbu1toRx7uywwIKeldm1hBTYFPq3AfxITPtmVx9AQ
ofhcf9CwG0dGFPVOI8nkw90HOxELbGkRGpFshF9SVl8dQ8ftZHXGJ59hE0nPGO1zDBgPYjBI2/GC
gjK41/UBuJc4GYkVoYGbdH4qwAVdMLdWhJZh80MZWO9u2Mt1atnyWMY+cGDjzsRX8nPp4xSIvEqe
WK3XT4tjibBvCIGHGALcqAzcK5sq4wf8iuCxz03zZHqks/BHxr9uR+EPXAHJUz+WCteFzOVRZ+BT
mkwEL97Sdc9eHuTBuu/SXxwsxTkZxullNGYk7qmX11tJHNEPtDiK15Dk+4Rl9j2YoPgsl1hB2Jvq
uzqDXNPEfYfnvGRlL8z4LW366IIKveIDxOxlhAp6xJfdvpVBSsSZJi1lR82DYkQBsNjghgz2avDQ
nDNlSC9MBodXAtLmr0mg+6mDoQ1WpGK0V/DsHuOURc/7inrtCLPI/R6lQlO2ZFV6tXhUr8rP5ooI
idE0D45Hf5wUdJP7XDOUXVXpWGxV5ld78CDZWwvL6kNltgEYw2BxsKrVguif4jx7wc0YrE1/lhu7
FLpdeWVJY+PHpXGvkiE5C2jQGwkDdQ/aCjUETAnawEQ/cE1mAMWWAnhcqRA1zf78SsZw9SJSUWCq
85016SAo71XVnXPvlsEBrR7jVd7vG16CWCFCr37zj7aL3B3D7iaffQ+ZKvCKkd7Kdx5FQmqppxFf
2eTJEjcC3xxfiWRgakCdWfGfFdjjaNoMbCsvEoca7T0FD6AUMXw6SZR9VCgyoQxKpxvCuiJi49FK
km5XKItiVyxzr461jbtJx/MjL5QReqMnIKNGae241Ofd5LnlPreEYb2WUdT+HsysoLVmclhBzytd
O6QxcMZjMKcusbKR9OZ1cQO2rqmkhbgYDnSgo5zdYtxMjvPel0gym8W3HovFCvapSNW8KoeamB0q
/Kzm0+40JDTU5Xjp1Kg4Cpaln1ZRngbJtqywgxN9QnGLiafZzK2ezXvGe6A+3NRhUeXX2YJEU4nD
hNr1lFtB+wIeHmXhLSVhVB59mvCn30sToJWg9x7vFlGXPx3ZgI7CGeuEUGw4/o1xsO4BCy1vJuLW
3+Q7ErWwOOKLl64++mhsMQ/AI7rjKuQY4HeDCGfuS1+fHT+ez22NwRh33VJsB2cw7pmGxZznA1bn
9WAVROFGdXNJURafaxD5uIpb2kVvVP7PLNM503UO7jclMahtfGs8Zh2ujnBERIDmcXSbj1YFxAk1
dvTOSonP1VCkNHpp/VQNkX8PSzPOt8K3fhYmA6ixBffd2SxPmGfuWMvf5TB+ebMZga2qRcQErHrF
89RP3dYymvjYkHtxyR3SgSC/9QiIMPC32xniyoHAbHPTiFR3mxIk6JuVucM+4/p6jfEbArjyExcb
zCjbO71k+WdNubQZx7rb81GNCdfo5UPTZgK/f06k4mqCzi5wScNIC6dpxrHo4B0M7WlYTpmUNAZ0
wz9NR/kHpqvx0Rym71YO37oVLwYtwKrIUnmwJIYyv7bwHY8cobVT9a+6ieM7YlqC+8yO0+8Brzkp
N3U6n5lscTOUFNY3oaEH68iWjEE18MxlasR3G9yymdmt/W5NZ2x/3b4FsHyQhcHjlNiYYVxzINNn
GVJae8AnZNoaxDXDAx2s0L7R6PC304Ivr47WA/vAZfyZEsaZh8iVu8sUeQ9D0jmnjjPY4WVF67Sb
ALUB+umPAyq9g8ZuBDVr/jD4U9yVKUgIoDHJd6QuwEfmiJjWel5++D1zuHgXlPaHh5HrgnLOeidF
iVfONQwtj+ABdlxEJFal9crtFNqAOheo+XDthZzGkFoG3RPW2rWSy4mQTnUMXD2Quayar7mYGLeV
PWCyhl5XTMiULTV2URhVKNlqv+dzICTUY0raGJYmwm+suVzJXW5OIKYWsauNFnuydnGpxL3ZnFtT
VFsYyd6h9vCorTjp5BPodmwvlcARhSIQcSn5v4dFto9lpJMHaTIXRMNc0AP21iki5bPLeA5ndyZi
0vdhPvEbh4y6mDZLVx8yVZ8Ex3oI3kdhea/Yw9y7fNZNmPuLZDRbTmuHu/euR1V28ofeBbaQqvdB
EtyGhLsMKQ6ajYkFDKkTacp2EIynafRzBLGGmDcBJgB6IPqrKxFkPHXDOBxJI01/xXrhAi6AIVoO
azQk5NVL6Tr5c0zcDojl2HtlX1/TEqURlD67V6RAgKggJTUjkMuuOv/VFynU46Ywn7q5CuhnU6yq
9o1Xt5AG0ljWLefvliCt8qEKiXSAJ2tP4GBHakmsxoAT4MYYYwiLKSJ8JSHIy63n4QfHKOxZF3J0
AIl8pLTH7gZ/A7bLcovgbcptm3r9YyfBNxSU9zgsGY/c6Mkm8UWBM4prWszZWdV1RJ5QCTK2hjIw
jo57P9mVwhpALpmvloz0tZYeqAUho6OseUin+qEt0S7LKVpV2vyR1u5nUOA5hB42pRDTB7Vxk6Vs
8Vm7YTcXJ5dgiz0eAuOR4EkrhEbn35XzCMSpzZ8rcm5WEgvVbyVN+eRpMpeIbYwOKSXIRqjhKYJO
xSHtjo8jUL19Xzj5eeImxYRYbVpCux4ResWYtsty13ba3ZolU2YGutYJiEK/c8g93fYtWG6WIR+9
rw0SAwuxmwgdGArt7XqbxyhLut8d3crXjE0e4vMU9jMqsckBjwU/FtdrUx4MsyYQkxjAnZdgsIP0
1pFqx3Rgs1hL8tz1/XZhH2upit8xu66NMbe/7LZcjjGe7YvfdxpvJlJH2BKcpBXzp50dGf22BlSI
Qa8z/Y3pXBR2D7htOWgC7bT9lmi4BgMHq+VmY6ji6GM0XRqxCbLqjGC6/ygDqJy+iHfg1eUBQe/N
Jla4197QYd0Sabt0e9HQ36H0so9aJRdmv9C9Zbmrk+xaCxDCCQo8jibaYXMsJ8b5w3xkAPaSEzwX
N4YXsngIzRRsdoyQ6oCf8hgTPkQvMRVfFmQAcAf6x7LE91LSVazitK6JHDIxkbPbN7kOhLNtHFqg
xUkPnjm3zaoOVNkQE8smi9LDOzqCCGm90CATeunBbnOqjS/LjCEl7QSYqekHKHb3CCvCXlu1S9Pe
T9uYM3dteHE+rIvU+YnE2H5yVVz1mzgx8SADQnO3JK92+2KeG5tZS53cOQLl1s4qpfOhByniz4h/
wcdTNzjy8M08WzYmZj2iXoaGN2xyPrdNSC+9WUBzI3oOGkYZOp2vEBejJ9VgIEz7oA522MMON1Fi
7CvzTjlmygJzGMd5j80o/cT7ya3oZTxSGktj9ixSUqBsOtIk+IzTiINYOhYuQgXl5uim9CfErLiS
COogy69BjFEMm5CPynDu2Y+woM3uCwcD/5JPUzgq+BdYY1OSg7kPXWTet/MUOSZ2/fQxG4f8qe8w
GqN0HqudlS3MNGG5ISV1U9f7AAfcf8616Xzl+FngDwc9JI2Aurmlr8MuORXbZUG+7qtZdvvM4bov
DH7VNIMD3WLUoC7xhX5nUKwJCxqJEZs67w5zGDN88ttAnTqcVsWZUBeMy426WJl5aMvmMzGQfLPn
ujjc73ENalXER3LSxJMtIaVgo6ziq0NBcuKJSz4inBp0xKRMtTGh87P80s5EgtkMb6UYVMp2aVYY
JWA/lsGPIR4eHTW921E7dSs+uHziF0sdJjxeMcDenV3p+hyglwxdzYMO+G7G4m3eRDayf+Turrgh
c6ZkWdGUG9oAOtVO2LhWi2UovxfUm6G2rRYwZnKokBOuOi+iZ7IHqM7oWKKwCdrxiWzz7iUmA4Xo
WYshdeGoc4aAwSjyU2uJaCMnT66lnzCkaOsoeqdfKEmilZ5ae7m1HIba6n6kMgOyo915Oi4dwvUQ
AHRG4ZuyFlYdl25JkiGritBnXjBncbCfDdmvDVodk/OnxGRQVM6TwrBCocX8NDUEyxEn+2hjIXfz
wInLbHU6pbUDoTialvfZo2srQ1ZZTDbg7qQXV5fv4yitK6CgiByNzpp/4NzL9z3V8ckOOvd9Votk
+MVaj5JoQTKbzYFxmgqBG9nzeBvQg4lsV7ZxdLEYDf2iN6ULIUf6DGCkYlDB+8c7KRJPbiJHFi+0
cCmID72DUBmOpSTFIMAfnrRD/lJif9B9M26dcnztYC/zDsYvLJB3jfS9fcEuadMvug2NeQYD4miH
GXcmkGOzUuRcSV+62itQjDR0JgMP2qpwDf27WtJzozy8Hum880y9Jr+rvhE2ubIZ5IeLnzKBT5oN
7uth3aK0AcNkNvE2mEusATVqGDg7TvqTDAinQdTYjPuS/vPdqAJmq66tDk5mqi+yKwi3nEwekDHV
kFZKFQxPhSNNPNqyy/d5BMQRB6R37yV++WJObqt3PcO6IDTseOHnAisD2SG+JtgEOg8UeTs06R2b
E1YOZlnsJx0UxLAZPUBuuxyXx2VKqz3CsxGIWOKbez83CmhnROpQrWTZOzjZ9BdOKBlWiGueXPTX
zImnJj06i80R5njDQ5ezNhvMiEauNvGMp2ZDy6Rq+6DNwa5C8hrz80gdczfMpHWxQmtstmm4iwBB
FCTXUoqZwJA63vJQmP1r3kL39/3F36TuoHejLzPKOvPgejgRVmPi7ByolWBR3c4ETwFPI9FsFWES
qeVaNV9tlopv8EQi1F4v7vNbxTsuZvqIXq8+W8RNhHVZALNcFnfPR8l6CBgHvdoEfkIaxxnhDwvY
QAegBURVM3TyegrtLOPcqsz8Hp2TTVk2UDtHCv6b4vdDiIK/7Tmld66Vs/ev9W0zpiL5VjBuINvY
Q86dB7BnUst97BdY/rmsnV9EGXnRiqkel0eeTdCV4VpClxVZWCT9uGaGZK3ht/QE84ruXQNAfZI8
n9ekkTxKMbEjo73Ujw5SLdgBpovM3GrXGYcsA6rBPhjKIIClyud0DVednLeyyXd963ZvKuKsqw2L
hf5YoWxbAaPiFd9YFkNYVJLNUux1pCbUyS8bHe0HCP70AkherVknitBEqLjCxeaEvhcMIb4Wl3eq
ICSmsuZjInyunLge+O3AyvU/xSg+MBp+x4NnnXBIP/BAMa1nmhSWRZc9JKCy+zUoqFvnYCfldA4W
Vte7m++k39Ucngmsw3bY81grykeLkelY+kBDiEh48RRwxNtFNBjrOiBmKxS8s0gGluC+GmS0d7xS
/zKBlFnM3CPP6i4KTMmhMiaPyC8B96Qjk4XHkrCda8yw6ImnK33Lq0a+jyYuf/gV8SaGdLSN6mi5
uBAhQuXdoFxYylg7F9J4R3XZveSLyWDKLxXj8EXe4PAmeHvfjb+DePHX8EzzDWGR85MKVHNfweva
clsUG9fT7V01gTVfLcZgsn6Rf7pk7AEAb44CGN3ajIvizpljeRBd0GGCTtmYLLD6ti0cpDODlu4A
YFp85nHsvlothTbet3LfigTDmusluynN0q3s3E1hTv2XCJR5SEczkjiNRrcgOjC9J+15euCJLCip
bf1Ru0P2ywoKZukg4Z48fHMjTqOeoc7M+hgFA2g/OIZTxl9zpiTPgMQwNbDc8KfQGLr2SU5le7ax
rZKu4lfDXTdLPDKOGPsNGOl0r9KEDToZNA9QYHw6SbckzkMmxabBXosOqmGqF2TeczTApU+amkIE
ju2dLkwolAEfvSZuWWL6S/GS6BIJCckUbEHrk6jFi1eJbwtp53PZEK4A+zDaihqrDVVtPYR2mr4a
Qg+XuY+9Z3jpw6PAO77OsuvIqHVr2ln/ntdu++BIa3oXEYF0GUKUo1Wnfth7Uf/OsfLuEs5+msWt
PhjL/GzltnmsitbYFXFSPsQd/q/IGfKvYYjwRo6mEepySGlVDE4HBFZ7esMUZ1FjdnDDPNsBadWq
HX7q5aOMlZ5XwB7MX6UlqMfaxhCrgjr5SNhdvK7gvO0VFrR163oLvsDeDJV9k0ZUvc/RRDZ92bjM
fdxupy2vvwPeS3SrK+U7IVKEfvv8VITqpKW8MmxNjwREW4RSdxl/KuEbNSC1A45c66HxiDgpAwzJ
xKb7xx471Cqrfo/Ma9yJO6OI+mlHGR3ATrFsBXEwMcLolmmqXKbGrh9/+EnyhUrp22faGsZssdNI
bicPiZpq3WzXqPo7d/N6BYFsVxHNsyqBeDX5bK+TciCVNr4fvfp16jl2gG2sp4LFkJCzwd442fCR
DXtpr4fUk2AFm6e5lXsUQwS4DAnWyKoInRGnpMNWqFuNE4ssv2fcU7YQgEyxX4ASF5a977P53lZM
v2c8NI+Muux9608ED3QxeuRmSWkm+z774TWz3govzk5kIuZPJvuvZ6eiY6yXlFF4Wcvd/1pqKOCa
1T1W0C7+hK5kn2iBjS2JPzmIm7R9+aNn/H/tGNl91+fP8rv997/Biv/j7//4/we72JaIa/9B1LmG
U/w/vquOndLtJfzv/3n6THCCtEmnP//RDfLX1/0XnAPsBbpZPOhM8jwfAeZfcA7z33DPS8NAXojG
0Aaz8Z/0YtP8N2oPA1oP4rzAs12+6C84B4F0rsQwELh/cu6k/3/lBcGOdJPx/6NA1LV9OB/SolTA
R49v5e9KRxNh+dSZYtrMXWMOeybh6ZrYRBc0RoLFIO84VLvSC6z1FAzLbcNxQ0LJP3QogQeUpiQj
LYQI4vq9nJl0nYceZ/ct9ReFjHIhwKeLdfAmNpeICm+cquIPsyoS9DRXR6fpm6BOjZ9Y5Y/1FfNt
0a65LzrAEnY1DitduZFJ2uuoye9MGkIvusWlS3QHxIyroGTw8hfubQazyljRqeKHqovlb5nVNjHm
romkLO+Dg7rRvMycVHjCD+if1iSd2shzUqnyy6ib8Z45B4QSpzCghFZ6vOs6wNNr7dRDdI7+AMbY
lBr5I1y9dybhs9yxG4BOpjyY8eEYuYTRpQlWYeRqdnZPGyEhkf9BnpmQK/UaV7KdhSrOoJ35Atur
/kNMm01242gks5ScaXYSG/zl5ouryLNifTLHW8Q1Q7FHvDXmd3pqehrnuMUZ6Hq3sc7cBgX38o0B
Z3Y4m8PGsHvkmsDiuhs2brwB5DySO+6l9pPrBJ/jA9P9L/bC0OjaKa/7NWQFJtPB2Harund9ZoJF
+safBt15iPVD5Ai/PjhFAxEPtyN0PDhj9iM6pyU+VX/4eW7R28EKNDCapgqN5rQlvQEXO0mqznJC
hIFbM/bYf4UGciaxJyEhe+OqGfsdHrkItaImHoIYmBsNkG2081BNk2SGSk5ode8bHWjfIUDGuqqH
Ru6dLoAz2GJyDg6GnSfNEWAggEDfxX6xYWtc7U22G91aWqiXNvFi8vfdcIMbtlaSRts5z4fiYDBO
nTdJGSAGSTxEUbT8zfTcJokg6nCy7J/oWtQLWabsiWKtv+o2khML2BEzsfEHzDjormMkLOuAnsDo
D3HRdvFKLd6iQ4xP2B0Ek8Q7chOtn00g+2lPbU1wbTLFLf1DALI5nHVc31ljRwxL2uj8vqPqvurU
e/Agjr60bQ90vovYTcW9TO78cfQMVINl8+ZXmXykfG5/IDVyj4GT74fa7Ji88K3NJ5aPTFnYo3Tm
c6rxE62kQU0U9igTn4i5WL7KpFxOg2PoMSyIP5UXTU0CAbTOzXFjoiIbuKHi8hRkAQ3PZJOgujay
ofzoxKIuFEiGQmDYEHcSGaTyhMKx7Gc1J42NbAKdBCN+3+o2CNyce5T8ibNuYsZubENFLI+9xZmw
auPSxtkiezqypJ6ZX2dl+qMLagxFREvwtMuYOF/ZkBCxrhlS0S8b0atYigigBzuScqqrr6IRbHR0
km5JS5/eggHSoGoz39tJpcuPuYj53FDTdxdIzzq07bI+VkYxPLeI/Yh2mwvOAsQPd6ltWw/wf6Gx
2YGV7fuhBjuSSmyaGVVyuVeGsl8IF2jxeI83tYaZBBtW5kV0zaeUXawHJSLaBYBgtrAzk58shlhW
ZnS7A4W2JHpQFeo5dQ3rQEFhE/dcVDU9mDta6Ag8t/hC4qTvLL0ge4QcubxCKq9+KQaDIGAKa4p3
rBV98KAQAJF6jAOyhng8J6omndk2AYUOcV2MT82IQC5MAORRy+Bhb+EalwrIHq3z3eA2Rb+b8L+Z
BFrg98JebUP0WUj1MUIH2NDbwBj4gvW9prQGtCnjyKte/Izg+PU48UFhxBIYmJ5r5xYoxZ32qxSz
tSo49HeOHnk8k7clFcZPrL9yQ2pEBms011BtEoS5LQxSjnBUMjXkZCNk1ab2ro1nhsmfFXDs53F3
p1DCVs/11Ft2KBGObwZbRY/lLJBizTnvqGuOHpEOjkzHTUHPfDVwhdsrcLA0xL7n2OJoL2b26Q5R
Pezj1Ojzk23BuPBjjpyQ1Um5aQhfcQk40/0Deu74GUxgVayHeJId50XKwlQ6iicxcNgz4cwLxpcA
X/rCeSWJSm1551PQz7Z7LSYlTCScLMNI2GRjD+TjxlAznaR5TBWRnCFnA6ReoHQuckRYfPRDPjR3
3orUJfDIzoNQeul0zDsSYXiYFwGqGqo/YdENyXfUB+3eZI0aoU90gv3/Ye9MditHtiz7K4kaFwOk
GWkkBzmo2zeS7lUv+YSQu1zs+8ZIfn0tKiMLEVl4iXyDGhSQs0DAO0mXtGP77L12wY7xU41+/Vqg
sN8bQ8e4Odbx/CvFwYo/iKwBqNik98oNf0VHx06fzEersNP00OIOQQiIp3qifJodGCrI8k0grs0m
O82Ta5vOEwMCRrkPljMLKBj00tMEyvO2NCttb+jzJkVgp7xaETUkwowb5ncjzKEH6UXDi56ACkJ9
8OXOpCHoIclNDz64B7r9NvXn6WmYTa9hdwd/E2ZIU2PDV73329X2dCDZZt0FCDCLf4TIGGNuqutV
AW2hRDTBEmvFYxRc0NrH6WCjdPnXCbYxpgvtRrfgef135UzOPcGtM3158bhyu/yhx25CsePcRZsA
AONe8pLbBOFgHBJar9m+jz+TisrXuOKdKcw2lT+cBk4yPNLZe+3inv1uNQTQMcbyAwy3Fa2BbqRH
c0TG5B2zsAnD5HHiJrfOdJ+AMWnyZD2wC3sw6sIlZ+qaYj9IIn55qKJNhpODHXC4XErgkoB+BcRA
/VqElxYYA6TfYD4Z9Rw0KzOE9mhnULB/RJhwb9QC8FElVuAxN3u4PticVlGl6VtABc2x05SaxaYl
un0XhfpsRFQWrk1W0ltSi5NLtCF27wZ897+gVYSftlbRe9Riwrc4WEk/hNh23YHlTTxSnZ4vHBFG
DxdEQMO7aLl3zWI4sn5UP2s6Z8y9VWTCOA1JcrRs0IJgd7x7wFVcgtLYelqwZj8wZLcIY0k9fCnP
LTSzQSryi+oARWDZ1wZIXTGnSIIe2rdp6dLCkJaOP0MR+p/aLuLhpYRYThdRaZWftSPN5l4HgrSk
SCyX7qAcEupN7Ft8G8OQnkEYLUH1KUOEesYbEQ3HAFax4nROSS5lVpn7p6KQw2Ntegh78BVAzPpt
KY943vP5QTb1w4AMVZ6cph6WrJOe7ic8wezu5ugWwnF8iJ2pNdfR2HDrjTiyuqzLIYba0VhSUxPw
mDCId9d4bqJj7oVIJYkRHwKfRZ1p2xE8exoPcTaPPVBnyHU+nB7OcmaQT4T+8dkp3AjukRZ0XYUE
D43SezGMIpgA25ped/SKTBUfLON8QG2MRk/YtezPfqhxdYbY/S+939Yv/QhkOsHBap1kOmU3rUCD
Xmd1aL0K07ZekIWMu7Zz8AZkQwiulg18vnfw7GRbU2BbGKeKAJgEM/SLAzLbcGR56ZpCCPnaBe2H
aOqA+rAhy2auuGn1BUi3frViB/eS5UcuLTpBz8BhxFPxAncrfNKQXBBwFdFgk3nxESbCSGAFGoV4
m7Vdr/16zvQvGrTwUhg2b+Mg3rJMnT6Q2xRr0+gxSQUSlZC8+buRpP2plqztDibbgPkmhf8N1SUr
+uQuLlF0Nr42sHQZNliYg6haNe/4r9zlnecO0dq0Ci/cxXVf0QpXy/HcA4h5arG8OetYhOIxTlIr
3gibozya0uqhmdoQ31U1ownPpLFS8vz9ppj7/hp7EBz8lrCuCclvJ0i87uLM/m0rBci1KhrJ3Ogl
+CCSdope87pCDPVFFUQrsiJMhLM0rdtK1v3V1iOkY6qqxr6PtzRcjycz93HpmKpdDy1L+l5jpe+p
pwqoSXWRhmgOc+6gO3UPmnzxPhQifqv43rIvWhwdUhVpiZnKN9QmzRGmcAJFEqfHYBjvUQfO98Ta
EKxSL3P3WcuBKjw2sJZc581Au0LmuVisOGjvQnu5nJVui5DS+nhIY1qJs10Z+wk/Qmd+l3Gkfwj+
FWqT6MjEQMz3u9rYsoI8JJvxRy1CgEKxldqXOKJdggGXN2wyDwzrfROdAlmOQAPraaewHB1Joc3x
geYR+5ZLgxec6qQSPxMczJvM4jpDeDECjRrNPjv1ZVH5YxQLdQhXli34KQbbPKvh+VDMBYqSRVea
bHmYLbZ7czr85PFVN22awbGKLJPTnb1CeAiiKKOvMsp2erHLrGBr5xdhMgxtg9qMrVNLO6OCFdea
bGNjI+FWxfVGrbnkznvfTsUPp+MAW89dz/0VB769lCNkNL0FylfTM3QSlB+jk36yIz4WfQ514+Am
7q33fCyIKkROc0grXvMz5uN45XwrbGlXbpsCDF2OhSxZYV2ui/UEvh3HtlDtD9vAVhq6g7NXIOao
UMNoyNqS5sodzVbqHoRd2Z7qUoCtbf1gce4u9IbFfQmHTIfYfAYRMtc4EWxhr/J84HVd7H/GKKGP
EoN75PsIZ06i4KkX+JzzanZ3oJfNPfsd74QopgFH18Wxwvt8dYfa3FSNggzK2Zxl2ynuyWcEGgB1
0+MEjIu4/YVzTXU7X/hdQ+VwwRrJirrPqpuHC11BJflAYbIjc0qU55UYJ/PD7rS5QZK3vkBDzw+A
oLAlkB28oadFQUhHwM+jQN+WA/YIl0j+KkN3n0g5DofUVr/anoEHugqFiKJgzxJxSxK1uW8TCJ16
UPJ1niNyDUwRIgcF3Kv4E4pMfmyJw+ME8Ph+J0zIQLLucIZWp5xys002lNWVCnQO0K4JfzBT4Ibl
5ace7fTDFMSAaR5yGPQLIg8El7aWXTrHlPa1R3yC5h5reLPmxbkpy1burbhwP3tKVKCMNvZRVulh
LiixXKk+TTbwiIpdkjfysSGHQCDFM3/6jV2cYfrqD5i+MIaDFMS4303meMiQmcMtL0n9a+5Vj20g
tWr6QBxvyWIwdNWCr30NMq/+cFLlwflStUMyW1JhPzLTp0rinF72ixXdCHxMqvSqPTndKQfIGBag
bLrR48BU6Olu/j0lbZogGBU0Odi59zQ5St1MokrWioQQd+IMOENFIaZgkv+dGWOzbzoSfxwmrKXb
3sKF5/S3reIl2qmkTOizdZxgn5c+BApr2teZh8LZQbW0ZIX4keLEeWbcpUY7w/6xHr/vHDD1N3Xr
pF8eFoij05TzA2T4+R1vtHooSmqxVmZE9qQWNhvDwsRQH4N0gmkV7Z0yO2oRVntKFtWlT22qbGGZ
s51yyoJhx8jtnewBR7PKcm6GjPtp79r1m8YEBOGDMgRiwM5D5tsdNr9mvM9MoOqjCUVwnRbpW51J
8y0w8wqKadPcaalxGdOTjpFlkc9avakK4hdMNM6VDKFinxHHp8okwyun/iBH9w6wul7btWufJ0dY
DFL+vCF2XNO0ghMC4FtMR0pobAcOY1JZJuOdCvMbXlTJlkfGey0gvWJSaOqaJmVwYLDQn+Aj+gOx
4WF8UqSpdqBEiQzXfu9cPKgfFIAkarrVmaG3vHEJbknS0hTL1ycMOpU4j1ZSQV9ySmoXovbdSDzz
CXwFlvuxntvnefCZ9sJUvtZjYu7dPDX5qc7moVL8/Jsi7LZuSxnXqR41Y4iOcMMSrmfOmVP351hk
HxSNxOuxtNALCK/9HiY32PN+KB9oWdSMQ4FxR2E4NUmBfu0SDtYe7gZlXix39s7oDMCvx4eozNy7
ipQwiWquA5iEIq43q0A78Zm0UHF0zcb7bXbyagSM3S2MbwayYLoqG1DEaFApTbm5gVcKaysFGfto
TLqjGme0qamc1YsSufOOPXaNYZ2TJARO69ZdtZ+4b8CBZ7ClIsWZfs7Q9p7pOzK/dNPTnjn7zrWf
432inLm7q4wp1bfRwHKaPys65HP2q2Zt324N2Y4HRu/pK/KS/Jq2jsBAj0GOvnfCAWa6GAcnds1e
R0oDpEPEJDU7oWAchsZBDwa8FIzour83ZQ620yksDr3V/5OFwW38q4H08NX9fUXwDUD6P2WH/z8h
v0Hc+cAg/jFg6vy7+cj+tlH487f8SZdy/8AIBrzCMj0PRI8F2uLPjYL9BxsDjw4pC4uQ/Tfct/jD
NSksgjMhPZddBOyEPzcK3h+ExE36EC3BnwWw6Z/CfQu1gJ3+ulBw2U04lkP+mkIrKdUCvvgL1sjv
E0OnqZVuZdDRTbgw5/pSwZ/jttff0EBNW43ZizPUz/JAVqCjZrpJCT5AI75li9y92tqGblcsoDtV
NdpZg+Aoj9k3Cc/3UuAGNR12uxBrwMVkQvWOg1KaF5pTl7/smQLR9puy15sLca8v437YhViw4rU9
g3redgguxGPiKsGOxRqGHV8WfhaV4+ToCcjHsEepaQYMICH+TcM4FmcqRd1n85sJyMMw3jizGZzn
lnjryVvwgbxgxGvgghRsI0NfyrnjuRxIH9HlZIanAVzVYrZA8KIVvvdPYmEUAggoxhW+pJh6PIy4
w4l7MkgN7GtI5WphHJoFvUm79Bt9WCM3qVUaLkhE7Zgu8eSUbtZL5LZgd51oBqFYfuMU23pBK6oh
d9sbUsIgFymXBb9YfaMYo2TBMvbfiMYYd+cX/cfljegNep7NeGroMl7AjmXUorepfwM+LuxH3Cxg
IINvJCSCd9ati7hbjBO+AfIGVET6K4X6WR2nb7wk9bcwIO0Q6qRJzcwlXUiU/GTsJ9qDhgMIxOmO
9i7/Kr7hldwSmnHbLkxLIYnYk9nJx2CP5A6xEWBwyI2kGV9wKrj3FPOpX+boyXjLyOIwa34jNLlO
ozDoRGXbfmFs1gtt0wsdwJv6G8Lpmcgj+CDd+px8UzqjHEdz4tU1kElKefTRHhc+fJCHdDV5/A0b
57s3oe+lRLWiTMFZahXafGlYGJayBcok6F1ApMHQnuJfv0uWYgZ/qWhAqVe/7e/ehmB24MBiYyLL
1Aazf+R2lUyb+rvxgdu8xa+jBgJrB4bOHFUYYMbsY4hVuU1rhP5ukKAjmjaJ6btZov9umeiH3n0H
o4zd1JTUULTePKYb+7udAhYD4ymZwP5LffdXiNkpAjx3FQ4c/Dhs1sRSdxF8N19A5g7u86UOQ1Sc
Kzta9ngG9XdjxlRMyyggKNKouaZ89kts+EhvHR7DwOmbDaWB1KCtMNB46YonOn/0/ZiLCoVDjHpY
QQTtRq3dJC8VOUXAKuMWnVKD32dtyqVY1NwuXYVR1tXJwaRr/KUQmpQpW6StG9vzTei3GS1ZdH3U
I4XS8A+1q29RhTvr3mri8qXRckMSTB4sPHTYQGRXJSebIN5jGCXbLmunYZ8E1JQd82axOaeJc2v2
eOiwLBem5i+QEfsKjGfVT4l1+kYMFg63tOJzcjJEQKG9Y3u1QT/XNBBglhCQ0x2rTjqlV82QAMMH
IR7/BJAfPVC0rn6mGcaYDQoUiU49ZcV8idPMYjbgkel3vlNxj6aohhDbyvc76R2VP/cztkBQtLeG
YSQv3dRxt6ll51BKMlIPlKycSPQud0NEJ29BqnqEelMXvLZR1x/lWJ2Ldsk6mimRZdx2Jk/SunJ6
ew3qhK929T8dOsFhvPb1Ns3H6tqKodtbVZXu/vtw/978P00Vm/+PzzwuNjG+/vhX99fdv6V4Wljd
cyb/4wP+hG0gjT6Kz3/wO/90Drh/sMABdcSBCkoFM8C/n/Oe/ENKxEBbSixrLmyiP1uPhfOH8ID7
+D6FF6zyHZb5f57ywvqDsx0wKRcLeFCKY/mfYEi61mIL+OspT4cj5gRmDf4426H++O+nPO/RJAyM
ad7nls2WkxYAzCmgK2UEhsHp8YY6gXptw4lywbZRcbet2hT4acie0wLwKuwC1zY5C21qn4ZiB6hv
h6B96419t7N01D2UREshDJZ6nTg5sJpqyuJDBB7kzD8o3/Ay1gft94r3gOPp8UaVZnOusHDHIEb6
ELqNYs27yOpuRLrGpXEXIn72gErNemnOp2nCNj1LsR1rTLH70o2o6ioTisawsTucQF6SeAfTh4tx
SIcgeRh6pz4QL3YJUo/FmwN7kYqgwOo/+eIs0kEtLRsqlP2TS66auiIjgKWFXzjYQ/tyqQrUoAVX
mjDVzrHVEJIDrXl6GbcRNNsxiO/izuIshTS89C+71UzSNw3kcvsY4b4nXhq4hwQ7h3mwybQW26Cx
Y3fxr1MnCxLA+FH2gY8AA0DkpgxKSgjzPkbeNWEnNGXpxueRDPC88bKpK9a5dBtUvwbAEjt1ahBD
XfbvmUj1QpPvyt9iNuRXBInBoDilqnDpxRNJJjK4q85BSMZW67P0caoxPViG0FdjNob7RFIyt1Q5
JdwlohBtp9bGW1vbk7Ehy4BpzsZ2dTWEE1QoqCGVA3M7gLhmO5c9lTJDWzc7s2NFOwP5Xi9IoS9V
mT7LF8PK3me3k/QUGjX5n8Cdaf2Km1iyTmvw/Scu1g5C4YZ/tmAh7KyqGDaiaetrNRnVNRqa5iC7
sn6IuH6ii8ZYXxNmDb3JwKhtsatWH2bbjXfmkMh+zVZMrMvKTU9G04ktNFP0wrGi0Tb2BupbOBz3
nV2Xu9Kxpl0UphB8JvBBQM856onxv4xVGb/CpsJOKGePixVz/VsedPOjVY7jtQgVq7NuBAxs+fqS
WF66zVJAJKQU0tsesMKu58/au3QyAJYiPtG2C1fYptQ2bPkn6Rna/ESg49boQ3ZkQROcLKsrDyKP
/F2Bvrt3kBZeGlanZO7ks5I2oHFFgxu13at6ONOEyyefxeBE9ESnD/5A2iOO+Ep1b3ob5OuW6peG
NW8XT89ViHSj+n48yQ4UTuTOw5p5rJ1WiqaRtZXTf7VKRRBeLYqz7qUYKOGjK+HCZ13uATwh+UaY
dL48Uor3eFnFJukd63EO9fxisGg4ZO6SddFJ7Q4riZr1kkWFeLUJk7+kGNu/+ohRwiU3CJWwP9hY
mC+JGcTcxdNOXSeR1+81Afl72OLWh/bpyUXGcf1HEfeMLFFGPSnHuoN5iHcKi7VEJluCovMmlEp8
6DmBKlAZrf0sRB1eKGlON40e8p9jmLgXr5HqRxIZLZ4Rh3ICaLoDW043ODAlWceYvs5Ptw185I/a
FOSMDGe6JC6NdyvfTKovEdfWy/JBeJIYRL4iV+sKt4uZPc90VNxP+Xh1y9igAj3q8oaD29J8nUTS
MNN71ruUYUTftj0WyNtZFtwBb+1P1FimD5Dcw985YgW2oGGcXlO/yNhd82o+SJUiDyYykF8pUhee
H9BfVBCnArqYX1iC+o+YME/mhA9NHhYfqrF5+klqE5fyquxqYooXhEkKph3L4/6DUm+tw3mBHFQd
1mMYNSsElnErPBr3ANZj3GqmmouXMDssDXZzmk2HiajJGmVtCspKmPc8B0WKwperZ8mMHrqUh6RC
N4RG0Yn2IRQZ7LpyBO5EWLd9TBISNkqRoKH8Tp2lyoKHMLPtd8oB0xM4ueCHodtHs8rHmyTs8VJU
3NnuoV+l+aHUpG6GlksMlcJhf0xHaECUQU/iiE4qb1TqdbdZnUaAOihwIcE8+nc+vVY0c4IX4xuR
2fO9Vm2oDyLuusfAjLOnCJrUD8GdF1d56FIuGJlEVhKNh8RXN7Rl56c47XOKp3rCGqg51AMVE7Gs
cnROadIYDQ/ZUNACYGr6SDrKe4ydR+sprRvKr295FDCCcXe+D+sEa3Y3qNPkB/nHSIj7w8hkv699
uD8rLWXzaXWdS3duLJ4GK/a2sw1e2KsjDwtrU/2CdaI/6AecqZqWTofYaEBUJIism4NiTwj6osuw
/ljFV9CWTcoFAZZvzyoCNJE0JhTE1jl2AbfFRKdyV9bLd3RirUNk2yl3HdnUYxQN6b3h2oZaN6aX
V6yMU85bj03enR/xelnVUIAt4gaD/jBoEgf1QmLlIeqm/ksOxIUvFp06KZ87O6WuM3eL24Dihl3R
E3tr8inhZG/a5r4o3dxftzTfrgjrufY6bTnqCiL2HF6DSu/adgx3bpSXp8ghaL+yyXx9urkGdU/g
Q+MRljLGMDVpfyfEYD4rN4tfOLPTeN3EVUde2C+HH3AQnHOWedUe4cN/9iMCppbbcNkGGACFPeXm
TP4kmME20TnyhG8exkrdtcl5riH2nCMA06/YmdW4GZ3mGLcKNA44rPI0tLo+E/8RD6PpCe4ryzam
Nan49kgFzDBOrnPR8g3xeemuDLfrXh2/BvVKVuTV1I0C6shCpZ29jGCZVzxQ6WjfuI0USI2qVa+d
aMgFdfSCUewU2k5wTJpK3cZRFN9lQZ2+lhSY3DKw1fY+qIueOmCshDf+1Hvv/syOY4zVm2lniJN4
PDaQb/k4h/a88ZvKfiKDmh4jlWe4gNjh2eSqWvc5wT1fbCtQK/uIaMZ7EZr6RfDqBIABju/sR5ZP
sdpsmitSCyMmvSw6AR/oj9NkkETtAEAFgbHDYYH8YiQJxLBYDz8mMXFNj1nSrDPppu8eVL2OoKH0
Dk1gendI35HY1JY5/A6c1t/2Y7JuGIy2ZhXTUC3bjyKuvINmt7fqu9Q5W533ZE8BWR9/eLTcoXpt
6H/ZD3aDecMdIEDRBuuYexyNiFhlFmasggYTddocAToP8yHWBqWKcJLjBzH7w3jqDTyN65IATUhr
srDfMIJMPyvCmTHab4yYrDOft3qSB21/mFtWvOsQg/GabLBLJ0VFLnIkjQlLifLK97hWdM84Pl6W
SXB8UrYkrPUc9ekViglPqg8pYFNOhnHFa/OUmaF7DWM7eIrNhB17KbEu9BT1bnDCEpyuzNL4XTm5
+dSliTwk2cTRSwH5Dhyjvc7iQT5p+4gxN9nNVIViUHdu29w0b+D+2BQLs6cefWy8bhHlR1JwxZrC
0vDael21MZR15+axdacYlVd1Y+r7AEfUTTpn1i4FbRKtO4szltinAJTh1trd4MYSO3w4yZ01js1N
CL4k3dIA5eSHHN/XLbglZqOG68yLQ9IRRghQbbkRU2GoM4nD7qUPG+Vt5GiHL0QRsNAShH6ocEck
G9kzJe6susigghkkrFYsQfh0NkgQNOFGV5YzoBaccJokL7FxPnnNUL+1ylLPpJinG5W5S0NNMagX
nLbOPS87i+VhbUbvPMDmDvdEwQhtwJ7imSke3XkMb6vUaXijdiX+grnyToIv/MtHiSMtCBkdshzz
5rEAlBUT4VwafW2XLOWBtgcBWFa2CPlZJQvempNlbPrWCQgJZII1zGzm/JS6MAQS0bduvHWpSBIE
l23jA7pa+4gLd166YWZjUxHwucxu1r+XrsKZiVuluAXNRkID98kaggYjzkRK9OK1KntvMS122wjn
XH5h42xCnKzJT26cyCZ15hsBoFdrGImTmshZ8jBW7Cd5Ivz8EAzCR/jsuegMbgB3P3X5qK6XNqGS
DKBtpCyrJjzKarZe29aww32nTA/oi9bAI0UYP4OIzKf7vGymfmdj2f5qGzssCWXk9PAEJl0yK4z1
IcSrkA/HpZM2V44sK/HfepE1c+hlvuasmh54ZmCySRpxQBaT3W54+xOSpAqH1P4ZvdB+5bXkPCjA
4xBhA/9cDFP3OE40VDFNza96Dl0MiVE8khIsk27dkA8GEVsrMif/LZH8lyQSR/2n6sj/Kj6j5uNf
rs3H5+82+ptE8v07/1RHqMvgtAVnxvqSCMPfSk9dDEJSAYn+dxHkT33E8v+wFF4y07JcsrcIJ3+q
IxZZDJIWqCO+oxhI/X9GHPm/am6Wv4IJkZWKp0BH/0c0O+0axmD1SbfDSM00GvWe9zS7RgFLoPTV
xSZHS923VdY7goDlzja7BGxV6Gz+Iipd/02M+RdwE9cyLrr2X/+HEO5CxP6rSsM/AyKk70os1wpy
+38o4TCdQdEk74ttabXtS+pR7xMoPzgOYS7gXcT+zajwvIJyzQPSplUJ1xrYJnbA0Tnwv+KdAf2F
trYo/4F51VwVETZRAspxvMnDwLma3RQcZ4Ffn+qp/i4CBotFGrfi1sYDex+1DTMlkY4jRQDN2oB0
0a3HMIMT2aQADxx32hahX6wjs6f8RtiuYKeP/SHhAnjGzcDg6AvW5wm/HodbD2eiCdT4UdKyR/2N
fZfH0jh4KgE5OJMF/zAdM7t1mCoRduus5zQ16/PIKy8mtv5Tyo7XRdo4T2DRUHwmSSww1e01xgWR
YM9OY1rRdfmzc7322JMDvkR2Z53M0hIbFXn9AjDtrqGSeCgKMW3NRJ4yGF8jPh+WECp8JgIDMjbB
NEB411JvFnrMulSmeI7Yk+z6KpVHsqoBU7cUoMJCY8cvYcigBH1T6qg5tMiLN6Eh9XHwHAtOT7Yr
ppBlgV3356kzICAjwG8r5OWt29cCcwHJrh3aubMNOnvahoRIn5yaAlo/Xvo6QgBxWaGdN6wgwRaf
WrOVjcmZQ/EfX1p9nRfjbq4MfRvmsGh7PRqvWtfDLnGa4CDsb+1IYDcrcWnIuRk+6zyB25enxT0W
DhnjXDL6W13lDdOhtDeWErt2JI4f1QevMM5cQYiRjDg6B9O9AEqMEHhYZHGmxXuRF4KsCtx/N0Xn
SOXEpbVV+MKiKTuoyNgUATbQNsm3rWqvWR8rev2CeuX2bbFhKokPEpDfpuqa+q5K0+4N1l9Hxg1K
yhyGHYwiw/jpzvW49YZiusuZpzD/8XnixkMUnubhbYXmv/yX+gwbaNYad8jrzNZiSfkN021oowlm
UWndm6O0rj2LkotZ4e6sq2Hc6Jn1CMS9S7zQvKK8n/dV2HX3WeYwoC+XRrsLkm09GzGKmyrXg5rj
K+FoYBOQSrbYK+gh6BMFkZNaNSeqgWQWplgPdKlzba2ql4zmUX6aTHxFlkbbws+/pI7CraX9/Cmw
l8DB1LgEmfnTMdarwzD6880YjfaRHmFvXxShwNo2UWhQUpvO1OL72yY0vfU4osE1IR7Ihq7ebYpi
O+5dB+wSDsbGwRPpDC6vCMWz1qZqY1Qjprcin/JDQjjzNEVEyXs5qkvcGvKBIYEZob0bqxmz21A6
UOLtab+Uim/sQVm3oRddfF4y6AT2xexzEufMAaFZgK6yZPyLEHv0xfqNHQ5JHzxPc0B9uzaZZmT9
FvLWP0jMcqdmGKrbAgXpOBeDQxzSVRcyaOa67h1EgcKWH6Ly4pNKKHDpdN//YrivH3gze4Rcy+aH
qCEVWG4CuD1UebSuAALT0Mu+Mj0iea9HPvxkSd2+n/bOzGi6icIkJ5dQLUuziB0ZlwyvAjhs6oI2
4TC57clZbaLGSHawZ9EjMcijcgdhtCZM5nYbfGSSRXc/yI77iFYkRoMXSevLxc7jcsY+ROAFMupy
B/dj0TnvueX194Zgf75Y0JuXFjIgOmEQYpNu8hMbAFJTMpp2vNOmfUtdxklPefReWcUwLOkGnuto
8bCM0k93c6ULEAsAbeRNxKR6cm2Ema2s/N8T8deQVpOi3uq+K05e1jpvduxDOEjYKa+GTuIMw1qw
LwjnzisfNNpXTONitQ2wDn65LT3PXIm6t9zy4RSq8lJEBlcl3QIHNS16EhUokyLOZ/hWmDO5n/od
z/9sv2duimdQRWH5ZudNdvQTrgk+NtxjoEk7T3kOq1YEOtuwiKNWpquD7Ep0b7D2dC/a41El0+Df
VHlgpb/BU7X9g8Wu9pGktRx3XWVUHy2PwkcQiOKlzCKDDhoFAzIoOaC3FiA0nt5ZP1eJ3aBz14H9
Eg7DWwoz7IxCNQZn7FnNGo8BRmOHRMbajKWWaKB8/sOqkQ/F6C29tkXRrkdMfV/WJJwHjsLWO2o3
yZL7rm0pJXat+LFvakYCMmBqI61aOHdwYuqvMCf1t41iV70W9Sh/Tdqbjgjuzn6irutMfsT77ecu
949AmAk5QAvuc2KPgCxrXT9yo1K3xdJ6laaZux8sJBC7NWr1QB9W/Y4noH6weVs/wt+rD0lhYIho
QwEZKY2wbfm2N97KOZCHJYiJyYrZRZNCWnWDdl9aRmDv0oLdTk5D+mD4g3dORIJoTThnS5gsoBHT
B/mAmNDE79pJ6NxuqhhWBr6KTm652js/FJzS4oILL8HdHheLBJl55jazFngm8AL2uCDBed0agES0
o98y4mDP0tDyseys/ORbrbMTciwvARVLzwUKHWD+NuViMfBHMGtp7nxFg0w6AqTByNqdLdf21kxp
xr0ziZIQGFUmhZ7L30RrxM7D4DzhNwuG52a0gKqnSV2QJSrS8W5Kc9Ft6UYTkhzsQM1qmFPKkFjc
pSkmPyKPjT+xsesNt5boNURtvnVlmK8JWkMtyalTZ0ci1jiXkeGJghsgyY9RPs6XvlugZjgZYeGZ
ucEs5u3HMaGKrcjTvG3X1IF14xmCP2LLChOWAEg9zvrUlkl0YpwpN5OwyI8yNqgnu+2jcY1CW+g9
UTzrmtbcVzS9Uogr8APWSSMb1KV65yRTvG/6pecldwp29qZ71uESfSzp6doUbdO+VXTXE593JvgW
otsFKaYFJ5JsEWq2JKXlZvugnMMLyVfWdTafURvj+o1i6Q2JCS8yfIPK/h2Zx7Ep3pTZfwQOQT+Z
noT71gxaEosaqNOwkVR+Ml8iGVrsjjYFgO1XI5rqa9aAtJYpGtyGZIZ3VxoclvvJ7FWyaVN/7xk4
XMN0QcQGjn1I8P2y3cBsYBVqqO/KmJet5/QW3Vhgy8bAtKYrdEEBiracnVvl58M1ciKDHjqZJWcC
EunT0GO0F5lp7qHOZcekdZLrEEWy3UJumX4PMGzcNQma5NXr/GBTAMCLN37SupIaCqnYkpAwzbdl
7pFWHPF9JwEkn//N3pksx82k3fmGjA4kZixdqHlisciiSG0QFEUBSMxzAlfvB+5/+PofItwLLxzh
6OUnUc0qIPMdznlOw1U7LFgmr1VJIJNqbEG35NHeVgxZ5rKptg5Qt3Ph9vpVjm5tUN+mb4oJh3EE
HEVC9SjYKvjwXjCiEoK7RGwxhhazvedXxvADQWw/mIP41beRiTVg0f417aS/cNrENg9u37NqUeRX
Nx1a9yEcjmnkk/LgbRmgZRuKnmoXhQV0A5uRk4Gk+HMew67dDU6nHVl/fjL29Z9q08VxCQki++4L
N3pKORW5/TtyTBpl0T30bLzWAOaKCxNUqjdt0N+AMvk3LjgosUyPTj7ApK1uGbT4bCBXUpXhHztD
qZMK031SCGEooN1+SQdwBadopb1pzswZgoeAaAO/KvQdTB3IMMCr7vPoMKDCuG5emf35QeLP6tOW
2C8nTvEdQnWiYjo2PDlGpKDP2u/GqnL8u3hV2ahU3JxRSNE5C2y7I9BbioJkNE8m39BGTqm7weZQ
PirDtTYOFw0U/Fpu8iR0L1OcxW+ib661gTQdr0O7I7yuZZlGc4MGLUpPTtqwuXKMrN+X9BhrHyIc
FmV7erYUwC6snqRoZA90oN+k/D11A6LxVMRpUKtU37LGHQ8a03vRoD8uWVzjfu3mp6yuczKdm/6p
pPpaod2MzvGcxnsAF+PRFb9SZutd11nEb6QMFDHDmZoV00uB2JviKd8KLqQIX+gSm5FEEWb/Hq0T
zM0yPrAHJZbWOSOzPaVz4lwiF3cubvdmxaxwxBNa2eiRxaBRMua/vRGv0KodxlfQaxTRRVQGaMMr
CHJpgnSKHUA0UdGGDeg/r+utZ0vk3nHQq2HTCURjruYlO7Ba8tRPLhE5ZtkISlAifngMmQ9C/d2g
/c5Az6t9mDnODpLc0Us7gNfjmjULwt6BZ3oKxsKGECr85Ihkl5GvIdWpYW2zZmQNN2MumSwLNxdb
ybwaD5TdNEGeNtZ6ntXewm9a69QQszV4gY1TYoUXODuEc875h2vzTYRVqZEZMWmbEm3fKY5q/123
K2tHerj4AQMcb08dZcdKzQxaNRFdMnirG5upMlYgafxEs2n+gJFS3amAJfsTjGtpES7o70q7C1QF
93SuU85KG/cTSLj43HQyviBOmxHmV+MXuTS00KLC1Yvw7DdzcRvjUndWtTyR3WSvJz38pSvuPnMK
ZridQZ9or7VkMWFMg7OqcLHtNeTbB2X0/gUVgv/ihbJbFyyVQIxTwA5uYW5aU6B4c6uzHhckxJBW
5MALj9Garl09v8tBpdQJRfMpnAIboGaGgUWLf2hNY6/SWTvqOKg2hRi7a+d37dH107uN0dX2kIcZ
VnMtEeXp6tKnOuxKb2t0zkcaEwI96iC4Y/Xi4XkBeH+f8mYfpmK5lhziVMSCzMmbH03kv+c53O0h
+WwYbARZgxk9wmN8l6rP936HFo9rpjhb6WjwHMNXRzF68uw4JyTTmk9Q4bUNmpaMCbO3syb86kgU
MowURXIYuyzamUP/ghoO9cdUAJjKaPDmQatTHo7SObDCdPZznKdfpiHLcwoVfA5QjOBo6jkjDV3b
Q3czkQ1m+i7y8xDIphuellCpjQboGcAQnf6qqKV7TiJAbZ5y1zNwh0OTpdkucQ+ij08iN/azmdeb
Csvco6rc7qyj7H1g5VsslwQubWwD8sIOG0eOJDScvD7w2KLDiSBXQBv9DA0rLcrskPSEeKY6gS8Y
XioXObitY723+fODsyGE5Njl9XfBYuqSp5OW48oFXM4Bf9QroL7AOreMmKrDIj0JakhFayNtpgsO
twE6laF/mfx+ILf6tAvcQlnvvebVh0F63k31hc38dmDb6/pY/DPIW+xOtkB5gt5krg2M7N1Es39H
XAOd11A+Y2Dddg2QAU6z7WzP2I1JsYQ96Hz0sCExoY7+ZgSECy64sc9AN3EfV84IihFy9WCWlwjG
uZoRVJqYtdvZPfr+i0IQh6HsNiXZIe+SX2PUf0+sDkz0kSWFuFFDRbadqN63ApMr16YWjHaGPNjQ
9E2p5SPAkAH/EsCTPTfXPhX2XrjterSG9QhpB1hlvockzAvl5htu229nJK+5sP1d6857WxMnm53d
ilprixT/ozdGwrmVyf6s5jrAqaNPVzOMP3rTmIOm1N5wnNtPuVTdJzwFsiSBRBcpZYtLA3Ewa7ox
ShTtRfnmpTTJopBQj92ycs41GuIVHP93DnAcQXptv5kAR2EnOdMaXv1bjj58LR0PS1wTb6mhg6ZK
g6nsvnu9NVYDV/PKd+HBp72Hszd3/qQuGLw4OeREwMZj/lo7CeUlAqekHgAZcIFv85BYesDvWTG9
axVZpd6kpZtkZEe+yqyse6HJbreZlVxkOCQ7X3S3scko9Vge31gpPGTpT4GrYBmKTKdeFEyMXIEF
3WyTLVZ29DCJkTHKE9ZVwSBEwTQUSJdkuLbxqRmtvnEQODWBLYajlZ7ReJ9gH6AYK4uXXuYrluzH
0G/hxrf91Zl91azbvifeoBT5a1SX6h016VHOLZE3NBzY19Se1FK16yqcYJsMQeUh6eDianBRD5qI
jX3aiuFWz0P0M0oFYiXX/KTlfzVRWo83pB+9qH+7zLlex4T2D9xweIiZDG0KNZw1qParwsF1qiuW
7JaRSXqT/inKGbf0fVm9mZjT96mEELZKIGhsRFXJVdENzboGtnE2XCZmtA3hFsKr8zLHY4KwflaX
crYUs0zDqQ+OI/t1Q9bIuvDVWVtyLPxRKr4oPUKJg4PWNdzJX9WVmTwGW1lXnrMNTKDz5BAHJgEP
IIjTmXodZgklmL/bvretpR3wFCSb0tQnoB+z+0VeAaGtPqTRUL5Ado93LmqdHViQ9E3D6oXSubn1
6CJWMiE6KK2dcA25HVYu9zx18oAGKybJx8iqu6Oz7sQ8s5lmF2ukjln+MFeIkepx/IDEA+iQU/zg
sIe+ZLpBMM8Qa4yIsxSCJuMbquVRmd7ZjSrca8yFKncN6jJdhyZDqLiImVDV9m+XURcCmMm4FY5U
zyQO1mKdLvNwX3dHJqlqS2JG9AOCaHpuvbI4IqVS1aZlbwRwGiQNqrxJwTEkueZnI0e89alpb0sq
TQqqtEehyI2czHojV40LfYxzYcoEKGJ3iM6DM50KW2pvoQGWVVa0HptWE+LVtxGSsc1KsYpnZS7P
qqUkYxUp9sMIeRRqGWoR9nvgKtXkuFeXKLRTGLX1nr9ibnS0KWd6eeMt8TP7IDqn/oPPiNIxtNrz
2NAwFZqpPxPKFD1pTmnuauRUO4zNFEDCqQXsIWxR66HK7bM+dEifMAkL32hWkinF2W9s46XPjejI
+th45eDHU47ScjdENWgeHcfYziCOuN4qPYc6QUQPQL4YpIMvWNBOVg07za57JmHlZMSfnsN5sUrA
dT4M4V16+BoMM8fiJusSoYWyvkNC23/ppijjteGZ4e8wS3LEU8WHBHaDlLt5Nvr21fAhMQ/LwKuf
xz1SlGqbUjuflNJ5XGFCBZ5TDHs09MVnZSfu3qsgMcEd0jdDiW82YjyIITadb3o/kKWmZwhAJtdj
bJYaHa+WxYDOQRW6MHjLRFZXD95+UNXKBarQPYYphlJgND8SwbK2SfJilxq2c527KLlPWlv/tCJP
w90euuPORJMNg8cy4dGgMCD74DWOff+AX51yp0fA5fUnqImSA0/J42S4fxLK/wWL060XKAgngSIG
Z+g9/xUsDZcJjm+17juiqZ05vPXufHMix3+OXXiIYsiqbdkZXwWOsFVjJ+ZF5dTGjZxNYMeT9jkQ
qLwJS/+n3wlvT3IaGXIof4MJ9T6HB2hyVkSZPKjBEHtuXVpj45hQNT1kJohZFDx+UHVh4uOD3NPY
EdnRZM9dAt9FsZja4nA7Cwp1xAIDrA2mkpvBmNtD2hbalfW7zxDDeo0rlL1FmrNeabAOxJozrHtD
MsJv+OWzatEQPIEd0s8CFSt8dlse0crQFGORYTLkpKeuUHdhIF5CE+aiSwJxYIT+y6S6RYlTvOi8
RCvdHrfN4Pob1SE4zeR1Qo8CnBBmkTLIa1jNqXDdwO5xH5Kq1W0NKhzOQkajxM75A2fyiK/w5MNF
XsIoG4uHmbh7XiAOZIE65jFhqP9d2i5TyzJGpySama/Xbg8lj+EapgUIxGlOK4j8hbx0cRvemnme
jxOGpovnd9liPnjYkfPskLa4Ba31CeP/lKno7DHt3lk2ItxmMp996qJTEvdBUxMSlDdvUy/f7aFk
0NpWcVCX7kpLn4lvjNczC5aXhgU50mSU0KZeNif29B0mRCd+sw3pEIQzUtKolqDSBoP4LNx1HVcW
YoNK2+WdTwrDs2LXdFni0I6Sd+0Tmw4RA5lbUXZ3DbMXZNJ1EIF7Ej2wG/IxYEl7xJ1Eg+WtlWgO
gqwVMA42ZkZvYiWIsktD3exOXCd5Btxbty2dkSPSVbPOfb5GLzfegJNbSwFU2QdPZcUvwayB96c3
yjM/VB4BvT46jxFVphnbkvPt4hN97AbaoLQvLKI50kE5PifjPBwi4jRg+TSd/m4njfZK32+ekarY
bwrBSKCYscdrZGjtE+cCOueIuNafEHaGr9jt6OsYGvgDS6E0tWfsZkT1Mr21+je7a4ko0hSv8ZTy
JbBjIgoUuKlEct4llJmoO/xXfMPtASTIzHHV6MPHiM7+0cciLnaZy5yqiHASM8m0rJJq0MieItvT
CmLqFJDLOQKizEeSoOe1DDd59LDxDqyjKOOK3ki2dNTW3u1zwm2dsiKnwQUHEPhYft4Ron7F8DwD
zCVftOXoTOuklGu9Nr4yCj4WbjMDK2RXjESQjnqIg4HToh3nf+u+KtrLBGiGklK33wsQGPqK/6y3
Fw3/0S8zM1Cjt0ZYbqt+sH9LCvLtPFjOwQsjZGcZo1UARVBgBnbCiLO6bZVk9nPvWJxoMdAgfVO7
fHt49c29poUN+yf8WNJj7cOkq1hRKg7ffDr9tugUYBzANXtis+6OIkwUwrooAmnZWiCBGlzQ96gX
JmvxluhkAmsIzAlwyuQdJjaH/NAJfVe0dh0Vr10CjX+VZd3B0crgcbZaBuu6gzlqMJXduyoznzJM
gCRvhN7IKhqNC3RDqkqM2LoJLkBvVELQrbarAdujjPU+EdJEpFmE8saDX29mze8PkOiMJ7Cgnz5G
HWKIqWlX/Th8WFXXB60V4cux5lsfD2B3qxxblD73pOwaU+B0+byup/cqWactJHPTgByfuPCQ+lo8
ImJuiTVrdhiv5rdiIKJJRWWz6SU8Zyh67irMwIkVYM8UWLo9XWC8bUG/o5nROet756cKsb5tZOHV
hEYOzUV6DL8UI7C7BQM8A7lqW68sm2aS82T4PBZjsu2Upj7CTnxnM0OH1A+tp6Jp8rci4e6A6KIj
ofST5x6Px26wHeKfGr9GrMoWxZkDOaPASRhL0nWkUr7Gvd7dyWjIc6L3IPsH0B1gfvsAEWhLLYE+
mzvZhvGI0Ektsh2xT+x+2FkodYnvWLZqyWGySlan5uBulpvapfHYuBjBggpBAHylWofjWi3hayjW
rW4gWoMAsDW2j2FT2tUrnRlVSmc1Ow+QyEWOctjmWE/WkMZ+sn8LTxQihB9QTQZ5TUMzJblzsoGE
B3iu8Tqw+7uQJmf/cDGG55E+bmViTvsWaS7YjgqPyiySbdq3+j0ejWHHkoExZ1eNUCioWupdV4zh
Szwo58q4kl9FshR064IIDZ7HG58q2iu85hWpjwBp2a5hIi1nUjZxQBDBVszK/TNBH8t2bF/oAdm6
qePY+IiqrZmnh1nqazRb/ZPZVzdtQbgzzbvUqnMOVuYir9UduyRmI2IYV4Nu5A80A3kglUhBpZTY
RR0CjUaHlYpbmv3vDOnAttOycA9aiX+vbCtjJygUTtbCl8in7jMdkPFs/AEi1yqyi+SN7xdBZy13
iiECVxd79VWUC9o2Fa4d2SI6BbQQQzBC2SwgnqwsxnQMd9jf6WusUZD+ZrN3NmMKmQlN+nCaZvKq
PUSsH91kTggkuR8h6MN4jmkMGrM8uYVNTBL6ci4bdubU/2AKk3tXezXjYtmauO84obtSv7Fr2CYj
z29uTw9B+MvvWcuT19Zv3N9s4Pyz3Ytj0kuoSvTbqDs9QicKzkJBIAOm/3eNhexTKWoAGEUheCpQ
8+kp2KvRX+wFKhxSY1HXMgqmZvhiBkrnYdTmU2ToJgg4BbjFQ8TH4l8dCAPHqdEqSz9FecKrLTsW
TNoinu80xO+q+enH1BswwAayCRuX22aQtvwKGVbSJsDz2gGRkKDkbIKWyr7+wWDoI4nnX6PyM65x
p3mYRpwdktpGHst1mrwL+s8f3UT0IqeQPu0BpHoreg0ytqS+xIPTs6wjPyGlJFXFszflM7lOnvPU
kYy+MZDiQSVJl4gQ08PSRcKutS0qUpbgocsQZuvYacGUkeq8NDgpY4nt7DbPbLzIhUxK0ARENqo9
GVuQbmLN22l4P59LSx/OLrr3Y8d5dEfkoUHSAVpL0a5u+BesvdF10TsOcfNRp1BkgbCAXTMzPN/I
JEk47Zf5uJY24kpSCHMnHawbCy9c0mOTrsvERkzkRtwECUJ94lcTEtXEGK07TRhnvc8AcRYYE8g+
c4xqXQLAXTu1Q2aM2/6RIgEyWobI6luJnAFn+7wxTPHqMtsPEl34O4fTdMN+Nz9rmXGzh2LeLvpS
8ICze52amvyaRKlfQB5r8k+8cQGnhWNDi4RyFbBNfmdJi5lFs9SNBbbzy/Di4qRNGMzxBA1H2bgT
PO4o6wOzjL0Xa2LLOJnde8scmnCVvpkvJqL8LUqaZsdVit4lmfqn3sjJ8XPSs6Lm2kt4VWtr9N5Q
YcbrFuMFpaSn5ANnTXEbB2UDSOkt+Qa6gx2B5s2Im5KhCipzvjQ8EEGRAk5fAc09tHG6i/MxPtp5
wjgy9LyjtO1rBYVmDVXK28NbKQ7MMkiVI/CIN0KNR1EhnJllw3wT814ehN4EFKVoUH0AM/6hOead
wN0HXqzxFjekSbohXVwK1WSdj4BvcyWfY/aECWqoveWhPodJNZ2AbDB5zVRxTUuYOkWTHkzK2Wc4
eMwNaKIQvy/wb5on81JhANgz9/vy2urV0qdThHmRSsw+FnXO0kb3on4vQ6W/x03tbtss93e2ZeUP
0bscXB076UMhi6Monf7ETABNiGWrdSKM+i0jV+WCYxATdG7U5HqzqEbq67TLkQ6FA+l3to0gBe8B
PSLrWNIxcr2utmPaMQBQ/WTohCUswQ2Wnj1zTA9YHKxUbbg5yi07Sf3UG8N31QhmPW1k73FIMdoD
FVldObfsAP3XdERPYLGdjtTr0EXq6hXhuIfhON+RWGabmWigp8gXxb2muLiP3WQQb5RXsFQHiKlx
r4YTyME2iEFW/HGUGb4NiIlX8UxTykQaiwFvPphY1kv+j4L0r3WVlEwN4lJbp+RawOklylniHjnk
sWs8i8RJrmbRMiif4yWZZzS7G7OB+Csb2SfDxi2swGQQidxBOCdMDta7SEfFeTa3TA2VDaht8ptg
SlWGbithn2Bb/lcd+taRQiX6Yki4UKqWUZRZy+eEJpzw4Ka3j173voyCfughqiyk9Xr3MYeO8cZ0
I/lAnzY/MdswN5FPws7c+PI71ixxxwjO5iAss9dQhvGGtQDtPXm40AEr9wXyhr6L+9oOiH+O7zBZ
sTlWVp8du1imf0oBbbDgemUxM4VPhDPYRHVVhCfknbQ2mgzDY0/u2bZuuWtongv9lmXT+MGYxbmw
sso2HjF6UL9Gq31iY2C95D0NuFZO6Utaar9k20Bqbrg/UWgf4whdc2zazVNUK/FpFwNjxZR3hvCV
jqwjN9EQBjU5EpuZeKQURxDjmeFO+gsFoDHi9c8KUrfnhkFGJf0RR5gh/hjSC08odKoC2xycNpho
fXxzKA62LOMIRS55D8emznlsafVpnZkWsI0y7iMw5bv0AdhFCAFeizB54Xal5rHppbl+zX2Tw3O0
xzg9QWJTD2cEcgmqnMWTlpFFYVDWkjDUpz8wWE4Mo4lKeB8sl5mbn8mRsQPz7RldDUdUoqVbVzet
U2s482cBfHXnxWzv2i43A5+WM/AlPFe2O9ML07Bub9sENo3zMnuv9L79g7hmwvQT2S8zaYeHAWpb
wPfWrmi6/CNIBYeZBpsYXtV61Vk58YhD6zJXmBwNwxNjcx5LNtjEjAxJ95zPokMZ1w3b3g+9LWoy
as4oIYGA1c1LO6iKjrm197qFezFoPTHaNJWT92fWHJubYi4eacxn4FhABZPMKQ/lMIbXRvbNE7iT
9BgvuZbRjFAQVb7l8ZGLbw4c7TKEUwucJYPXCOw84wz6H2jFpJRGhod1GG24oV75DU8lJHk1zD6y
bopYoSAZfjgZ+w8b9dVtKEL5M/Xb4WqbLF2Y0yKGTQeNPBNLFs//V+Ty/w/lCwhdLJJtnPP/PSrg
+hnBAvoPpIB/+3t/l8L7uP4N23dcS8fhj+QPxP/fgUD+Agow4A0Zps5UmRHpv6MCnL/5BgcfA0Vw
BdCCwPT8ixgeioDwAW94SOIdmx/p/jNqeGOBG/1VhO5ByF/CBTwofR68IoP/E38FAjFOMPRhkvlh
og2CN/sZuYlP59vk1xj7FZdxbyOqyR9lhb7UTokLZUecfSrLdmlCW7FSrbeTNjoTkLa3gokbhY73
iCw2wRlx9mrVJ+7yasXBmFrD89BAhKFBByhckSdD9cE8wMf27cXWhxyA4bTOZWpBPnosMWJXclMP
4XOvKcRfORP0FPU4Ye4PqMIeY0I2FC6z8NycnE+XAn83pP6mLQ0Wr54/X7J85sAcO8RahFtSd7dY
Jr1xOxKDBTrXw0vlkUyYcY6vCR6UVNcodaOGBBt/fGamBfAani2iGATU57ynWWiNe5LbJzRCyDXR
xPSl8Qe4tTpqBDPT7RC4uTPi5iXhs30iBr7cDrNWoSFPHlDkiOgczz2svrXfVeYZcWQbJGZ6BXyw
43wktLeqL0ygW6zoZb5LVPdVGdN8Dd9wBSertsZyHtf90SIL5zpp3ZtjE8xc96C111OdM7gWXvGn
swgg8smyxv62VqgIi0m+khvHiis3cN5QMA9EcumWiEiLRrM4LUpWe9hE+DIfuI3tg8lIjvEdBRER
s1PV89G4dbTPyyh+KfLmHpvDr9CeaBlbK9sqRXbLIkZ9sk2O98zGUQ3NswqmiDQ3r7OYQWLHOIC6
m17NvLybac0KWJhWv5Z5PL3oWcjOBPd8tes0GT0p5wIk9GHqstvN0qGqbeAcdMNwiXTrKYYOlabO
jyibrhl3S9DBYNnJEZ9a0x7I/iRAK/oxRmPDoH4z2VPCV9VeG8SwCC0JkgDt5vomGVAVoYnYVtG9
bNgIBfrAHKL2mcGRcEcJZ9RXkDJn9qm4/NxiBfULZ+10UK3+CPM3VmIKTXCurZWz/NvyUOsa2OVK
fxhgDwJvGkB7I2BrSXRCgJp7o9jVbNcLW3ySJpycZuH/yaR/MdN5RQrH0Q3rm4n7d0DzCOT/3syx
+BgagrBXCZRTqyf03neKbYHyjJ87uTYVV6M9zVQONzHOHTGUIuaW8uyvajEldE2aYCqbbOdGOnh1
NMN2OiGm9T7tBnKf39PfacKHOCua/pDJMPtBeinxXQDAkzNpmfohllGzn9g6v7YuOd08qu3BLPXp
gwuzBMIwljdGgsPBdYvsZzqF7stsYVhnVZwGTlU4p9gp/RPca2crnBEypICW3musQ/PByl+X0eur
V8HykZjDHxjLyEMaDJbcTeU3n104MOYW8XC1Rn8JC7Wqczp447PoC/MKxaA/dnojPoTM+o0blQqP
Nf7zhYZ0aGIW9QhN4m/TUsT6tPnU/K4YGiKrggt0mQHyXmTlj2cu0u6UhZ4g9HAY9JvnKf0+msgW
RWiIc56W8WPiy7rAtWjOPCruGf0r7kur5JYnYFoEiBoJM8iM7OrzC67jDp4ffZNe7P9yy/wX3iH4
wf9wansWtiHDMl1uAUxMPkSRfzy1sVFQvrVzdPDoJK+V1ZQDysihvdZmgdw91NW6EiOZXAaUYzGm
83ociLSwlRZtrK5/OEOrbZEjMZZ0JbGSXSvKNRmbyD9iXI9MdqKPLuxxfycUVDcoafLU6fkVGww5
d7U/36plykQgc3aZGCuteJIeNtbzVWP59r5VAxB7NMHAl+3Xponhpfcj9PA+8uR6nPrwtRpHQ9th
76amQ4RRF+x++cGUsbEPwMKtpl0xx4RBt3h51U7PF1IUS9Lyg+U+qxS0DeUGhWDxQP7ofbRsPNus
m7ea4d17d8mJwp8wmc7ib7SDuoPHluiZs2Pzd9YIittPOdEBfW/eK9UtZTVZHK6HyQoeAu0z5shE
BTMlLxJI0JBMtOYA/hWEKEyLLXq0U9iUZzfh9U9gwm4RFG+hnRsB9d20IWca9OboRF/xYI8Ero3W
Voso2At8c1cIbmxGfZLE3DiV92p2onXVw+RnX+PuwAfwKEFRQXmtO/p5rGwXoKtsz5hTfezgevxg
dm2cI/IJrqnt6/dSOPqNBhb7MROf7sR3rc5F5SSXUe/8i3BMnndvjNvfrKcHi8A7M/7OMzLTVBOq
bbO8KdPyznjL22Ms7xExweIja73+GIfKvKZaoZ6rOqnPll5wP8fUlRUK2HXhNO1nPeWM83rfarfp
8gb7y7usL291iGvodVjedFtw+1SDOW7r5RxIlhNhQil6qsgsCeAhL89B7b0Am89+JstpMi/nyryc
MNZy1tjLqdMt5w+DqOgVG1Gz97VKP6QeCXWAWjiyVNfkiP7m/iAxCByqboxOWdcz/GVv9ykzY0K6
DfZXd1L3FpMx0AU+f/pEAeJ8OS66RYVBfktCpnPjT2tPPWaEQJSTtUkSh2ZhIgGaBRiSVCSls0+F
kvqCX9vzwYcxJHKXrgbQhkQGApU+EJHZEJJgEVR2LchiCpCoLW44129BvvqKeAhcQiHrsbmNqh94
oFmlGnZadUtmYtrtMYCjR0D/HDFGbhOGrH1HqPnGRMsz8tolPlt9uDtoeuJ4itb+pOpok882Gn5l
A0IMGgsrGK+BLHde3TFF1QbjAtrMflaaK7aZj5S6kfTK7dzYiAnmMNd3sMuhPmvQRMYgRP2zwD/C
X+bg1OPa8zNyY4hEQqzX58ypGILPNFsux+b7nGXAfmYUisvKQ0qfR0zU4tyYnXFPu5rPpaifAbLS
ykk5bvQWWWpnFNB4PH0r3e7RDezIYeGy+4ev4VcXK4nRnXZaGFCjEqHZsM/UWaCtRIg6pmI6ss7L
ihhHpsYruEA/SdUct5NEmVmYNfHNZuD5KElCvR6vZcc76rTNr8T9ldWaz/aemGoHW/Qa4d54Nkvc
GdIFcBuXz5Yv7rJ0fSLlvJsIx3AfMwjFbdDom7623FPnKIA4ZZgHSWIeQ0+7l2nPnZcIoqG4/xeB
6BfJTtryHYF4mSqTyMTxxnX+mEWV/LGtMWaTB4+FANn5JNNuXKmx7N6Eh3pHinr645eCZxB4EBqu
lpUoMaBslqL/b3j+/j8xPONPdv9y+/6nGLn/2baf+V99zn//C//S3Dl/04VJ58RcwnFcf/FO/725
8/y/4X7mZzsWJnzjf/+Xf+XAgY5zXI47jNBU397SY/5rc2f9TRjYnD1HgPwzXSH+mebOEfSWf2nu
PMvXdUzYAvkPOXX8W3iq/9rcleCLdFhIJlj8GUiGrrRYbHoRmnKnlxjqGJfM2c1LoObjxDG9IkB+
3rGNBL+cB3HnDgAeYJk26xmbz7bw9Nlembndlyh14OPj0SUpzCMKfGMIYX1PYjGiaUxrj5ad9QR7
sLMOLH9IDk4RbaRdtDcrKYxnH/XANUIkyxJRK87K8JMDgc9ojw3rxbOqljcSy5xeCULZMAtd8HNs
WwKVpDXKje2YRzfPA7fq+/XcjHOABavgiGDwNDdeuXURCoFf7XFV2ojoy9q/hJyR10FrI3jU8U8i
ZZLTZADZl1hYMLq1Pogw8zcDM8g+Q/uF28fbpVVCnF1rz6tehdMBv0n3PPv+eEwTPf7tk19JjpAg
oVV0n67SvL3u6s1W9oSwjD7/ppc439Su4trV6vfcIwDWFelZltSuTu2i3Zt/sW89aJG57vLwh6rN
E1vQM0nwa3A7x9wSO44+vHBurX1ZJV0rV/HvDN5LC24LdPq077OJ5JLRfI18REEIn0DNplhK8oj4
9VrIH1lsq03nuu+O1M+S83zlueuxHRvCj1S98aPaW3u9NpzIe25YcYljnpcTxjZrhyOY5VLW3dKm
ohafVZtvLLzp+7Gyfk2jhq6/cfTnGSwXSanALrLG6n/mrYEPk4TY6MtYggro1PgJvUlJJkbrq2mY
IGR97T3lOUQmrKnTn8bvYMJZiVlzxan5hJNkPDdx+qQvR6TVjMjAl5OTlLFolS+nqZ1kBA0sRy1D
sruoyS/C8MJtK5iEzlpjPrGUgfnFsZ0u5/fozHePAz3lYNei0b3NeTIe7CFLTkndkdTHVMG44Yit
14k9/S/2zmNJcmPN0u8ye3Ac2jFmPYvQIiO13sCyKqsgHBoO+fTzIS97usg7zdvcjrUZN2QxKzIQ
AfgvzvnO98xNR6id2XtOWN2l9T2CSzK6wd5q1b3vd5ihcZycRyERaHj4ddJqQDdqz0so4nTWyr8x
iU2813TT5hVxzhyDi2i/3hSg4JDiOirvdvrr7DSyAdK7/3Wmpj1vdpNVDvdd6nVMcJG05dnW+TqT
VZKS/gV7lKZQcggzIs9JqOsTu8CP5YHsWXfkNgDLRXMRbVtfUg+Qh5B4KDHK0N/AOyReN0rNpYow
Chj8xVd1YThJrg8dHCO9ji3VAglQTlK94OZqEtSUhdQz6SNy2byJUq5hxhWMFWNWpRjIEZyfaUWz
YSfxz5irCI2BRGZKOsFRuZlREi+TzAGvmwbcAW2cBaQ0GanHfCAsyAELAxltpyBCBRL1wgXJbnsT
OdIuBfRWIzKId2FuyPazJMckxxAhsYhTkyHRKmjG3oUVTS8FXcUp0Ck6raiRHJ2hmdQrsAJxecBE
Q2aU1RvoDFghUDmQEQDRgbE5F8tXNOy9s6Wxjp5UKrhDNNJqK2EcodIif2gxrP8Y4OU4yNRx3i8I
dlPB9ElzUDyg/uQ219T/1zG5CdOZ3X+8j0iS0lvItKiNhSdnm2BkNp37vIuJocVapuHBN0aX7AJf
YV+wcmIUV05vMvomyg2vURffB8Ustqj1eMGuUht0zz1vtIp9YEzh2LjQAQFUl/PJMyzrXXlJfCkg
IHwMhLU7OOLH+tKVLb7pWM7pMR+Zq0vUN24MDAok4GOq/cdYj6+EFI6btqinN+kONYrKOLuzU5PH
XhJBBigK/QCVmTFW38q3yKrZIdjamd9NMX8OXoeBTXTFc2g0GxB0G6NNe3RTtCEef2+z8rQwXZg1
49DnBCf2yt7DrOGK4pZaTF+DwdoL4c/N1JBXYcDM7vbRUGlrU/ro3Qg5LLLhzFP7udfO6NOh1voh
zf3Mvg+zmvCZzPcRroEHYHVQgJ2ZKJLGezfDdnbIHOz6vcCW/5D5ZvyJsNt0V+T9tvFGQud8bEpE
2+8sfjRAKdwf6Gd6GGCrOmI4lajpwPrq24ikRq6YyJNpImk08KVW884kxRg5Qdvf0ugnN46BirW3
x/Ei7e5uUh2wpthL7ySbMZaP7AOMWfhoKLLxrUUeelcZAjBxD5vjsZ0zsqrCJs9uCcwpvxW26x5I
QR2OIZhwYzUQSPnhhYl5ZyByQDGmg5tRkyKD0SyV3yL2Gi8ZafFkPaJ2YydrdyHp0tqWP2U211fV
1A0/Q3YHHWY8wqQesR+ztPANnNPMmeOYSHeRZj8T6WEqTY1YXKu+9+5LOsuXfGCCl/SJ5e8CQhSy
KxMXNE+FKd4aRdA8llHNJLRVQ/HD8mX5s8d5+zrUFvZGRnzBxnNz7Jas8Fm6JiPrRqNE4hplLUBZ
ZOFfpLI6p18dpcK7UToeImejT7eQ8+QrQVo2k8U2GPdpBZLq5BFA9FkaTX/nKYjuoG2zK7r9xESB
E/pPWWO673PHCUJ0Gg9JP5+iV6830FSTrAooYspQ4cMW2UgLqnWI+GlrRq6JdczSx96xwNpFDhtr
FwidwTMC1N5OIpuC8UT8AzCMYG4ZPpvGNftu1C3EhKIn8KJsxqRjYKdeJIAFfFkmiSA7BQAVdGJT
to0zXZ5gl3bWbrbt1r1rUlJT6Jz50hGRYy+GuT6EoBUGmLmBOdpoUsNOh/gNLaNh0yQ4/+oIpfQd
ih1junE9xGd3hpgQS40AkfqdgfBJkojog5ViLMkBMAxZBPfbUPAWE8k2dh+RnRldJWC6JqaMQ39n
0gJFJ6IbXaYNaTqjlKaxZhjSlvcB3GoIEykD4vsQ7mH1HOK3HjEpo+lPGaEHWOMLxS0foJHGbAvz
QMH32Q+6Dh7DMffuUioXtuMhz30Pr8jBcGb7ELiSGZWVWAfOs/zGntmqItGQe2AhSD8npEQb8u3n
qzZ0pF4VqOHOCZbYel2hWYc63PbNdwbbhBnj/aB8sMV1Ow1obJvwXnDDrxsmR1vtIYZps6p/lWZX
n/M0iZ7SttbgCAdcqKLyokfHjYB1UN0UfMIlZopJ1tUVm2iSaljNpMEBaankY620S9wnVgh9a9GR
30hMxtgJY/vJGfRY77PEAMJVwlgb8bd6Hl03zK4j8bL202T20DjLafKjLQC/7mG006E6mpNkE2jN
0SfHHA/LsBmQbvRDbEcHSKjh1qT/+KjMnGEJQoLb2Slva98c9y02gFUWVBkJzLN7xTJCborOPdez
i0DJ0o+RlyhzlRQh6Qju/MGBkT5EvkV0aVf1e8KWzXo32IbCg9CE0KEdv/6MooISrAREGGViOGQ9
eOJdNcbMvZ2kSU26dWLda9tfdv34soDzjZTtFzcGywKGDy3QMOKiV/gOmblN5feqnb7r2kBboc0E
IGQpLJcANDvDqo0IgdyqX5qz/8do9I/rrH/ueP5EvrZxtYkSh/7RKTPCA2y3bU5FZqSPf/9lpGMH
nmN5vo9d9Y+NVT/nRQkFcTj6IzHuSKEiUkMnJgL/4u1AEf9TA7d8viYscUFHSD/3x9cxA8PSyNK7
I+kR3Ue6nPBk59ARRJPMSF0yVPIj69mJrxydW/JfvLq1XK3/IFQtVxMWF4haNpE+3e2f32YyRMqA
oKGPDsTNHfp8/WBJYrFhJ818SdvsTtZYSRQQmTc1layzqSZ6ETzOVBfOV5nBHDxbCo/Co+6fx9vR
L8sjjFjW50JEhLeR8Yn6xxiS7KZtGh5VpU+OQgUMHHFecPXXn9s/vyE6YeHTsgtTso1drvcv8Scz
rkM/AwB5nJO2RfuuEtwJPQBL5jleTz4ej3FpH//ui9rMaR3TlFSmDAn/9J1sYMw4LCVbXjSar5i9
UktrNCLRKfGn+uOvX2xp6f/4kfFipgh4g/xNJOX98R1GgU1Eu8z1cSDXd+s21ueojF0uRv0v3tU/
32n2grhnZ4dJy7Hd5c9/uZRW3ppVWSfFMcFupG8cswo5OAvT7f7FtuNPNPvlWwhJ36GLpEy0hOv/
6UOLFHxZd3azo3YQFcUdJUXYjXF0xfTDJhrdsq12Dw+VPq+Kh/ZGDZ3t3AJhWXMQxZ/dV/VXmYjJ
8T+EpLB+1YfNV6341xf/n66JiWggEAGDHS6Lu2Dvfr0mEfxE3ZQyOao4Fv6xkp2+HcuRZulvvw7h
mKRnkebDy3wt9X+59gRutXVEXPaxCGkGWOdaRbKJwiw7fb3O//w+/q/oR/n747T9Y1rTn/71fz+W
Of/8Zb7T/3cpUGRXc9/858KPVUJIxK9DwX/8wO/wQ/mbzTeWsZgleHTLRbzx+1BwUXzwnz20G65N
DBNPgv8YCrqWwNu7DOs8iwyoX4eC/AQKDVug6vO5t//OUFB6f8YOWhDsbZgEjrscKML90xOiRjHR
gigD9h6aziPhwfOmm+LiNPpYpnva431f528xCSS4raR8Sxi1XeEoBT+sv1DEBbSoS0zY70u6kIqL
fvYuZlD4IWHpOsZL/oU1ThrPe7Hmhec7kHp7FSqs9ys2AMVRBZO3jxZKcgBw7edc+vqFKFCKc8fm
UeL5xniLeBMkewttGXy/2mHjtk5j01v33UJldhY+M6M3Tg58wceILDkYqBb5tmBJLOdcLXzndFlt
UPM6xSMjsZlFUULUOOxd1Guuk/Yo8j2GfwBtEZOUab3PXcM9ewFUaXJH8TKkRA/TivtT8kzIO/v+
Lxh1Z0f83XaJpRtIDQ5+Kn/rM1huPzBZ8KybFrK1uzCuZytt2CYs5GvxBcFuFh42xgcqIRbmzZ1B
5lOAJzKZ7oKFok2zV1wK6dCDiC/MtvWF3I4W+jaGKuM+/EJyw7MeKAq/QN0GWnXoJlN9HX+hvOsv
rDcB6wjOo4X23c5wvz00nDiPFhh4sXDBoZHYuID88ooSyT2m7KtnLLHC3uV4DA5WR5oiWLKf8Rdy
3IvxwgK3c5pD+gUlLwPiedi2CT7duAsAWs8Sz0CLahKHB1jzSYslmtdEY1kKf9fb4M8nnTFNSlv6
+w7Yx/dKmcObqUGmMxmJzowlyjsoJdYT6dHNRbmkACHOE76xcyuRGtvxi8SuHITnaz/13BPy6omE
TKDtTV1UW8CWdOBuCQWbcbB/5Sygd1drRpTke5ztBQNvetCusDdmj3nhMtYQhDofSgsXdfJFkZfU
ehDlXSwriLDimwoyVkL4rNQXt5H2lVvjthemAZs+DEGXEOVr5aSdc0nlF8feNAJkq9FCt1cwp69C
GKP5gr4PFgi+oRznjRWfd6b1zg6R1VhcptIMrpuOC7Vy/QJSW9UzO1sXzLvB/AV04xjF2JEzcCCL
ayXb2T6y68cgYXvEpiRT39wbJV51iYxl4dRv3Kp+ryCuwRMt8w22KQMAczNi7ylPYuyMnd+F7Psn
50YrPJVsMnZ5gHCLvJKXkLzBvEOvQh5JA37Uj1n5ygEfSf0dHFh9nXvNQ91UP4OkDYG0k4cRdHpV
MbPXszPc5AxcfLdy1uRvERBhedhxvS6/IYiXbz3V9OjtBstSBXIr8tYSZ5zwdLTzfhQTmVNOita3
8er1IGwqaycHKR3MOr/C7+RtuQ37J2ZcxcUQZB42oJ32GYKG7k57lFmA87NGsjY3iOqOjFG+d5Ax
MH5IbSzL4Sj+jsdSiA1PE2hQpZh1cCKVK473dsfFwVVLpCl7joFfkh9yxaq0Iw3LyB46Aw6TblCx
SV99MnMl9slMSQMAb8rXQo97M3edvegdwZS8No8mG9J1PwCuyhHDEdE1h+GTz6VddzCFkJO5zBWA
kDQbICt4VJYo8W2R6o7VZTpfcE2IBwkQ+12atWczj2z6c25ZgGn8UN2Glgx3Ii2TnxUcB42J1MWs
Nmsx7QbU1VvIq8MIus3nhrf77q3COHeolTeAGJpVQsDbEkRdKtKI89a3LkzyvZVNkt0BXE7z6liM
F8NmAmcQDtEuZ/WBwKzokWmZzauRdYoNDB3Pxkpxu7YdvRbXv71NU9H1axsN9bcIryaC6+AwR9Dc
lZqutFDZa2NFLUr98dDNynigF1UQV6W6nxLSPLxWzDeWofK9JOr9ti6uqkQfGYtMwGzB2qLY7J/Y
VPW7FloiYgskaUdsusa1aInjPSPymW6Gqsmu6NJTQlu6wDw5Q/ZG7I5+8w2lnuukKy9cZnWXq9l5
1/ApFCQVMYIwgAFxE8UAFuJ+YpBoRXMLOQZI3gBbbM2G2gL7MxeoaULyvZ2gO2fT7BBh3buw8Mks
boxeElxC5/4wDyrbZXM+P4QzoP8ltU69SOCOaOlGfQMtnCUW6kRcitlcrVsvTT+Jt+iOIIf4kHLD
TR4yJ+Jbtry2z375VqMv2QGBnQ6WWRFuR/zx3iMIuiIIGg8iea5Ft8KeoUcO0sK48nH1LNAFNJED
x33V1DszNb0dxubhHp2PS06QESELkFId0eVF+9CJq3USIgEzim5+AiJnXc02GIeVCQLtVDlYZ8ho
sc1jJOxPYGZqI5AXfXNjWastTO7qacTOHmF1IMVxE9SNfzVWMr1Ysp2YS/FsBfbzYbfwfGxfpdfo
0KIb0glsjPVzGOFIGQL1Tg5FQjoRqHNjO0VFeYc+2qSlqZP5sbQo3ph2LQqTtvGe21r1T2NqfjYd
ELl9EpLq6EcYQpFYRD/8Tke7wsNvhBYKF9vUOoAs0JGNCKxt6xk7zvCINnf4CNFn8tC1+tRfSSVY
TPipWz35U5r9yGzmSZ3NSCqPE1YGuTbf4hS576FJMYVpBlIosYPdGAFplSW29xn71WsQRt8WqhC3
ljzX0JO2uQVmpjeiQ1GbD2Lmc57ScjhNdXjNnL9eiRTik+yGGWNKNVkPquEmOXRQ0c9jkXoPPbad
ldF21j4tAg23OaXowBPWfiMKD10RDiLols3Rqgx3X8NpJnS4MVKSr9NsU7jWcAeFvqXeExytOejA
ijPliVVKtjNRya0lGsDbzHfGJ1UBqvcUGU4qKzxGgRku89I1HkEibUdnSphsWvJuaN38uoHYwzwo
SV/MabKOfZN326Yvqs+iSRUEjrZg+dMXh9Evgle0SNNNaHrlZ99aIzrcmeS8wfOmB8bx9QEyN4WJ
1R5IMYyv4rKDntrH9XtQtPN5xKrz08cQuq5C96aymuScw2E8Fewtv5H19OXollZIHHWLUmTq0Vdm
Oe03laQaf4YhWYIzFtBkM+aGdw2phAcJtptveU9K02C08kxumt4P+ZDcehPxKGYUBjtfm3AmiMi4
sKtapGUFq8bQYUnQjp+5N0OorurrTtoaEhDhU2QDUA5oZGOA0tQV4A0CPzokhg5owjQonJust6Ba
VTzWS2E4QAYUwLTkatLxN0bsn5UZ3MAHand5qdnbO1Hi35dVhQCkroSJ/Nc480zMO4gsoCYJPWDr
WU5jkazF0KWUEUE9n31PDztwzcY9UhJbvA3VLP1TH7YQhL0q4LMnMucnRVbZ7YEOmM8cUvV+HPAL
++6wxELntY/OR6rgE5KFaWIs4TRqnR6QTOb6G4dExItojYsyU3IdOn86pQG+I1u0MFmaJKCaW9g+
kqkrS/jIbIlbg2/wmCkTHXGLwK1Y5oCDTs+2W3nXPBH01q1JuvYiq29WeWQnrxU/cWXlBshu6sz5
utESA1glav8to7J+KBurueJ+Ze5gkpuwa+qpv1NGnaB+9IE1OIaJeabyitnahlS4bLsVqoIR9ODD
DAobjBdg4DeAA/mV3SoEU/C93Gu7pEJRqsZrRLGaW6s48spbWCOut27zNvRWrTugcVV1E83baCa8
A9JXFb8IFbOJqCqNZV44xinyKTGAVx9LleXX7De9bKPb/GL1nn8nI+EQ2+HbGPNTqDGfckrMb1HV
SWCYyn8DOtAd2fXip8USDw4NGSRC+rBgAAKpUNoBQ9+RnVuJdRrW7yAf26mJNSJ0VIgjU72Vr0u5
c2p3H8Dl3EAcwEVpYAhbTynhKjy1PnC7EKNtdSVkQCfek6WTg3jU+9iKbtni/qwZnRzCojSOYxpC
QMWwKKr44LjJNaqSYNV7Vb4h+Vs/CDTauGMb2IFuFm6UCO115qi9sbQY2AQPXIh5PZS7oqQ25Dc5
gZP/KdgpbZLIOFjeiDB6iXiiRVarBNj9Jijjl6AZYDbF0SOxEWRCZdGTQdmxoh2EE5LqG7pzsnUH
eWEQVG9yKG92AiCIZuQb+xC02+mmSFy5noOEs0FE77q0zhFYkBXjYWujSTfdzEM9rdD46qOvcpzh
g9nDHAvnTZjgDIBNxMoAY9gm6VFxewGShCFrdnlmbUQ2frCJg1cVHzR6jg0agJsZi+HtgM5968Vi
Br4+O/vKDoniGgJzNQwTaS30TfYpLdroPqxYNTghrr+oRttXi65b8roWW1QFPH6G7U1RapCSOpou
FM3QNUMiwNVkYw7sJLD1jPhXD5EoboSM6ysbQMNqNNjc2E5/cAw/fO5Mq3tt0wK/LXnhNCypBk00
thOJb7PV93eZQIi/9aIqeM6cfPzAnh6eW28eXCJ8CNMblPvKYhYqM6lpBOmYX6E6+FqSe6+KRgAe
tj0fqlGMKw4O8RIVbfagRYQ0z0CEiPJCZe3J930CfHrZNjzy+urFcfSDveT8CC0f9ZL8wwOGhdWS
BjRm9Qf4dhuRxSIFIDIIREsAd48UIWv6ChQKhbyOOlKG6LGWwCFBMM+E02WxfhFIVDZh/86dlaxZ
XSEIyPN4nyPa248TR7XLtu5oxUEEWYysIy2ZEqCjJAEpschCMr9ikRZIwHO0ZCURqZLsk68Apdxv
/SdJ4eJgCl0ilsIlbem/p2//FUmeabuSydh/Pn47fDTTR8Fg/B8Kv+Pnv/2P33/mHxM43/8NUbwQ
Pto3x/t1Auc7vzme7QkUB5JZm7PM4n+fwNniN0xQnsdE1Wdwbv8SQGL5v3k2Y11C2Jm+LX/yN9JZ
XR9R4C8jeoR4aPxAcrm8ipABy4g/TomVaSGyUcBk0t6QN6wrBgh9c5Hv4G6nrxHfrzcXZvSxAEKn
VkEdUjSPjo3zqSYrh0QflGgNzD7yxRcyaBo8l9Qer9ZQ+NfzLJynxA3by2AJ+zjldvqNZCsbsEs0
Hsl1hiubY0bDXBRwKNemdj7VOEPya+tOX3uZsB7Rn3GnJKhlAFVUtIbSyx6tzFyUv8I6LeX/bVvb
ijISyJ8mYgxgD+harwrTZ1RC7alh5fnMGZFe2H/uEoZBMCORZxd5za3Vo6pLUy02no/30VXSWtsp
LUWZyXDtRsQQgt4rI/gpdrFPWjinzqiyjV13xNbLMX9IdOMj0k/1dcfGZYM9cyNjt1pNCXJ56vvq
YkNfPI2ZcHYuw55rx+qdXe8r9dCTS3UpNUd26nsFlGCnZdfZmmDV6/4+K3j+IwPGbJux4lSdex12
TYZab2RlOnbBm9k4qJuNoudct7AAW7W6yTK7ObhL5aCbiuyjTs8fQe5kKypiwF7smzbYwZhyEPlE
JKxmvuEI6ylU1U82ahX2Oo2Om526Gt6EHqNn3UfD6xSH7WOAB+OHOTuzv3Ik1D28FyZr6kkAFjqi
K8nbHZJo8ZZjikkYluAeX8nZH9/TqcZyoEInuS1kj40PR8A5QFyzbSroBtRus0w2ZRcEG2Q3k7Pm
O2LItQFmrVxV3QzOuu/yn+Y04kzvTczsojQ5B9qyuLJzx2AS49YP2cTn4tS5wKUB1WTEVzrHiBwg
LNkXBW1kkxuFfkFTjxxNBt2L36fJMyVvtGlr497y0uqc9oP1EwiiuyK1mNTTtKshrKXRNN5ZVvoZ
x/Idp294qZoZwAh41rOV2e6mGyDkrXRa4tdB58J56fuVe+n7Lr2PS2mC9munE/gD/yavgn1pKDQb
hUlquh/1Vz2pNx8NuuvDZDnDIUokVN+pUkco1VsrGsNDidCGIHHEjXdDIMubQQ/TbvK88YQyyH2L
baLNtmrujVc/cZPnqMrUsVDD8J6zHfoY8KysYjqsTdlKeR7sut0kwbBRnnuXjGZ9b/djjvUq6z/w
udfP7giiryk7+63qq4htb2+TAGaHvommE7GMkzO53fC/VtdRi9uU/t6JznYMeRczRHXjjglNiKyq
l5AMJVzkuegOVo3Kbi1Ik99h6iL/gbRNxhAo/YH4mhGayhydpA3BWaOS4/cVaDfROJrDs5cn/ol+
etrQbZWX0Ndo6XRq3SQYRi9VgQ1Sxyim2t5vkETRKaOhryrvouII5AhWKvMH2jfzh/QmyKWeW18s
7M54PqEmm8B6Afv0kCcRRLYtg0noAcNT0sRFvTc9KbI15bzyMTOYwQZzHp0xmmXEDfZSX3VEilws
yOzbMrPFrkN8WKAV08LdVIjx5LpICfPUtt8nMEsMea2ZoOHL5FH85jvWTCDO6E1U9+4i35nmyAg3
fcZwb9UknuTuxJN9hXmlfGVdTGoADWOHV6IvPome90aq78h6dxp3dPFqtvHbSGyvs+KBCFbAL1Kf
eXxmdf7bVDio+WPDlk8msodrJBfDay2suTglzIG8Fcq36YiHzC32Opc2rh8K1G9YcKySVUvlv3bs
JuQ2yGRzK5aewC6n5aE9hBMPRsZrydoAqLcDJDF1e2mJpXy2AuPNi0fy+FQJ/2nFlgRJGur1XBwA
WlXN2gbaeT1kaR1vx1Hb4zayTOwYrTGkzX5iFsfGxnLLB0JlqagGOdPaUKC13wTpfCmeKc+LAUO5
ln6oYmGc/WbOCQqsdEPiUcxYOq3x6IsIQh4ENNW9JWAt3TWKW7AOQzc4mGbaKWY4Z3jwNVo3BAeY
mSnTW9vt6WmVeWLq4h1NUzMBb8Gh/GwMr3gBTtbuSyZJ2Zp9FMMTNdbZfaL88KWDoX3JAucnAeDN
h5sE9w5oyXI1g5yhU8hKb9eJPDh1bje+T7Jnu+N0vffudKKVGDrUdBReBCs58TGJRWbv34f4eOVt
pEKD2ZGTmzU2/WbYBWnAGyC7Tu9VFmjSTGnyB9qcPH1iqzGeAY9HzwKZO/nbmdNuqFbFwISjGX5g
6gCZG5AWjkUkJlKELI2LoXoCvtlto7/WeeceDQOpIrNtT75WTIUeYQ6qM0mrFpRHghTGdRk7SLQZ
J/f7EMnzU0frcVG5i9ZCGSJNtgXKy1dApvzOPmKAEwwCp0AKnMBGbRn8nUjYq1+YXOfOMQFHVK1D
klcxkgZ2BnAYlc+VKvjgCIDF5WeIll/Q7aPsszZ6ojAAm8/XxJRwx+jQxC5aZN2ZZ6j5IUw9vbCr
A9hfLDmAX/nfpVHYznrgr2ZAX47dW8DP37U97dAqxqpDoJFrvNUZJ5Q1sWbLCwjNJia8fZgUwXM0
j8aTqILszrHR2oE/hGwUazu/4IHCC06k9vCDh66+gYhL18YIQj/3vTPpzZzY5buhyuoICIOBLvZX
+8FNAOADEFbGtwKNEpxKTzRQqQMiPdZWKCkVWGhkH0lczdXe6Pu02aJ0DkAgJmVT75GriVedN4we
ClH88GNH5i8mLGVn1UyDf09edRzt/IGBRbMYo1ZaleqWXFX0xBpiCdFjkTucQ7gWS4Z9fDfomGEF
LCGEtAjYADtl3/is6HbmUVbPQ6s5BXrN+e6Y871qYqNaKTItmhVrhmVFVDEhNfwlQ9qqDfFcpQr0
KcJk/6qPZ7JGxtD3o4NOmqCDu2sxGVCdR2JjGLv6ZokE4OvpWy0WaRWHr6E3wuEOxj6mA+eqIrqv
nrt29O70kODprxI+97TByoGAa77Mo+CJKqTT3ncmgOBBhgHvWQgLsokJ0HSIkpy8ctILyKHBj+Vw
wvHNwDmO9K8zd2ZpdqSt9CrZprOAdoloAyN42qQ3Ht0ugnJZWB+gLstnow7AE5psCa69ZuSKBJmq
kYGMXKHKqZKDOUbyQyWZ/R1wAr9WBM7rGag7Vtg2ngAJOn70ne4QkGLWBc/QjlGbz7XBw09b12q2
00s24WPdGG42YydP3QMnbaXoGU1WOHnKjmpfIka9ComMOY+OtoM1SxadbpIkbt8HhMaomVEr/syq
IP8RwoU5uaERfWMHME3rCM/gFXPo61ja4jjNWHBX/900/peaRlA9PuKuv+obH1Gpdc0f+8b/+2O/
O7qsLyiHaQpmZ/IfXeDvuA7zN9MVgeV4CMdMFKyIe/5dvOH85rqeR93Fj0jPtvijf3d0WZA8AuFI
xEAIL4SQf6d3dLw/Gr99Kehe0R0KBw2J6yHy+mPvCBfVQIRsdgeiwaY1WH/0yIM85H2erUgOe6Xr
ZbgyxtnahZ69x7b1Y7SsF4D/ryjmBRJeAJIYKz71lPioMZjU69HrNgbRTiS21MWDqkR79nv2giUZ
C5sZG/eKXKg7ryIsdsCBcShaQ66iqLr2Kyh5bYIOfCrd1zKo6p3XTfdA4H7kFSFg0+JLiVxinYLU
AdprfDqRfc2Kloa2NOr3uKzp/7yeAnSaPHgfdsirRv170mYHYy6vmizlKaQ5+1a5F91SqAWbxHKN
raihCZk2qTuV9HFNpc58qgz4+nERQhypfPA+LFSn5zCIHkWiPoa4eVVCsy3peeRfDN8Bz066HjS4
rlmz8utWqeV09xSbRJko5wp/+3i0FCjTOZzKDaQ+sIQ1/LgAHOc0AslzTTQZXYDqOPK2ZmP7d8wi
BFk48TauW7WfWI2sC7g7Fx8D7doYWwy0NWNOz2n8U9xCp2PPbTG4DPwjtTKCyAxenPam92YMYqgO
M2JnzGhri9DKNYPA6lvnBcYl9HpxDIbKIxCeWK05c53LrJqOXrf8kZp62BtB7d80gBB3Q0QqSZea
1spcnDvKhxrK2KAjEqFuTnU+WvfoCT6rChNsSTl1M7DafaXOfHUkzMyBHETIbKwU8pbWulbdtipJ
c5whAq9Vj2GAcvHgf5GpCYXyev73WWdTDOHM19s+FycijvkCSJUdRNVQN2I+SDzvEXt7epIC0QFx
gqAbqS83JBmoLfu86JIS2QLPLIZ5nhMwOitE+gMP2LWunCcSKkM4D4Z76dL6he9r8GMUhd4Ko8iR
3EDCzTW0775qH0MDdPfErq8cc4gg7XM6Owo/SI9cmaJkNRoE3BWjOKS6Ba9XjVvICoSWpTa7lw4b
rohQXLievMem8TiPKYAbNPgu9/u6j9kAtT1btFWA5pWYsEUKnX7JovNZO4jzkqRDqdtUt44Hm950
DWMTwxy8CVor25ZONBzJ5CZpiu/gTaTb/sSqKjlEKmaKEMc8zoJ2P2vWToRWkZyVNfbZLcr0vk0d
ubcqRCjk6T2bUTs+5EEenQZ6p4Op0Tdpx6PpSK29Svr8OUvRMfFR9dvBnXqNrYkVcdAZ4VtTgvIP
lVVfJbqNTvM0LL1W77OVMBGPgpJofrAyKDZRierYG4EcepDz76JxUVuOjtqOqC3XuvVO2OftG9GE
hD+EWCaZkSd3g0m5OKGDvBHYCroV6qzvlFKHRM80lINfHiR8F9Y5s3kXKg0i3UjYicJe3mkBB0K0
ob+Gfg7tWQ+yp8eUyYE8PZQFeUZewmQIODqD0b1MbeA9dVHnH2o5hS/kp4VrQ/gpQiyBe4VYXzYQ
9XSufTd5CtjXXbEbZ/8Wu7N1n824OVBizPscLtmLV1gvIoYrXnoTdJuoOFTteFvp3vrRoyO9T4jo
2RgoiOcVjngfUwseLBmzWyA37hvM2+FHj1Xhxq/s4YTWbThoyNfrrwG/4WdA92DTSCerro1GnkMD
Io/vrXREVFZQMEzJJ5tVrEE0bh+y6zYTO93kowo31f9h70x6I7e2bP1XLmrwZjTIQx42KNQbRDD6
kBQKKZWSJoRa9n3PX/8+Ku1blmyn6w7uoIAHGDDsTCkiGOQ5++y91re6wDoYyOZP/eQVR09roqtA
ZZaTq+2xNcNukxpN+T1jfrAQFIgYT8cWDVWlui1Yw1VKs38260ffOiqnddKP0xlr8PUgsxR6f6a5
cNLDXRG11+xDyq4FlbmWqvSfqzydtlqi3PpDOacDzVBbkTVX8G6la9uAa/GdtG4mwuNgB/G59I38
GhIp6hLA2xxmCLyXKOkX+mB7LhwVuEEMEYjqkEoLu7OUDFrsdKMyuDoOSkPWINPHBbxxlYJQZxUO
5ZsGgRuoUaJhKXauMZ++hMImIytCbGU4pHkOaqGv4i7qlzrCrNVHdFzqxYabZ/QjsQT8eA8iwSPh
hz12hMYR3+2OpzkhXQrkwORc0JqFaY/wzqC01v3+WfHbFB5h1le3orDfZR1dpH3L6qttYWpoK1vY
Vx16XfB5sU4wnB30ZzAm7bqzsRZKJTpbg1ZcWKoZ3RV4v1elkP0KguJdmpGPpxCdSYBrhTdRcR6m
CSFX6RSv+cANZdbJbVeCVI6GsXezRL2cuumCTMpxyW4XfaubSgDSURzw8nzTNuydtd75RPSkLD2N
k71mYnpG5vfYWXC/F8qkB6sEURD9TtSYCObC/eD5pzAoqwtb9VFN6eI61Ex9OXokTuRZJxiYMuWA
Z4caK7L0bd3F1a2PLIpkJL/cmE2Tbkl+fFIVVqEZNeEJb2U2koE8VmFDvqYkDdGjA/4d6vL1/5e7
/6NyFykmZpCfzEjC9OkleEr+NKr9xw//OixxfqEqRViMbsawKSwZV/yoeC3JGIXpCf0J3dB+0A1+
G5bovwgpgZRarOoCoQtzlF8rXuYoOo4A5MqczqyPP/oXpiWYDb9MS6jqNUeD74gwWteE8aXiFRbq
KORXpCTjFnZDqx5LKhI8owWa1xcOYJzO1cC560tpb2Crkb5ieI0Lq8fbCeqrV7pW2ZYeC35SxMUt
G+XGgN/5SDoZUSGTWaAmauLypUSyik6krJesi/4lGTLD2XYCZZ1DyJrNoE316mTeuBmC2jojsAn7
VaAWxotHEIyxyAwzWGMxXo9OexFGRnIwWJnpU5vNroTUxPzeoBmXESFYOGQro3UBXdLek2vlvMaK
2bIXBaO3qRSvXeuZhukxiZLh1Q8N75HU5HY/1ZFwpTnAQyNBcou6G5++ULNNPZSt64uERIXQvkIh
3K9G8s+2eaBqLusCncbSoPvHmnjqTRKqnQj/4iLFZk0cQwazbvLC4ltHGN9bWIbmRaMq+r6029up
Vh1E3LV90q3SmAE3oByEmXu0LkJI4oQxVZW18oKaPsqYRt3GHsdhyXw9vq9RGe2Z1zT7LBYvlZcS
hhyH4TEMyJoKLbu+ScCyw/etCYFg8CoXfmyF5LaSby48H8VUWBtHHwjvczHQMwA0KJX3bjSbi5QO
3n1OI+aCL5zPKeEHeCVcf6kalz3TL3jDNhJadE1MXFT7nUKFUFUzICAmQTizL+PZOEebAKVPCtog
ITw+1BEOccMbXCgluzFSEaHf48RBsrx6T34O/SMzKXEudrlbICKZp0z1Fg9j6fa6w0f3BdGZfiMX
XSehC/q9Hh2k4t3ZdJRdCRv6FgsfeKmapk0Dr+1hYOSwbYVN6LhhpXNCOYEYFfvHwoT3u6hEnwJO
rsGoW8IVtBBXqQze0NJ5NCqzQl5qWhftgCmQvuKpxwJE17HPJ+cV/a3/beg0dFmIEO7GQSQUKJ55
25MhTa9rcEoGPEq77AtVXDPMUzOUBAppbbkBgMio2uK1hlnrzJnLWusX67aIxOWkk1MZ9eaA1jxp
qQcFd22oOsm3xHJE6Q6Y09ZKyjVzIk11lSprHycZ5AfFtoszLWLrAELaXo+9CsNxQPDIHmvS+NwU
o2XdxQUAMfqY3aJS0INXI6wwGcNkog/4TbNH5zLg0zVLidRypXqQ5xclaLpLkPD+SZ80g2GkPuu+
UCb4iLIrdVPrcPukp3JWBvK+hBSZvdjo5ai0pFJuFVkZa4jwNnk48Wlq85daG/aE6UUUj70r1EZZ
V3kPpo6UNxupDyRa8xb9letrmdgBVYLIIAJTcX+3Vv/qu/lH1qanPIRa9V//MbM/P82IWfWEarBO
a1JzWITnGfLvHD6kOVvQd1kO6J2LYNHJHGVCQQJ4wO2YFUc62mLZpwBO6uw+If8iWOVlVV0aE9Xi
gtRYuH9Th+c7DajKgiw5ON2cgIyROD7iqM7u8xL9Sm31oY5uIzDSVdNAJVpwOo7PzsfzHH882zqh
HpxleC7MHXYMfc8RAqZK3+lGtmoNJX78+Ue3Zn/Mp8+O49ExZseXRNLN5vNlxYdpydw89tWNJn2U
ZikW7li/UezhEQd0tNBALFHH+eXRqlrLX8K3AT3RDQV3Q1WQKqT4stJgwwWgpMfJwzdOveVWUdK9
0Rj1b4N0GHdW2W8NGp2lPpUDbMjq0a4p+CGFb6DU7EUiOC3H4UtZDjlMLC09DQTu7dAHlC4WclgT
Wh3sBdRkEMVxRzJIFeu7rKt0c6nSaVhxHcXS6wlE7kwy9aQzpKfW6p1HbMXZI0zJbt2b5OQIGCOX
0se/kfgk/gW9lm7yprfusbh7OzPVvdOYht2Z/7TW1dSG95GmEzXd9QA+ncZeTakpN31bTJvc7JHK
2f248wMU74veaLy13wj/ZsQCC2JqwjnB26Y8juJgHYO32uA3NonigoOf6DBU2INQNlccx+8aIedM
D6e4o6PtuCUd/XdTdXw3bOL4ADy9XgyFjA7MKGY+VS3kndJIceVMtnKj170gz8Dx2VvgmL4RLD7c
mbgU7qSVZ6fAK6uTHctur06pttU1Izh6pVptGdTvUqKNmi6wXSuvGrD29dDQc9GYB/d9fz30aXxJ
uA92pCDRQlIoECEkY0sc5FhWN63AZs6Mjb5urolnA9HVbQ420Fl6ybeg4aiATUGS0NPUU/qYqkV/
MWE6Ok5VQ2htUA+HDIP9MbXxx9AnDo+WHBnMVBxu15UWjaRppnawVKuuOFpF710xNiuuTTQcaCc1
f9zKFDWbRH+9qipoKw5q+1PbB/kFh+fGDUBXz7rGYk+0Bvlf8yqSlB7lirWDTUGcUHY1CmAV9NDL
Pkmh1YwXQ20qGwJfcL2zTSxHlqp6XrN8k9XLm9cx3dcCiNWK8m7PK1w3r3XAd+kt0WszEPhhoE/k
ZvpYGNuPRZKVwiBekZWzmtdQu4L0uUhCMbEQBGoDEZ31FpdA9m2Y1+BKGMM+63PW3EIQdJNxPFiL
fmRF1/Ly3FllfphUrX2UzHLdHCYHs6hKYCeaN4Zo3iOIEqGrkGj0fOJ5Dylxdipbi3loCNJ83oI4
8qMIcZSxYVSuldbtqObyqi4Sw3M5YzuvjIh1wMC5FstNrdrVXukKDDTzPtkSl+Yih2YHzQrffu6L
SLJVcE/r7FNhcYDb3rGGEqi6zT0wCB5payEtuHlLBwDFF0sOXIBKOuzWGodPopxqviLro2oY5wJC
oZKY5pLC/iguMFOQCtla0g3mukOlfPScoFya6Sw39xLbXhGiOBzSRCOb2VGGncc5e0E+QIoYvwhc
MI3RLmpbAYgS+rGrdY6xzIa8pTmTxPGFFHW005sc/JWfiu9BbhqX4KjsczZqXrqo6qBeoyxx3sqp
EKeBEfZLl7TdKazH8JuCkvrGY3Zau77aWjvMLwqpjuRNopA0QmYrTo/9huDVS1PR221Fiu4FNR0d
vB7X+wwZEfKUjkWwL7wivWzazgkXRW9Vzwgv71XG/a6DJpE5rq5KIkZtbWMzNLq1fD54xKlhVykF
J8oAHxB4Ksa2i6Lm4K3HhnKSU67vLHOAiB/l5gm+glyCieb+SMP8toDRHi5ytUp2uhKShJwSuw3G
poMe6mtFCwFviOoL0LL+yux6hzTiUH0enKl90fOs4BpjcaGPxIO27nuwFguT4S45YUh7v48INjYQ
dXiKcaaHe8TQjFcrW9k7ZddvSXUd9pHFvHlmHtDkKk0fQ5eiPmiDfZpwuN/SwUYhmyvEV9Dj2xOn
QCZXz2TgOhhF/Bjp5GdCY5L6Qq/S5tlndPpYtE29Ui0jWTl57G34K88qqIrVLDZeNTQCDqJwuPkV
q6E1WKrhtVLOKSZ6ktegkKgCF/1oGqeQj+GBJVpKE6dAThMYjNibKhRG/U0eMnyiAFBcDHOoQMOG
Zj+e6vu8jo19N9btBTB4Dvka4okeXgw/bE07SwQxH2DOlrIp2FeokUzYEuaeOcQ7hozncSCIkg0s
4YDk5dnOqqTN045uepHRqj0jdBk3rDwU1l6s3kVEmpLund5pRiHujZJxRdcmxfdeyui7V6vVGzZQ
bF3wPbZdMz1iybrTTeLmkYVJcyeN/EKY/VWEYIOif2iXLZmyK/KqppTHCpvgSu2I1kUukZsqWmuj
2Nlmw77rxXLPCFvf0jSN6MnL8SFUuE/VyRCHgTYhBnHTe8E3YGx806ZPZOVzWT9lA4XygDZ5CIzX
tg28jWOUytrETHEEhR4eMGP446HNlPxM5IK4DTi/DMswH5q3DjJmtNTj2j5mZcZq09FzvyFLBx3O
BCNhEYEbXluEQ6PwQbnkRAX8KsWTZuhacEf5rQRmJyFcVs8qqr3AXsDzU/PZu8Tbgf6JDqDTmjmC
EXkZIWYAwTiOXMVmzTAGl9mKROkaO+80cHDSUcsqyBkGEMKbUPL6g5pY9ymVYIhCfHRoH2UjlkrC
33SttR6h6WobMrujBfzKuF2kychTW42qyTE0iLD25TXxL/UDYrSLyVLf5/7FqtM87anpFOsKgSLb
Y3Fbk2LABJrMg7PwqzEltyacXiMkVAs9sO/SJqOobtnbJ0Gjse+qfmOrZU23V4fv25qMUFHs3ZFz
Qn46EQgBriyCzkJG38R/iuK6sLwUyxcKTYWgC7u5pT0x3ZrwTIplrJLsAELjiPwemRzm3OSUZLm4
wG6BY2bOt0MxJcg6CxvTNZrKzjaO5Sg3mKT1k65l/bsRP3tAWbMecOts/QpMAlhHY1uFMWWRkl2k
DLMNtTTdqk48C+9CtDHDtmQVEZwxhlpxU/k6ogaO1g5UKVTPI2lETHc0GrfekVkNFPeeDEwBPE1t
7+34MZ/OYwBF3mCAXWYieo+kfxnHaYaCu1CvLemVD9xfbF7oqK56PNKHJMiKe7XrkL+ECV0IspIU
guV4oh8mWfffzNTRHzw1lt9NdFPLRq2NXY0qZM9OEBzNxFOW2IaIgfQSwuCVmqIi8ndNBWcf8Bjp
xpDHrhEumudR9cZHiQqC/CA/3VUTDHdI7AZJ4nDdCNQmdIX91BrumXJjEcrIS5kBL8HWN2S6S8Kx
XBmoGdBLOsONaL2CZicWLbJFjDUckGhrgJrBa08lOybeuOpCbdhSQ6qI33PbpOmoq95JJlmxA2Q+
rP2kZXpF+PQ3aNvhpsOMgaW1LbEVVM7WT5IAqGI4Qr3xQG7xHoSLmYQ+MGaM+7IbZ8Hg4PvLLEzP
PsyibAFLcFp384ZL/gvaMy3+lihjsY+Nut1g56Agi4nUI0eeMz/jvVtcvPVqaosc4T5+5AVapGKW
kVti2SRKD8+yjnkC40xlwQZNycii5cnireTLxkn5ia5JG5qrmX43ZmGN4nIOaPYzfRvErBCentZu
zQyQRyVMt5lA1NEQQbPQ7DgicwsXkNv3Zb/0Y+mObYwaUvO8iwyZTuYEz5LGTBSrOx94ihZ4h4ru
90LEmA7bPEC0Qu5fABN0BZ5/3NPhg7pdOWfO5fOMsefaMmZYmIqXXgRYXZZpD3mdPsG0CgcZcEwK
Lc7mzPIOgS0tLoGn7foq14BbdhEFQ529Bx62U7OHgWHro7KcEw2Khe4hCs0IpHwVSR4/ZGCMgezH
wjsTcelgeDeTE2eV5mAwPNnhB6GzhIxRv4uIBFsS0Vs8pOaci1ok+QE/dMT5r4i2BUqjraqHycbo
qvKYkUy0rUNib8i3IqLNIhTHcCY0gJG24QnTvzUc106kC+CJRbi4ClN6HwFqX03FedhE8SEXcj/U
29HmeraZ84AoeolOzj6LjJFh1FvRHUApY1fGSQL8u4YKxSO483pSJHWzb3+IOT7hN37fBhB/dhQm
kspGHIn0QHW+AEX6KBOeZ+j2RhnHeoV/zHyp/A4sZykzBg7k3flz7KgP7SnDZFahpsLFExTKNdLx
8dm0pqLCtyuZ0IMGRUoz9yvp6UBpbbHwa9DMJwNn/0eHU8UbT6zdQINwzE17H2KlJ5eLE6Ky/Ld0
7f83xcVAYQG08df9+P1Tmrb/+D9PafGf/zg81UEaVp/8Cz9+/teWvPkLSg/doL7RDEPS9f5nSx6C
iEMv3GZYxL/M34lQdIJhdEdqtkX7Hc3J3Mf/rSUvfhEW+Bxa+YauMkv6l7DChvmZMaQglUMnpcKj
+tyUykTray1N5E3qIZgjALYnN0klhZ6eQUcKQWzmK4dYinChKSRBLZgbxUzly/IwMsncwbgr12Ng
yUszI9RVHQfLTQgp2yaI2VZK49GfKhRfA1Qhtc6lUESI6oHwKPNm3KV4vxcJKq7vw1ztWBxS0Qqo
wZY5Z3mltSL+7lcewwCLfPt0rpf6NokPju84u2xiQqjPdVWaBdWedgph9poTPoEuBsUA2TB0vY+y
rJ4rNHuu1eK5autI2F7AFqeUm5UUN/lHgWcBejpOrY+6Gt108+Z/FIN0JcVtM1eIzViGTJrLDsZw
hYO6EIOy9uzc24yUl0Y0ASy2TUpOxPGU4LGIgayLwtjkc3VKnGWHVpOKtYy6wiV/cXpAIxqt6B/o
W22ucWMrGG/bGA/MofZrTHbOj6q4TdVZHpcSUVwxdQ1E0i5ymHQHiXn12UCuTtujUFwbGPIy+qjB
52o8j7L4O32O4rsfOu1Wnat2kgkGa6lKwDDhXN1PM+VhWSAifGmBS+71Fu/khjI4ViH/4e/rlQ69
LfHcyq2ipNZwMRlQ3jeA4Z13GrKgOLGZzDWLUh1MTGFPShHG5CoaHdqYtGlWxDOorjdF/JawCCBK
tnrVrFCHK9uMFs0KKaOG2MUc3WD+m/Ci8IH6YSvOtKHT97LnW3BFpRd3cF7YxmwHLOU3moPoBtJO
oACHSmbRF1FTpJNGbPtXqWnpOyctg5MUlJZaUXkBX3feQ59VqhypdRuMJw8wNcsgzgCDXylOFW/x
qQWUQ5NRwcaSjSUJbpbSDNRTmO88fB5iwSm/2gWGMq7TQPPex8LkPdUYNVC+a4FDW51bJVh5fSnO
lll7T6zHsU2vGnGVHBjWgyjGuBg4o0MhXpIc7yHRcFWaYte5EAntCacgqradkFkLVO3n0Ej8d9wz
cOG8vGAEFCLslbnGyTmpqoatqp84VTh20pKLaCvqK72j8Wni/PpN52Wlmyua/q7SF+CR9iUwZEB3
db+wdJtQGz2sC8BsHZFo9MMzW3cTKhZouYnIc3dgXs5oJIXHKhTLNk5BiHPPZWP2s9UYDebcq28B
jSJmlzf4XWOA/YWSclaXdSZWoO5t9uuhVd/6scx3ShNqpFenkw+Cws8gECqqJ/foBvyaJpLjnJNh
eBHgNnajlssXI5tQGDFeOQ++pD/ekog2aaVx4qLQVdHsYrgbyBV6YjcNdzBM4l0xeg19LTIuF4kJ
UNWKHcFMqk75rFMgwDT3Hd/TMAfDUMays8qxCokBMp22WPX0YreMB2lRiwKHT1c4b5WgM+UODalM
1NLBczhF/bPvkVFslt54OdEOOYXI5/bNKNMTOGSUtH6lzBZvbTQelWrUOcVbOsqWFEfxESyu6vYk
Lj3yS0j9DFT1VINvXvaG84hCu1hRG5vHqeOcYbeVxFtlJ0cCduWjbfhWxMZOH8UiHxRF0IysKCzW
HoTNcbfUYg0vQUcRuMN7kO9xmBSJa1MxhG6DWOAYRdawHc3QXgUVfVLCpm3vKGstYUSlkKBEt92q
i9nroT4xb3K+mXoLObSunTNU+esxg4HqDwN8PcPO1lJBTUgiRVvcmrJzDggEh6VvGOFLLgIDXf40
cqpv1Q0Ij2TXkc66knVo03rP460IFekmxNohXSSAgke9WuXzmp6NuETKBpu16Q9Iufwa5GpIEP1G
MpLD4ZKElwrr3kUKNA/ZFYjiQHqdq+ZVfZas86fS7zwSlHN7WHZtjJyhD4yT2RrxrVYrwZsGsoCB
Uhh3q9YWzmEiuHSrOmq4RdTQbzLDV/b0bZAJ9yLLOQoyi3WLPo0ufJn28UrT++nZV5x6SyBJeE6p
XXfI/69JasaNzWqJTQxHgXhg33YOoGY5r0s5mteTypAQyA+46dIhFspu6jEjOLAZaK/kwXsUxf6Z
c5eHJgV3HE8HfRq/h0is1JVxqSHzfurT1PzO8QO3uzrZRMOM6dYwsKEBzdIUsBh4FRdh11vX6aBb
x6SaTDfRp/7YVYqB6Y3ITyQfmrcHb4mVAnkIOvowXPsBBCKIOj5KOK1p1pYSJWdpgYcPiRLQAKUG
1RvtrzC4FFY3PSl4W5h44pATYK1yuYygJB8hafhLf/Qwl6AePwKQ6h5E7UdrpjzI19nFNp2T5vMa
bwcFZzqIxlDNMoa3enE5EWaHJ9kpxZve5RmCapZfbCU0+lV7mhZla9cv3mQDHp4yse76UtlPRL28
pfQs17lWdzeVzza0QAkK5pWm5d6nIf1EViR09MwR/hU6PJVue1KF61JCfvUrU9+1rWGwGxRWe7B6
TTsgcezpZKkt9u4o3BBvzkqn8DO7UPMZtZXecEIRZG6aiTN4bdolV7Mpv3l9Vi1TtpOln43eNh7y
+tzLivGp7Vm3deR0p6Dr6WSlI/s1LZeDDbGCgX4G+0kh+n2CKgaixLSODvvq87+lQP9L8N9MGHzJ
C5ZDn37P//2gB0IcnNM1Pv3H6kPrct2+VeP5rSZL4DepyPw3/6d/+KsN+HYs3v7rP55e0xAZCMKn
8KX5VGEjYOH49NcV+vEproOn1/7trfiTn/u1Mp8DOuZH0TJ1kjsYUv6zMhfIaDSqcqSfH9Jx/uRX
sYym/WKpoBpxDrO5wIz9b3m4/Qta8tkOTMWOX5Tx2b8iD/8yNTYd3aGZZFmqZprCVrX5RPL7qbHM
ey+o9Iwxfp/unRQqZs9+QFzNY8O5eEFRjwNx5tVW7cYjHZljtHqHLEA95nV3r/fRQ1tUWCumWeTS
tdumbE4Rm++STzG7RRVyt7C8LyuZ3Df2HM7txPeQ5VynG/fQcql6WrNAVKAsRR9d/e7b+JOZ+Gch
0MeHs3Xm4SpB2MjvjS8fjlTzoJlGIPxDGrlgRnG3vmdoa1XT+nE8/ctj99dXMvgm0fQiO+Ifg2PY
58voE3tkdQx2XVLRFiFq2giY0tjkrlb47s8/lP7VDM7YnFWW1pEJENJA1P/5tdhf+1RhcSJIq3sh
+89Co5B9b0ZaPhXySK/L/WVidnCWSrNwrY5cSNU0OhBHZYD7q2+2dKM2RggNhTFLlqUXihSTK2V1
7yv9ITetJxG4hiwI7zTz52pIR0LAOZwNWXkcDZ+1DiHT2tNVKgAoJTpDpWXTQRAz1LB3A298Mrvp
oSzDR720qJRi0EE/vwba/M39N7OWIT8HWQcZqcBDYUpM9p+vgScteFu64ri5bW8C2nJaOiB4DxoQ
NXTi8/siNdlEOpQWdLNnE5vRpa+At99+/kY+XujzG7Fm3rIOO8AAbal9eSPojgc/9emWkBnGIbZE
ZkmH+9726xkYk7ygjT8YERVGkhyqFhaVHK87L7I2VLLJInXENRi5m3n8gTt6QwX2NEX+YzqCzknk
+W/e7Mx+/v2btWCCsggxi5tBBywhn69ahqdDQTIdrFR1oiFGh81S+1ujU29KxbzgpHZbt/kucszt
BO8iLNU77N8EfxgIzTh+VxPKBDDOFo2x5QRMOkCV3xdAUX7+Pv/w7fI+Hcho9Gt5lNAZfpGySL+0
zDC0FLcLkxtYYGDHU9wZZT9c9bLFLlkjRYt6PPcmbkqIV49dOd2MabVqMQz+/M3M1+TLNfv9e7G/
8LQZWmpJYoGm8VCzD4UKXlFbQKnBXS829d++3Mea9PX1oE2g5OGbggf75Yay9NlEijbK1RtmV+io
6K81lUs6AXeFcaP5iYDamOZulyvBskyt8GQG485Qg0drpI8cAdxZ+T3mnszJ7r0WQAxJRWlU304h
zQ2UR8kSJtWACiC8djB9u03kLBR9OlIvGtvI5ORaENeAE1EAQMu1FaiuA+mSlImZJM7HKI+koPlr
jzJnUTgkuzfQolZkr0w0rZEIk8Kprxp9Ov38i/i8xNI+4qYwBb0o9irNQgn5+eaFR0UqWsMXQaNj
NRn+Oiouh8iGjH3x8xcSf3xM6JXREqOG5IXg7n5+JTmhAc08nmk9snAtx28krzJfsOFVTjM+2qmD
79HQ3xjltGtwL+mjePDsdC6+vcfKw00u61ciGhaZGm+rhBZPU10MebL5+fs0/nhrfn6f1A+/37tV
Qh98UUDR8ybzOGr9mnka7v0ovffYoMEWdbheiy5kFBXUi2TILqqB3Fu7KO99cPRIPSZipYwaTipB
UluK0e6iqqvUjUQfb2kXexu/NI39xNH3DhN2vizK5rLL0ccZRQt0tAFZoNCF4lbjhU21o9FCbAXC
SmM2mY0wJsswXSGibTn35N+HJnryglk9W/Tj4yjbO0FR7kLT7N5T2gQcnP1q7bWlfwDnMa1Jlbn7
+TX7401EtcN8jtKKxiY7yOdLFjcO5YaeOa4vPUSAMYtgh8bc2niFWP/8pb5AyOcb9qPmsHQpEEPL
r1FqQ6SWba3njtuJSd+37fQdJaN+KCrM3mi2iNspcbRk40Xtv/sWQwjyWed0DDbYvsGSNI2ayZci
q5PmjH/z5j73Yz/eG854nlqavjxNX8s+THKgRxEtEqSc7Ee8x1I5TOW3v7kCXyuVWepNnNxMqcb+
KKwvlUolYr+FHU2MGxogKIA0B2SI2l+iRw6D3EVdcO79onhKSvkt6sdrWetIs3PmhUYG1GpKC1oG
YbayMNPQBAqOiYL1pwJV/DcFxZ+9U9M22BS5LejjfllcGk7FySBJQbPNnFUlpI8bkfkUoBD0aRFB
abbWquodbIQ3P79I8zzm03qPrFjQuzUtya7MofDzHYmgp5lyPyd/rbDuvN5iieGU5+S4Y8QZSMMy
TMu/eUntz17T1BDaGw47LODxz6/ppKNqWMTAQtv0NsTpodIOi2FfGAQNiJDSPm1fAhiZZJk/RaH5
JCYBQU555gTlLwMlzy/tIXvH2bHTcmsZRrc/vyTGHxZgW1BMOxS4sy2Ap+jz+xuUUmMo3Cgu0zKX
ZgRsOG/tRTwucDaIKoonpPLcRP0gGH8H+3YyH+u8GtYgfR8qpE1EoRkYarp3cOPrdFDXPjltAG/D
E2L2Dch/tqqc6XWRv5jst0Ao/HVHz2VHEstmKox+jyEe9BdKqHFoiauQ9duYqrftaDxoNSiaMVt3
hPwYPsL5Tgd8/fMrYM27/Ke7AscwxxaLIpdnB9TA5yuQhWgObC2wXHAptyKV17QltlbWKSh6hwQx
E+SMWgYXxeAngCX5P7nMUGAk9YoEuXNT9WejitgMFESpYWzANqvY4C2oSqAILARKburQp9V0Isjr
GeY3sniXcHur3tRm+Sy2f6N3aaEQAJZnpFzYN50OzUiEFyTUunGCWAucUhfh+O1VxF+gHV+DefzQ
EoBetaHb8UY1NQV2NByHKDrGCc17lBpPXdO4ig6/FYPUpmnMC1A7m5IzyGqAYLgAWDGtjYz+/UCm
a66o2kLtNYba6QAnM4bSZ9RLUgAVOlgaI+nipYcImyf3FpFxYfP2N1/FH74JgNMc0i2OdvOA7cvK
0JqZl1lQZFxdLMtpK61tl29LVGf5vylP9X/TiJP+CUXLXzdQLp5eg/HpH6fq6fWtDj71UH786I8e
ii1+oUXCsRfojSpVhmX/7KEYc5zqXC7bnBe0+Sz8m8Pe/IV+HiH0LHG4Zqz5SP6bw177hR1JsPcx
rPlovfwrLRR6L18LMSTnpsnwilWLwlSfQxp+X4iFGmqVKZ7q9WxxMFy18oMNFoXgiuRFuiWy0b7b
hHAhDWHOcwz1sdf2SPKh8fYhui9DhFdViT6LE85ovLJFYhzOGgdtR+4LchAy9GV3PpsE7l0lt+84
QIoFZl7hDoquLmo1OZeQTr5Zkk5pE7TdVZGpd1PEIGxRZP0tIMP01seO99qCmLuqSBbYCgYxe5Os
x13lp+0pjYekXgCyQ7tOKnoK2jpQJmKWR6ie6JnVZdZk04EWUk8+dGuP107rdYB7QjPJ96Iqz9lg
ptO5c5iH7sxgSm8KuqqdGwEhv0m1HJIOrHdtXDioIXDuGyLodsJPunKhd17xqih2C8CqzOBO6Sk5
P0copY4DfVZYhAMgMK2uxzEuXo3KyMON7wxxd6dovvOaT9PwPGkIjbeickpsCZYeL/2oV8gMd5yK
VDBi39IrSU54v58U2b2T+tawzwdp+Qh3SbvNTZD8OqX7tTBGpPFRtAtMXadRrwSFugEzZz7TuTS6
nW7SwlyUXgWHIAlMlbHXQHir2VU5pGy82EsiMuI5jky9Neo8fGghcr+2pUL0mFpbl5zXRguyWdlg
gep9YynToj9QPDWbjM3EXsQgpjZcFUNbNhIrdAJlzlmQLsHa0zH19TFrH/VESePHiZvjDC5PgQKk
ZuoeazBZSEqCsGjyybErvBETmqr74bJoGWAiugeFpWcmbvRYzEDo3voIUiD3IH5pU+4WWjwxcv00
p50e+tENDgcfxRKZDaAR6ATYnrmMlEkLGMTMBs588MA5tPq7n6T2d4xA3OQaMF/9MSgs/K5F0i2t
dnjW2dAXjt8p22iQRI6TprvB390EbkOk+sFs0vPcDB8WWRUcmWbI67mB8VBVSXjh96QrrsCm/z/2
zms5cuTstk+ECXhzW54sek/eIMhmd8IDmYmEe/qzMBopRqPzS6F7RehKPTTFKmR+Zu+1s6Pso/iH
qqHAId+zqrdBTfiWLTdA7x/mYhIUji7UFUMEbvm7GY749IzQuUu8+9YxinFubGZ2Plfg1gArN80D
kk57n7eOz/Sl6N1N5yVPle8P78qP0AR1A593ZqIBgfCDLuMDO/nYO9lpvXwCCjTZq7HbDKs8kWe0
3BmZuZsJLcN4YaM3wEBhFmx5bW0Te+S4MRJjpJzZmx7zifrCEX17aMGOTVfgKRhnZeWq1CJrwMsO
iCNcSbk1OsRc5U4EkViF7x70NoS7sYis9JjWxn8FNyOtm8DXmToAlsNFzC7YCVikahDvTG+9AMD/
NNu7YuKN3uD/C0qedVc0040vI2GuUeYjTHdkYYNKTPivHrJ4JFFkjpgXvvZ8uuKNjQ2dqQG88nab
j9gYt82cLHzKWHOe4BH1T8RBBhdxQEDwY6nbOd7nVp8UP8dh7q4GRMk82AwVseAvTvWi+EXdLaHE
5c9q7BO199JUdZuuhEdEdxZBlSIsFOyEji0SUeHHsYSrl+qXSgq5Rds1ij0CjFJf8MlEGNEhydg4
ifLv1ZA3N00TBN+hNWEoZlqb5JfGD9SXl1QKJFZWypVkNAFH5J84JCb3uUED8yx9lqgsnBz/wKZa
nAK7k1S8MWo3IAAQFxcgnS4NDL7FDTI/sMkckJHeGhiE7ZaXWO+cvGNBVWYoVOi5S6ayRaPG94H9
9/VQBs1rCz6r3ozBON+Y0S0vSW1Mpo2isNtzDgkL/UYynkKoHNcDmdB37NnBtsVFlhwKK5zugwkz
lZ/RHrBTz9js9gFrMYJM2otUuqTFsCclS0LO+bnvxwnvm5JPuEa817oPx4OjIAgtTRJeGNLaejyd
QVzvJ8tGDi/owT3LnYo1TnOFVLP+OtqzSa5Ic7BAk2hw8ci0EYr4TXeL6d582mzmPnL62RedOeVF
iK7vgNclfeC2zOOjdCL91DrF9CX73P92E2d8GlU9HoageUw4lpCRSygI+2xoHwvjT8VGL1l3KTFc
2sfYAUOFtcLbkVvMdg9FYL4N/H7wtkGREPMbk2WnNroK3wUaU7kzutHnMpzjXwkizU2T00wyKFlx
HX39EUU1IMmWwJbxZLPG31cDgd4VEsNTXQ8t/ptivAkwN5KETXx5cZgdXnBvC+dnBxP1ysDszbZu
g6Pgaq69pdtptbTPshoryAMTgZXIBDv/ovPNcIYKgOO9RdkQsK/s8w9gHv79QKQOsJIyuW0UMh60
N/EPrmZ1hQFRvxdDgLaARMTukh2tONcOZoeNZDP+EHiTeqhzXLqbHgXMLb9L/4HU3n4pHR2izsPo
+OBGpIPn6HJAdYXkn0fFT+BE1TOyvmI/pnXe3/DuNe/2Yi9MnHtMQqoPjq3ro6Vuu++Bbf9dhh/r
hsplYtHc1G+zUxHNmFg54WGQXDaNY9S+TNqB5y2avJ1j5+G93Tk2YBaTzPeOsZbuEfeQden6rfpw
nYYPmIDjDUaxlXW8QwA6jOhndf8VysH/ILZmuJ+wD3gXqIfKt3YUQtzOfk8Gs134zVc76v4HQUaQ
VfTUKutSg8wjthdeDQlIYohA287QHLygii47jGwE08ALYg2foSLY8t04zGwrioadwl8JTVLyj2Xa
B/d+gc42GDUnM2+ug+JDA4bpexiGW766RogtaDw7eJnHeRn7X0Gb0EsS2MkN5mXmVzD2wwVGmu5q
DKH0BFbe3ZdtS2qDJqsv2wXVUDxX6PyPGfE15zxL7aMdplglFFaCjaNycHjMmLNtEmoum5k/DmlF
5cBvOGT846oMT4iNqHVx6GZv+ZRJU/h7OXnzZz5b6Y9eTzB6tB7wtojYlxmimDkr7xy8qmfeePwK
Ll/eMC3GfroBRN3cSqbMDxSm2W7K8YFjXIlFx76uWviwIn4/uknRfiSlqXnevGY8TNaSO/hIcCn3
KIbem7YPxTafVfNZzgEI7pRW0UPrtx9SZRQFnpWeAaY4AePkoLyI+JX27MeXeVtg73vtYyF/oFiB
oe61CPzyLKC7TUwbAmOdpyulu+apTTDnbZRqgxsy8oacPWGuLxrM8d7e9UV7x6k/75SKyG2m2Gm7
DUMa8QxhcD13Ro5J7QIRRuDuYH4Cm1LuZqRrNe3jLD/ivOCqATO83KpaBv6uQ8n+2fctYe1ZoUHn
y7K89QB7k+wx1k4JF4VFIFoitGq9cgw+Thwmz2Lpkyd0XiXsIb7ZDXgr+9SsIX47Zl7+m43/O3ss
gQHfST/zKkSIXvzdU1v2+KptAByam/muEXNwmVVtam8IV49PXutZIOSjDEio4G92snMs40Hf44AO
HBWRP1WAa4+b0X1k2Up6byjMS7b0OXR0N74DSbBmbQVS31duHwwHO0HuT0lC+i+V/QCpRg0ifBzC
JL8tiGSjyAMHcht4svwBYsl7kB0H9Sn0WmAG6GnCfTAE1jcnXnHgfg4PsBeLn9E8dTtKoeA5mZLW
OeD4DR9sIAZYFQpyyZPMg/QqXYYkTISTyyxso/cSkcddbSvrq8XR9mjPGcEcru7rc0Mw268ktvPu
Cu9pm2KpC+pvJD79yzJOhHct1XCOSEJCKRZlNiMOCMHNIQSXPO/yhlPoJGUdnkC5W8+hmKthX+Ge
hxUf9Oca7fo2mnNy7yV2lr0zG0U6jUsMol3WY0ZAAnnpS5z2+zYrmJVHcySjHdLc6UDMdHfFyDgi
DEHkaj82Ij9Dl7QvnNq8TXaP00i0OQTJmaEV+SIfaWuvzVSIczPz4oscqzF3l/Dv8xHSVYA/CHHj
PLYbm8Nr41nZi1s68cZXMI35FMI11cmvNvJPOvTUxSRSsZdxXx18tnJHODIttMs5/Zlanb713Zbz
b8YgtVET3SGO6GML1Oo4UiL4O3cawhtBTvjd1ATZhSw6fXBmqzk5GnuJFJH5MZZ9d0/GGPsLUMQD
tUvUPvncfYcwHvVprBLxQTmjt22SPeSAZTba8IvOCwjUUWIMi4Y2xdqLc7lL1BpybfSVcQU3Neb7
3ZiPP+geekaGuAE23MQlPN+x/y5lY4/7YqwggBagmwvpQiVtZNhfjnxAttDr1FlJvAV+WxJyjXX6
c4nl99JZ1Fb4PNfrlG6sA+R2Ec5KXc6WuyCeEcz0iC0gz4/d0TWBOM0eJTGBKHBIN2ji3UMO1fe+
r+053sppQmQqy/4KCHl3MVudLHZxoOzbYAnYp1tFeOW16RMf+/sQkPIwmRd0T4gFSXqDQ1ctyONK
tO8O8Ra8ncM2ISiLxm0psusM5m65LWZTvbTeROCHIBCe7jM0XLDyGRDp9Jl35XRHEuEa6wU3+Xpe
wugUuqN/0aasco/2pJHW28W0vLMluy07rW7LevV/6P5kmONRARp0m3blGYR+Kt1iuQnekDcNX92i
r+uskmddFYS7OXa1cMR44stNUhsJ2DShBQSghUs/BnVuLeehTfQN9nfzSJoa91wMbYnNoznISuAx
xA+ABnCp3RvUAuNTH1Gbz7rsSahgQv8uU5jIveMO+6aG+YC6UH/FTS4OVRJN5yBJx8dUBBV9Tm8f
cEFyuyFBP3gW0fFxI+Gm4scVw25Qw2KDPYrvmCFGck9mBn7C1jj1XsJ/wrRVmgbfMTRNrnBHZlvs
zbhwe8vrPvqa4mmXWWb4xfq2j3CZTkj2HLdp6Ex6Jto9t8m3ci0M3gStTKdiyZuPSSjGE8ZzqxSB
btGJu7ro7Jc0H1rK7xI+Q+G5H25mhbduUTnfurBaZ1OuiC0o6A5yL7qbQ4g9ng3cMuUvpZzGAD8U
1I/HrtMNoUZCxvtOhD0pXJVc3oasCzBIyuFiwhNPvzB5zZ3DhDU8rQOSTxFYzn4ol4gl5DCFhKX5
OIK3fdNbj46e0byOg7/lfukesyrqP1082UQ+OfXJDfIPVbTZ2dO6b/bVKnG1R+Ys9HWVswvTNngi
rLI/oRj33GsxzQ6jVTKY1N7V7hIdwYN41sFDBouHeqyb+KWQuWsfO25Nb6PTai0ZxdU4dod8JO57
w4bNLBuE+IveFENi/+pID7yJMYK92lNNuEwGoxxOfh8Vb3mTq0smOA2+U0KxyHBhtn1pRYVXPxFQ
tzw2vTNgrJ8QjJ1bsiqn3ZLNSAZHa9wSYM9D7kXviLHrZM+e0kEIykidEym34RU4wXJN06k+koYb
C1MvvPhSYF6jNbOeUKbGV7Dl9JYSEnmDIcKTRy5XNxz5oX+Wpi5undTzf1SFiV+ZzGBf4D6iku6C
Y1NCYgugV+KMEQAL8kR4VyB1QNMmWfVdWJ2VniRmcaSF4PtwVi1QzJAO1GTkOYqBAUpmF1RB2I0g
E1QOU4CNg17bQiOYR1TgINmYdT0gMt2YkbG/WGnLukXAjwMiqDe5P/G46yKb8T7aNUJ/TSdWYJ8n
6Ps4RIO9U2XQR1tfdebNS+VaKrMl4c7RVfVUMg6EscXE8rahfeH/rTGqbbOaD+aGe7oML2VQ+5/C
WlFeQLqnbUlMIBUOV9TMvrDb+GAxLsekC79K/OqvYe3EbwuuogmFcmbdtTGs2q3Gq6S3o6dnZAsQ
HA95ZdQFlXh1GJaurLbpbDTtHZAZBDxFjzycaDjx4cu5OxIBHt5UKfGmNF3IMA99ZCK4OHHwI2T+
ATkN9Pc59CsSG3NqnrdCo2UFCG/kuZChd1ezZDlV9QqHK3qvemgsvPs4RCQET0XvgYlNAPZ2VNhc
EXQngJNKUvd2NZbzDhhlC9wjJUpqEOxk07pDHKNSsze1A/RziNB1plU6vQ8hDRavJNYvZo7Ag4Zm
SnjVUbhg1Sx7NlJRMjNAG0qqZFNlzlMcxdmw9/s4pE4ohXcO9WDqDc7v4tMlZoC5RT5ZzmEWDom2
9eD36jKJWCIXxDd56EGKEO0DUMXAwWI6iTdWRvpYN24IFBTDOuk/ZGEwra2+G1m71w2ugAItFlaM
Nb5Rhbe5Ef2LTDBYy9GGQG/mNORlsmkKt6UFNYuPmAHBNvJRQX6eLqRiqlgOGzOI5Am3Et385HL8
zKFTfKXz2DMHcV3pXnFO5BWLU6fjA1oGtXMRT1I1RxEngweXfDALa70p+qECo56r0IXeXOaYwTel
y0gPSGkE+DgLmT3SC1gl8GmFsKTFLSo+Cd2LzqyzmJXmSRHfoJ1C9xxxfnJgFwKVec35v+xKlNb2
LmgQL2+rxmFgA5ZBwgbMh+6GtTdA1oTYy/cwLdCURNK88yQp90rZKHNFJ7S56mx3CKiXI9Y/lqfF
d+rkRXaY3DWjDLaYJbdcS5wrUzNV9XPhDYglknZBs2x6GW5HrkkfgiXAcj9Eem+5Grvc0Nnz1dzg
1ly7SEtsOzVJsV+qtir2LiaIexdPfHeMqYwULVOidxIlo8Hs6qfX44SJaqv6YtlLu1gx8cQuc6Da
K1ieU9UbWPFNBxwCAB7nMUDJs2IBlm01d8zRcmUzTNJRyDmwZEl8oxcwD5uKm40WLGSZlxbkC25i
r1Ih5HwizNi+CYZFc8svTEKqTq81Svb0UNXOr6G04gfFCpfJYxESMmG1IDltPOAlj3EFMsuqYIHu
NccmcS+9tO4FrUb84uao9wWYGxoYbEVcLs5gHWjr/fyX7zfzB14N3AlF7uYP1UQgM3/jQO6yMcof
yiqeT0DmsuGwWo5eutx052UexAtpVFTSTdwVd5Ws3jrLS/dtHkUEhnKJ7NOVmyFkj37fTGnzyULH
+m7zbn4i+NlAWl1N4JuIY3cmppMNzmaKSWCjh5ziE2wVZtnlkPygmFNfdhHXz4s9KSi43aj3NGvZ
JWaYJIZltr4i3BMecbsrvT2r/J+OJRHopLN3mBgonBnp+IjaA3On7dmFply3HjL4aFxOqHHFQy/H
7gF7Pk9Age1iR7Ka+6ik5szuF4zsROA40zmTpjsszFfEYRmjIdvWlmYS5XRkcB1S33g5vEkuVB6j
wWNuiXGaAE2HGLDDsjjDctWt6uOTnvAaXjLNjP1Njlv6op+zx0z6Ie4EZ/6003zvWT4IMxulZSyX
avzBQkbSCUj3jZpsCrjbiix8hNPB0ALCJ+J7FYonhcPwiVpULIBaMoCeNqsoi7JNytcwsttfiUvl
zOaFOcA21nb909XE725jbw2fDCeG/dLkEl46QZx+zUFPRanC+vj70vF/ofX/QeBO5MWq/Pm/97O3
3zkC9z/vZf/4kj/2shHZWOxe4ZTYf1ew/w0EGTu/EYRt+4Fj+zTrvyMi/76YdX8L0LmwfY1sQJHI
pv+xmHWi39jhOijiEweYlxf8V9p2hBJ/2d2HcYCv0gtX/bePXcf9y152CGXstwDmMIFD7G9rwAC0
x5Z9nUUqI5EDZaQhz3SfAMmr9y7Bn1dO2FQHxEDyXBaFQ2iRTSj24OUJqJ4OOJ7rUoNsYpQ66ug2
AcI+JwcikHDu7QVjQwdWwKguuW7lGwTaCjlEW13kXpWd6rJQJ1MPoDDW5D+a1uYWzLDfb6Toh2QX
eD6lQ80diKVw9qn6XF+p5sKNK/+co2JONqbzNceYZ12TvFJKVhVIcpART9bPVBs4fJyjyVeeKPZe
NvGGBMvml2Q2rbPZEjw6VM/wFQwSUdZMSpgYlB2PISk2asAJCepsxzCleCn66n1c7Pw6V/lTqnCA
BaIeiDoK1WcYLtnZd2X2QDBV+BgufnVt53Cjp8FaeTXkxedzk10Ms2XRr9jYflR1AAa97BP+dHsi
8jKuJJVuWNKND6qhsy+T+Dpup+rsij5HsIrrX3TBxoRt/kAvWVw0TlftiSeZP6alhdkeML/GXmQ1
3GghVPFNgRHgsmyxrG+17TFp1qbLIA5XYGesFQdAS2cReFVVjsM0dxq5wessImdHLPZdOEPuTIaq
Si7oU11Nn73SUpgSMsisXf3ZRtkoL0ZWCudQYJTa2Bgnbpld0fvVMh4gdCkMs+cRtTDdJAgk7v2I
9EecTSK50wB2vW3YR358aEi7v9QTtitgEaSE2mks8x3AYGxSiDFRYEGAY1aj3Zt8sIoPazDuIdVj
c2xoNdeXNLDuh4703EF22gd9PF2Vuh5ueyeqeCuTgcrNn2KMgu7I7j12GGVtaliVryYYw5e2cxTA
g1E59wn5BLehizR+F6i0PaEOqE514o8YMgyDsN7GJiSDvLjXQJ+4AzIhuZLnmY6PlzQcTOW0DLKq
ddoQhvlDFpn41EelfQopTQ9UdDUFfrkqZrqovWbR0iPFeoSmg5FkHLCBZS/tCE2vLefhxvT8jR12
Fu9UVeYuaNXAvCyjOFDNbT85N948O7vSTMt9Kat17GPxJ8N1u1WsiK5JmPVYneOQ5KmeJ0ZfSmFh
odLCMt2R+brsTUI6+tbqJraj2N9+RkX6Tlugrmg/m+tRJhO5dGz/NwUF4cno2r9iFg2IYtGx3nDl
preFxhLIlidtziaHt3dwR4coVmXn0X2TV7DViVvpme5U0bVOHPU2uT6obEd1lEQRtfU56FIzXYwx
VT6jbBHmexsW9Pzh27xJj0gDxp2G2f5dQWZgxO7IMOzIsh/mhD6S69B5tQS2g4usWGv/QgxAmFrP
L+0fIKLS5KppmcZhPOXy76O2TNhBRyT6kM6Xe1vbGebnDBnHLjA9ITTuRBhy1hLjm9tlSX5MHxh6
NMMxveGItst9FJjqNc+n8WgS6tkth/2Lkcl45Xi9viGLqnmuVEBWKmoEJhRxNdnfETDKo8YGe42/
tWQMZ6WHoS+IwG3mxbttnWn+anTqvFcKkVik+uA08RRxwnaCWUDfPY25yyiispcAOGzly/ZbDH17
v/hh+rOw9Hwq6YW+1TgxY3JtvrGT4p6DSLj403ESXqCfcsvx460f6VggisGu+TBrGQ2ISUmmOaDp
WvwLwcpn11OhjPucTKLwlLorNb02COivmzrq3IuajqneB24+mo1TiuWJJeWqFskACZOvE5JtoKHJ
hEc3aMRAFZOU1xPLJ64XWGKdk7G0WgxyX7dL2+NMe0AttMJWKnFb6bq6UjGQUIvwKcTUPsMEj4tn
U4+6u4RwxBjFJOF4nKepvhalGp/ZQwvm0AmmwcV3uw+jeDlAZ3gkNnqEr7iLjPTOAkENWPCIsIEt
FK6oOJWiGest4bTzD9uXeFKGck6+IJOyG+kKorY2XYRNEw2O3SRHGloUeHY9k0EDY8Un6hY65oOO
Ig0VHmZedk6hgILtMkYw5+SAz28jAGz0dzBXLwpklBdjR1bedeW34wnVFE+Btupzi8WWHhzlFk05
o8eCrRM9RtYDPTf9QVfK/pT98uAPEBTZOKXm0Z5KOgBGEWgDegLYseeDY9EbdynDTyVmu9pBgg1f
lQlMsvXDrhAnuu4h2xsZLmQu4P9fOLOLfmvP4/xTOIn9HLBhf+zp/8tdO8z9Y+jZyVnyDG8my/Uf
HC39VyL96jMHtn+pARFtgkIJYDrz9ZJU/rQ1IdzdOCjZ3S6Xbs8Dy/y3Wr7rqiU6ynhrnpW76HDd
btWaLp63UmxYT6j5ACTFao5+5Xu/KJxmc+isuJ7vPWFnz0FG2B/f3Y7PpUOMyZFQKu+5mArOOywB
PdvxdlWAsrXqb63IMKq0Bjd57aqkPjksB2Higp3yTgwOhxTlbko+UZhRr21ADIAB0qXmjc59xEO3
GgJfv48HXTG3Le1bVZCJjSrAMGhUw9xQQyRseJB/mHdJ4PStccl5bwHf428VgX7U8GA+Y6yP7jYw
Osr3RjD0t+0abUJWuVJuXaLObnnV8jLNiAY7hZ2NLqHMjP6pq8xm+iNGEQMTS/zo1M49ahNlvIj8
CvwDtE92xoEdLo7FtK6vx+sIav8Cab5n7S0Cp/t2EBSXQKaG9lJn0uu2/ih/EK1TnToJLMn4w4KC
YoJWhqKNAIwtN9Oy7yC5rQA5W7wHGA+uArsYXq28YtBhzyD7B6d9jkcZuIiwcuHsIzRJ51rpYl/U
Q2FYCzXftg8COhhT9bY0bXuhZMl7PpjQ3ExlB/0QP3DP1pvRZW0KZhhVyIrtQFKavCtyhGuAxnr0
1xUJYAx+JVOI3JSKDBA0jc5BBO4a61mzBC1L5GV7C5P+2fJj8WzgI/zEHgvjKB3Gqt23pl2cbb40
fPTwpMnd0qtOciozUyZ2nmYucrwwgbVf1BjXTfoyMJMh4CxTRxWuyieG63A15mW/zNmRgvRU2gDj
NuiIm4M/49Jk2RkSBTJhHPNi9lYMhH3s+xFHYF6X+nXMk3Lvi37acu9znpR8Ki9F7KWnXlTdVUtI
6RO7AaLvmKXtINlMBLuFVbXVypZfAvUYCpss835MNWHZ6Roz0i7vuE1/DjmxbRYQkJNO3YH8yJnJ
GnuWOPh9ZcwmLEXUzhApAxY2Z+4MHEbZb47PbfSaydaqN8vkBXfeEMYXS05U2N5TJNqdRN9VpGuz
ZyZ7L2nKr04EOAnR+YBR8FsmciExHayQySo6Ka6Lbc8dcDEBUntok3x8SXuEXMFYueNRF1SZVtac
B+ISrI3smc2eLF3HqHuaBl0HSYvjE9sv9laBDFs85GX9hb9QvblotIMdwTXWT+VbaPXQh/O9p1jd
cwLZ7tbYXofqoGz1nd2NyZVvOyiFANwkd1DJ1COmKUzpachgmjVrIz/CPMqhh3QF5DwKtPk9Zpz8
w4iIpyPqWbKcefAoDPMmaz+T0OgnCDreFV4/966eHP0cezEjK68z6Jg8Ec7csyyot0NuJUe2jdOJ
T8+Iuj6zzbdPQkt+apc8OaPpB49utxGzv4IhHRPw2WMTXmjwwu6KequqGuqfpSPxhsM5xC4/EnxY
mWrdZLReD+ussZxP8J/m0glHQS5xvXKZ47UEG4D9bQmRcxXFgYcNj5oQbFoy6yvGl6wdJWoza7O4
qZ0cs8avf3JIFJ/FOEbXFckxHoJ+2ez5m7GbHeIchgMiCAgccDnTnZO2LzoshjMPKwG3LBq2Q+c5
lw5QVEZipc863Yx7TlUwaBHYI9IFktRHxLPqgsQyi+dCVMm3SDoebZWF5ddkguJKdUHibqI8JlNo
0Mr58gz7+skG5JdbpYusg75xRFKFV2o6qxRMjVzKYp94WXXrFUtz10Zh4WIthZucaELFQSyChcCt
tQ04JD8T0ms2bWyCjxyJxddUSQyAXTyL6xmxyFfntuRyTZV4ZHJdvrlpbT8i/qL/i7hDbiDipuMR
nY5mIxG5fbnlwSKNj3xUKCC5UpBGRbCf6rFHB2idiAOet03ziBilcuG+LKiBcXFsW7/zhp1Bi32e
RVPVUDj7ClmYl52mheJiBzp3ybbsGbLv0OsoFhFT7mUQ1UdEcIs4BMCWzoIV0l3opBk8wNF6QjxR
PXJeEL/j8TKojDDjDWvgUT9y4c4M/p7cEZwHb2hK+/UeFZy2U+KLR9kuz38af9z9zYHxZ7zavyi9
8UthG4vIUcPYFK7ErD8rvZmKytrr+uVI+lZxDx2nv/GzFTLUONFljm/z6Kygqn//Q/9q14EdYHve
agZB0e463l8sQm7utEsaldNxzER1RZXR3yEVxiFkF9lTtxDjRUsGah3K338wP6zC9T/bUNafzNgE
jTCWMaDyf7HLdUEwRlUNvkvGBBOR2ouNfGpD6wx2plwAvqbN9/9Gcb8TK/7TKA46BOOr/3sUd2e+
MV39VGr+p3Hc377sHzaJFYO/Dt4CTn7IEf+wSZDLQrPG2I2EFdyI67/8MY5zIMf5LoZIJMGEEbo+
Q7I/fBKO/dtqqmBG6LFCZwT8X0Hg1kfjnz5LnPx4OGyupHUNG//lUxx0SOJNZyQ1TPCegujVMSWC
EIb1zEiPVMqV15lEV13j/fjTX+r/89T+y8f4Lz/6L0ZZt3AIcre13Cc+tFqRsVvNiuXUlenXKFln
/vuf5q6v5M+vdDU8Ot5a8cJV8N012/HPh0SRDgW+dIi5QwFDWci03yYMh3ZT7JaHWXdvtiiKI++0
3FeVIa05GqItatdgN4TmDTQNAotlXWaUd4iLr4NiIpyqCtChpq9SpsQ0I6Xd5G1xduBX7v/9bw+c
5F9+fcyx8MiBTAQuH6i/nHGuYj0YYkDYB2WP6czzCnDSDPG4Wv21rloCZHgzUF7mY3eJKfJHPw1u
XVK+cLpyR9tGvpULkws0a++W31xlnn9kDPAlIrZpaKkugIRQo478t249gpxa6TtiJIunzVhXxbO8
ENK1n6zGBqyTVuqEqWHHfgdBxf3c2tsCLvEQZA9+UJzEPH6xY9yUY0Z6V72b0qHfiry8B0f30FUz
Lu3veUXbIZr/mPJpOUYzQDjq5ui6VQkluUOIexIbc+FmIck4eoXxx7yYCeCqrxzvSLKDeApL+57t
MRPEhJ/syaG6IvV9/izqnnzXpGDqQLz5GU3ItPGRNEWklCRqR/BmfjurCJRKNcqTHZXcchHtGCkv
yaUPae8qjjlK/aTQd+OQ+uB7NOtW3cYfnu1GsH7y9jYGeEZ5us6fmbMhw0qTfTBm7lcXLMNPQOH2
5eCcRzcbb0Z7YZ9nx1ofCq9sD0HoLpeN4UfY4bIl+cA5WE3Ufed58Z2LNrwgqz5BQsN2yg+de0t3
5CPP2WVaVu9QlC4lmC4xwGmJeGsCPSskY3xBV6Q08XVa7Lgf5DUN2H4y7VNU8X7/+w+ku07p//w4
UWowRgk9MDmUg9FfeSeJaB3JRs7Zm6pqMKcAgm+2ONFxeLD46phUBN4TOeXT1ZIZ6yNLg3XCuy6q
01wy8o68Z3DL22Ud2Y3GxD+nJp4fvdKujgSJ622YaPsBuX75CrvV0Fym9q/fX8L/9kv/8VJLbE6X
f3epNcXn1z9faL9/yR/spPA3qi0uLjK+YocoVA72v+2XIu83TiiWqTBCIi6Vlar0x4XmsV9yQBol
GKu50taPy999fwm3IMUMX0gFB0jC/W98f6yx/vLB5D4NuU3XFLSA/62Qpj+f86uqPETo2RyNGfRJ
OaX5bPKQFCc63jssWvo8SnveVaxOkbXGGXiMRlyoCTp7YjfO1jA1fYmbOfhOFFEW0o+sQ8RCjQ1A
MZ2tssngXFj4nYMgvfRrFj1iWj5D46NBIz3REOYZTvWZ8Hd/x1McbaIWaZVKcgblNAbMPF7c1v9m
D0xWNqT9Unfy6JItwYzRxssjO+5eVDM5s8/Iea6CHJCkBLpwyWi0ue7Kebmlrq1/mJJDd/Wwf805
DRw/b7zlOrcOrm/hWuwQRL7AVQStTbjG1p8x/6okLT+C2lQ7sfBTU9SGqDvomr8H2xuAc7fi1YcU
eWE1rbdjtTfsZFPfA/hs0ZNn/WXhzDUNTjzdGgvGT5sFE4IzzegYA8pk7jIEAierDJtzK0bzMNc6
mLbEcGYbIlvc55mhplDT9JgXnrjRmc8yDTLS0aqjOwbyw3Of2OKnrHL1loejf1+zLiM+Ik7u8lh6
24mU030dpvkjHAAXht38UkSDvMuC3OHokMEadElgUp3mJKbHzcvIopARur3GDwjWOf+PujNZchvZ
tuyvlNW4kOZoHM3g1YAE22Aw+k4TWEgKoe9bx9fXApXXUtLLq7Qa1LN6k0wzKRQkQML9+Dl7rx2m
66auk/exruJzFLk0CoHm696qHJ3hgdU+Jws5+ggs5LZzTDxR29v1q42el1awqr7YMwDQRLmz73jT
S2RU+zSSQCSIu40rXb8boKhuYjdJb4l98l4t0mJPuqqsKzNv0CD2c/aViQC08ZQczkUlJs8KC9y5
mKtliwa786WSfY2QD057O3GaSqNmPJLzEZxH3Ap7VnIkhrqLk6jQjOtaOR9Bc6UbrwQBiQ0kMe+B
Zm55zGTb+jMeacCsCZDLOVTw0nOtKoh304FnoyBJz140gxbTZvVkzJmO4oxBJ3mf9YvezuqcKS8g
cmQQJ2XUA8nJebPGFDf6xMPHdMrx8i75mU2JjqFq9yIKEEAVQ4dsxf4GmMQlagRFdW3U3haNyQRj
15gOHbvMmRPOE67M2vfQwm2BCrlb9jDn0aM3xVg4z97tSAPD0cao1CUccxrOtPqShsZXPSt0EoUG
0FP15VpToqbbXYqNNceUkcDqr3O7VHuj7p1dhncOSaxzU0zNLjcLFF/uXF0HbmD5MnHXsrNXi1R+
N4fDqspr2mrBWtFfXY9G+VlGakezKr6i++SiIxXpHf3smKYwcraUBp6lpxbhEsuYgYAdOBTCfUvj
SQ10CovhTo/r8d4uqjfLzj8Xc7iRc3tqC+dLMhT27QzjYF9pS3CZngcsPstvJDPJXI/6mK2r+X5s
rXsXuidRDk3nU2Sqh9AjA8gcUdYxMkDoFKPCl+W5iWfCkTujWOu9rd2XhCkQMzMyx9TTedektmAK
QJ+9VIV+xRi1O5akgW36rnI+OogjRBfb5jXtXR4myuhNQAflgahJ7upkYQhU3rRuhwFxCQFmoGqz
YuPqaiHQzdX0EhIaczCdBN5WSoVDIV4eJ0eLF2FOuxvKRB2gRaKa0anjDu0czrugD+ZbN5zllt5X
uwrMEIlooCYfjGqwUinOTokdDgB11O1Sr842WuCQFal6qtZeovu0bPNzBcKk5qdLdaKxqK9zNNt4
BsrghWbVvEbzgjnAG0mnqqfiiKLS3UekZnxGgNVdUamJteul4p6HHKQIgoFgRTlox3AZRvPJ/p4G
sAQDpJeMgMCKUGZhtYSkGhMjlQw0qifkeV8nL38yx7reVCreaRl+am7EngmL47NhyNeh0O76djyr
mCsnZCTCDLm08QkyALWTvGL2nhnfuAlydDicZQlBKWgyDye3ISVN0ahdtUtAggNwdt0uoQldIcVt
62SbVDCoiULgy0Q5rchaOfWJJGrFpI2VmtZVMhM8gxzkoZgHZN6XPAZZWN0DYul4mal9Temh7ccy
1P0gGK6jIr5LTNvy00SbtrM7NOu4Fda2A0y0gxhd7UzJCi6XQIgJzSayS6pdBjZ30eA8JXZFsjrY
VxvlfaVeq4Rlgxy7PJH7wQ7w5izpEwLaMtkbDUpmspfnJZ8ipoK/FzY2En77OnOHfTCEb13Kqp/F
j/RhzkYebsol5yLPwnxD41Ks5JKCES15GJBsk+NUptYBlGbNdNu0XuSSoNGaCcCM2k0P7BL7oguq
hxB09U7VfSDX+rDkb+RLFMe0hHLUSzyHQ1jSVUmAzwdTd3RRWFLZBhWHjCXQo+XA7jszdNzWxnuF
zG9ji/61JwwEtu+Spzaf9TzkGBMZbLMQfUnaIUTEq+MSLnbCojrp2MIXd8RotifkDGvi2/GVRISH
WImJsZ1zKNyLVVcnZgUgBYOUPncHbD84k9zqZDBqQHGQfKAz9+TWLhgcMQ0xmgdijutT5X7gABy/
xY4KzvWEE2IMpHElL2EpwyU4pSzH7n1mG/pIZuH61RKzol8SV5Q91WxvyAEfEYwiabvEtKDJhKs9
ZnF9pwbR+apCY6Mpsl1kt6inYxSnzyw9CVxJgvraugC0bqhxJ5aMmNnFz9mjRF8rPbIftDSaYBWr
Od9hBQoi34zax4re/NTW7o2ryb5aISt+VjHy3aqkRAlF9ZFV0/RY5U4GGNext72VsXubZu7doSZ6
npzhlpBjklCK6ExzdGv3yN06s3/Vu+ap4fi2MovUvKOvUm5hsKkt2x6JFZc0HSaVzmuyROyUlBWh
TL8kkbXDYLWfW+y6sbMfu7FnxGhx0pmtHL59aoK6BznMbU82ZSLhDAjyyFAOEmV+n4roCxvaM0qP
r620dovZ4Ix5ot6GuuWt7QRincRwzb5LFRZEGwnD10/sWV1XrSXWARoH31RWfQZ4ts2Yg0X+ODmt
70VWfw4XVL9T1VD7NaYbfoKc+pHl1z2pC0yWNB+LJrWHt12n6rSisyjT+AqRqObHAyzamjjYO6o4
9VAmGVSXYZS3ugtZKU++Eq7DfjNZ/VXPB72us/7axnV31KJSW7VSgjVuDfDlOPKPgRF3vm4S9mJq
g1hjAX1PmEjh8iJVg3b0wtyubcgPDNbr1p78co7kqR0D/Zbyuz4inzD2Fb5S4qaSq1yb6rceAfIz
JA0XEDfqllWqNLjlKLjuG7qdN16g64Agync3I4FNeg38bnaf1eTYB3QnCNvr7rVGD1UPpfRjA/Wt
yuud3eFRCoSuvcg4d1+LfNQ2MSiNp8Jq/NxeTvBSoX4Bia59IOVFWUB29t2IpmY9MZRgnsWE8YgT
KYOligYFgNbeHDubm5qHJ+z31a3jskmFZeabXdG/AL2sT0jimzeyvJDHyHoZn9q1xsKzmJXHFKsX
4Yl8d+IAB2MerMfQI6nKSb31LC25q0g9fypUVN+J0HD9OqqDe7OpSHmLw+pADTbel0ZWvDRhgzsk
H5E2SanuDS0XK4ICs69lrjs7EsCKbx6ThN00VtbaramgkR1YJ8IhwATMWpG/o+YF7zDMCS4IBDBX
pVDxQxhS5THcq+NnSCYWS22FFq0PwrOeCbELzVycdUwNPrpzgvmitj0ESwSkcIrwU2HNuFKZI/mY
QvKvVt17Z7w28lnpurZCUWSvgIyTRNUSOpYy730ooUYdR9fFeJro8cCtZwbF7DPe8MQk67ZdNtci
umsTazs3MqJga9tnAr4sZnnTeHbAlaztsS7OVosvJRfS2cxB8DGSHnsBWdvbIlOUbpMZbOmDuW/6
1KDHKHLzfpztdjN1en0VtolN/WnLveqk/MSRtd7Meeh9VF1g+B4HwEOk3PLGDuP4DP0/3kuroyC3
ivpYEvjBrmF5W3AdDI6M+DbVRqJVQypzN/Z0tD46kxssvGdjbm5yERnEGEkAhU4HF3xOaR9Whnfo
aGOe5Nik37jQehN4pO3iN6XplnU4L8dMfZPB/KXLU7VyodqgGnNDpEwTDHBPX5iq0LDzrAiugig8
D2lK5ah710alUh9t5kDMqYxfYi1R/jhnb6U7gJIPE+e66lG4yDnZFghM1qXRjlfLIR+rWPGB8HkH
kQC0eeepTdBEBOph5nyOIkMzEWdjDox45vxsYBYNcbzw+77RTxYl2Lo2jOIppIAPOMsNz6GQNghC
8ZCoMNhawdYdg52e1umRaOm7ZLR9JxxZXBQluRBbgkQU+ZVzve1CnI2mmm4Sq/3M13PCk5UnZ0xC
cHJVgyC/wxY6Am7eNTNNWOT3BcEJJl/ULCCfoEnsG1web3MkziHr5yYDbLTUBvEWIaq2GSrN2HDO
C/YuTgQ/teLmbqiyGOV8W++H1ps3mlzw/bJNjvrAKLUecvemn5W1a5GmQZgMrwfHFFCxGhES1NXr
4wrDGF7VNIELpJcB8ZSzZ7yQ87CeFh1UnSUrKBxZiF5dY8KXyn1UnlLXBR0QDuOJXh74GFebhodW
JsVbHhg8PCZJFCRxF7O2CiIHIoCI6kmsxZDc5Y2u3U+WzDuSvqwBF+SSAkqZKQcgA2lxTrpE/8QO
2JwrLeOYS1LumkSn2l1hJYfVgln6tTfn4NnQSemqB84tqy7GRLPKC/J24SPoO6zb3Q7vgI1QdEqP
qrP7g1SlvDcny9r1g9F8sZuEYT3mjvitRBaDeCDHe19VPIwDiye3xrsKIModwCa4e88YEWjYVkoU
X9vRsW4sYtXE+DyQnvWA7N46p45BFqxelPPKFs2NyWd6Z+QGbwbl/XNojB9VlhgbTkIkOYpBvyGs
BMDIFCA9Ms2BvoFctFgMsW/YbfVNbuGuofrIV0ppJ8AKMDSgAm2JdgQUpNfaokrFnGNAb6FMx5B2
FpXnPDjZpCFNNkYK7jK/FrnYIGJE2RtKVqwhjPe2GlI4Apg/va58nOz0valIp1WxtkrG+GuaWsnB
qRvCNxoUOUy+CdaaXloOPy7PsGPq6hpiwycyarQjzpbo7v9J3/O/EdFsQa7/tqN5/568t130XvzU
1Pz+r/5sakJwd2wHLNkicDcd+pPfe5q294cFp3wB/+nIBt0l5fpfPU3xhw53jE48aly6octf/aup
af5Bexw5vTRN4eoCmOO/iPh/TsaA6f9bjrlr/9pt1w19Gfq6jHsd00HY/3NTsxTVpKGYbbciJ5dw
pwWL4cfIJOaf1mNcQMsdSxCisdbeeRerUM2EofDzxUHUNp7GIccI3StjIA55NCfzZGPojdecdLAf
OWODcmu+2JKSPjf6k4dZqXcW21JaO2O3U41JJ24YKugzGF/Hdb+4nvpmbBpERoV9iDxGFJu+z3Na
/ypJ3+Z4mkaKQ0jcGzBGVIAQakBoiCIIT5M72J9NdFWb0PFGNOoeiaypPl/Xmqtt8mpO1x7tzU1V
9+n9AE33y2AI7V1dDF0iC+zPedoVrwaatoZe6WL8ymUAVTK08IMNwkleMhCeoNsuXrFqxA6+AwU/
PbSLjyy+WMrE4i5Tqgr8albTm+laE76tQlSgIpA+YX682NMuVjXAXJHws4uFzb7Y2Yac1NfV0ODq
WZH6V92w8NYsKHrvvVUXSxx4JuZY8cUqNzJHRWOIcQC0ry7fXDA2GPfGCIKi5fGct62ZdavhYsLT
nMWQ5xLzyuAL/Zp+IPunWWMv7l/6vqPpYHRdaxCRmS3m86nJtzX+gM9m1yN6JPPqlv6c9TXS9enJ
66ElLSZC5HMjGptjlc6wasxqnEh8Gatn5lr4Ui/2wlwSw44WuEbXI+ZePkcXL2JdAR+rZy9efPNW
ea/bYVLDYmmn52HsstuiqqM7aDcJkGAsqnugU+3OXMyPyXcjJH5nxwW+0OOQdBezJG2noTna+qhr
azQ8+CkRaCljT0hg8i4vjkvCdXFf6uiVUGXRh+czw4q2oiEsHtt6QCkWuLaqVhSH+EUrNo0l8n4x
eXoXv+fF+tln4/TG1Nc94fnFv44DA5vocLGMkseERrBNbcgA0F4Kc0c+z+IrHTlzbwgYXEzZpTbA
H/P6E+cxY+nguE9p0nIaSCl2WP/bPF97Qz7fBhcfKxbykoFga+7jxeZKJl93NQ14jXcZFjESvXS3
eCN9Lb1yLj5ZvWzsL1UnHF+/+Gjpv3XHOFBEc4oJ53Uji3GDEdt+88KEiXiuxzotuF4DCsPxwMNP
XRnY2sF4kNIIx3lL06HfihKj4xqMNEZfzvnhvTUbHjHkUeK9ijGuX4hgcD/bg2sRfTIQcS00fjmk
3xSYg/vSDzG8uNLkRKE63XqHsUX7MATsYtOjWkzJ3uJPrgljU35KjsqxGTBcr0CABMmWI0r/Ksuo
/UwaOWfK7GJ8bi4maCOde3OfKgNzdGiLJVwbkX2/QiCHcJmUL8zUGAOx2ETIHob1ZHtLCNZ38/XF
iA1xbwTCMFm6b1SLVdtzkSStECwtQ2zRKSxvwsPajcLUey8tLX5PL7ZvY3GA0/PRt8niCi94wjlD
izb60tjAhZ3FPz4JMT9HXk8sI/G71pdmcZu7F+P5dDGhh4sfXZsLeO4FtFNdlN7JRQD6xDcK0nYO
Ly242NrZTNRb2quMbHQX2ztCSsthiBMaO/TNBWNiZ/iSNIjiScGqIRrhny8uVvo+0XuOLxeLfZjZ
8wOLjcwfseKAfE0092xcnPk29cOxDav0FYwG4yW3cx0HykSuvdSLtR9DpKAHT38fI2eF95/SGAsi
z/dJCKP82pk1pID0Qg2A5pW6z9aFJtBfyAIMzpSzsy7EgdGSgiCJC4mgWaAEzoIncC+kAn0EWpBz
wPGtC8mgvUANoBuEHZgDcwEedEbVv2cLBKEfwSEYCxhBTlJ7sFjOctR1NbJxvMx4FIAjGptezcM7
0mbT3scLcIGJAL6eATkZE48OIMOCZugyh5mGXo7uRif+uNg3QWfFD8LKJ8nPBvEz3QZID33kZlvs
NOYhnQxIEKk1U38ao9C/0sd0bpC4m580bchvDbLHCGcDH5LBo4hvSX6nq9AZ1HTgq8biU7KgKLAi
TKRVL4AKLPAkLcRN6W60GYcKHMJsdB7DBWyBF9rAu5PDsZTfyRct2NF1kBDUgoy07OASBpIZQenk
sM4WeoYcFH4ROQe3/YWu4cQBpA3QwKxa1gLgaBcUx2imwR5ImNgauZetrQXZQXjgdGVohrEPe0Lb
4YhFoJ3cYVNh0UIv0PVvraLlsgrzBb1lwdJDtsxzqGEKcQrO/Y15gy36voef5Jt2/VKG6H6A5mjI
cVAWlrEMrmKz6TH7ttbXKUqIpcWjvIbxSyzxUCnfUjFwE46vxJ58gOT63IWWttPjrPSXMEia0bSs
Cc8NJ+ulSzlwbUoS+sDVyRYwHtPQ0TyQXkmvl5ZXUh1GCwrnCmk/mDhTI2YMyokyUU2jdp+3E9aM
aTVF7teyrEuwWnqnP0ewLwgxBugm9yNW5OmMsrj4GuCLQ7Q8UOpYEcSB5ShXnqwuYYTkicV9kWgb
YyDpso9oPaOMdH1At3TaMjNODiQbiE1EgNp9KuGHyCHI/GDwADG5sfHNjYPuLXPN1p9m1X7WANSt
aS1YMehl7BMrSwb22WGyAol/LHSmCNmcrERTpAQDJKWmPVmQxIiBH4e4XLuozwvfqONhPteL322T
84WBCF0hWN6EQWfqm6EJp0MVa+a5xiccYwQ2QzTmem8i2uWMefBms/1wFzVSbpMcuyIeITvkeUvI
OivC4AANEe7NPMOAgDbYeNfjXHknAVBWMVbso8951ZpH2TRaugpwIHyujM6mUPFK9QndS5f48N/w
rjD9nTtOqEQkgoPQgXt2AkjYIURKusuVREqTcpevdWIzwc+kpkMU92Qf0xxTGrpXjrelbbTPFFG4
AlNPN760tWpe+7KLjhkQ/MgvDBfqDpvSdA5RBLGTMI/XkMvLQF+1pp7c9I4OosC0ZQdkS4tmX0+7
xj5xBMsPstFJ+e5Z7GCMNMvuxwEdtg0BaqzuSJWvgdLFxnpCzODnMqPZR5Qb6fWm4yDejcuDC5ju
NRnrPtkXTJnuBqgzJYmbRqM2fcyvPDEfUvFNowfh9ZS0IKtMfNLvjAfqO6PK7fugJU6dNpjdMQEZ
Zlr5eW/wPRkkSuHUzHoB+iPxG/of/gCrcwkal82dDOV41QfcnjUhbHO0YhmXz+lIVcySEQHgiAVQ
xY0bWW7+Esqk/EAdhiM/Re/Nj4xLdZQQ9w2FqO+ydwqF4F4NE/5AF9SNWJV1p2YeG48xCmF2DoSq
OqG1wgKtIBQmUfecBpaOUoc9+qYvVXBV9MOw4RFoPvJe6vdjOkStr1dedhfNk/Zk1MJ7NoZJ7ozB
8z56cxBPSnPHK1dK7Y38cZgMQZ3Md2OZ9G+sv5QLVt0Z1jp32wQ+xuLJGXPhHgS8tReyvzEG9ewx
L8hPoCZaC8mHRUAk6a6kHx9QNJuwSEMTowCVsmDuI5i7uWBvi6DZM2/Ij7YzIDkqh8g8xK1hZ9ua
MHWcURG7G5SUqFakdEdhfJw7O72SvYXCrbcWvkCckKXi9x6JpwMzhS9tQ2MSPWRPvmXLWeqZ7KAI
rFE0To2+Exj1CMhWDfGHOIqxR5oQipKtnMdxAElelJ72Tk6hs1eAUVxCtuYM82xUJDOejHnguOMj
sindV8YEunsvockwluebRoZHOunSWSVB/y4huLQqtJPt2IF56abM2YSgHLXdVFj2weR54os541c6
weiocCqZ1mAuWZUUrMD80Ii78lGw38zHNFDBXepRE9xmPbl6ITuCFxonGNDwayOm+tkmd8N+YwhC
1Ezay8PASSXDWc0YrIjqur6O5pLyCABnjzRGr3LrTF5DERwlkXzRjTs6PS5WSPXjPmkZE5ArWtxh
Qq017M7UJI+K7tu882olzW07zVF8YKQYwx8Kqybf43xlzA+8T7Wf8lmJdy9OUnuZ/8rgU2qHBViR
KdSdU4jZJoCGHI/4V5Hxw7IxIHfEIKUUIYZ+qAzxybQHRPRN14z9uiZUBOaCVN6J7bse96mr90dL
5Tp4Jdnqe0IO0l2HXwbtRGBPD1EBtOqgYiDC24gGvLsqrD5MrkvLWYIhoGhDpkyNdgu9ctD8Lhzt
HRhSj2zdBk3MtsIFXa+9InCCY1H3qjZAqRgCmVBpg1vTNDtr36aUcruqJ5VfZ4vuFy82dmp8Loj7
q2MhoPruA9db9PUyd6JnNim7PcDfKyhzxEjU42ji+F/FcTvkTyBDrOSzzjNc3oV9p6A2VDjAGSHg
oxOtPdwmtee9JRR3YIQUKgC/5XLAGjWxmvd6yGTmKiLSPtu4pHpZzAkc4iGNprbpJDbaFcaiNy9h
ULKqyVK7jdKKPdEKqk+aOdEwxiF6m7ThfTLURBk1cUoiEwp5bAmzOcDomewKcxKRMlcGzjHAYlhR
vyG40YyDjvtXQ4c5Yrfvskh9UWFjmsjoyTegth9aGLQA0HoMuOveDk32f4kmaTBrzVqNVnbfhySf
+QVEuqtw4omlakFx6Aeuoj8XauHwuXXcfgFiu8JmF2ryRXnAuWYftw1GjnYgCaYNzZDPw11mIhku
sxtlm5lxjUBsCH3+taDNXgxC8+uk9ArGhtEEGbwRi8u1cL7WLP3xZqqN9qlFQMLjlVTNe67ZxQEU
iEYQnBOcnCpr+3WXz7oNBFxCRJ9zad7ILDTvmRVbu7hK8kPCZHWG1M3tsEe7wYcxdY/ceW9veSH5
ml3p4PYe5/ZQiWJ6D1sRPisVdy8KfEGyA59kHAdTdw498APUbS5ejBBIUrVOcXaJtVOSBuGPg6wI
QIbOmJ29vkesAyA797YaF/ZMnKZ35TKczFcTDNURaTBpx/T/O89vm8Cu/Q7ANVkTkDsHfwRHzopd
e/Z3DfR/mV5zeaEv/39lWdIblJhZ/r0U8yFOQSz92LX885/86S1w//AMd1E6fk+R/6tt6bpEMAjb
EIgudXf58z+bloZL8iV/4NHP0uXiSPiraemQwOChUcJXsrQz8SP80qT8XdNS/9laQFacBeNDUkag
BiW0Sy4ckC/vQCjD9j/+p/6/2FtFMRYcTKwhIrO1GcH/l/G1RUL60ZlGoHM1qGaLgnwzVuH0FI9p
eCx0RD+1AEGv00ehaTm4DONbpCksUveAC6dDqVXdde5M0T84BBZh6F+K5v/8fhcF/g/vlwhtu4td
pe+9OBv3yloM2Ox/hEEFjLvpoiFkg1iZi+A76ObftnfNi3j/dy/9ixUCqWZesbOofRy2MZ7ILjnj
HHe3cz2Vm6TXSh9rM4NTHZZIasibaeFx0cHNfc/xkPSjxtiruZDkDIz5CgAQqlOCLtDIop+vuHu2
Od1k7JPXQQemPHZKvMhNIfYtceMVkfQQ/elsCXpUwKDQmlcIcF7TWFOzr+qxvi2jnOFLl/cPgylC
yBaUE2k2xZusMvJj7onyGo93fN3QFHqL+hFZgFaVp1jnSK9yZndN1W1E8UUNkTigF99Bf9A4FkUc
7UZdPFljOR0cyKO7zMzwHE9hvE3AnyaN1xKDUxr9axVLgXdQS7YozSmJwjreNJEswWQnT9IObno1
3nF6bNgr/DHTXq228K462JpHlXgv7WxoO+CAV42yhK8i2zglc3id55xdKjRovqsSWo19vDNHAFmD
67x3OYNFtBHFipntkQEzVslB3WAQlNsWKOmmJ3FwrUU07aphgsLfMyQOSKoucWFzTBVYU0tiC6Zj
MCuklE3lDwg/DOBiZVLT/wxog5mi3mJImfwqzNttPBvDDvWXtTFGnKUM3KDeKVFuuLCIIod0EtnY
4tMYNuHGDscO+bLeKVRt8d3Ye+aRpwYocH8VKA+/imsgp4ymx2nQhrspnyjDcksgDe7plI8Vmk0N
Bv0EZqGBFgDDnzN/WUY3Xg/KeTDN7ITgBMcJyJ3WtQMwLLbYdcCyD5ZVuWvXIPi+Rmy4JnBE0rIn
cnyYzPkRJQfpzhijy2FYD1F+mM2GmHlOuzA++TZPEn4l6bJ0S13cgiatsqsxjAR6xg6A95B/Jubh
sUup2WBR7WqGk17kPgrBhmPTSDcy7qWkelmBmQGF3MGPrE1nXTgAXTLDBePQV0yCA6h4ntxLPs0V
5cnOls9F0SICNmkURpKcdE5hiQ+zELxulmAuqVGqOG6yAx5/rxdCXGlEarDzMsuYOACsyqrDRllW
6QOMCs1XjrObRuthkTf6qTtBEwAzvUr75Gy7E1GNERoIePzduoPc7sPA3Wljs5MG42bLJvjbQFiK
Tg2FaXoAwn4fu4x0ajU9dlMMkyRed110Hiiy0BaB6wWUMbXPc1bfODUkDkf09xGtDw5gabwlbmdT
iP49jels22Fz3aSGr/LisdUobSdvW0f5F4KnNx2llp85dFipUKI1StCzp+xop89kLyQ1JGSP2BL9
ZnLCYxIUBoLaWjNWVOTONgzsolyVZtl+Zmglue+FeJjgSLYYcu41yo9tEBMCWnjDxNQmnAAKNXbO
6d/03qMMx67gsg7T3AL9zTxLAbUByRbUFY1s1QH1jSjOJsgv+6YinsNIDeJySBD1mzyVd25goLkC
u3qdiLrfZ0BXjibrIu0G8QSsx1jwZ+OVgqf62HguiwWh8jilNYFPU0eTyamfo2bhiBOYfHHw6r65
rwOydsberPZxSV4FIwB+kF4mYn20Oh3oC8ZlwU2l1LExTLWRdvqoiqTjHAVtxE6tZ9qWkKsqh3gT
FeqrxsABphlkMBu126+Fy0Gkg4cJ8R1nVZLirPLaNj6Ey+w+0RqxA14dbxyBoMwrW/maMxJygpn1
DsdzPrv0IEY3wVluz/tmdOaVppffnLDY0/DqdtImBktD6bFvvfjNRFK8seLgzolN9MBRoG0nJDJg
DUFbjlqiH2gpFWfEJfc/lCZ/ji1/tOFSVPy6gWL/MKTOiNqhiPhlSKlrVqRr6XKC8sq7Mgb3nScc
42HIX/3+hfSfPR6XrfqnV/qltEi7qYigIJn7Iezl3gq8D31ugWPT2gawbH+2DdRWk7Sg5Swrb+Xg
y/39WzB/nsh+fwu2To0j8erhOv7FZuKWxZgU7YzgaQBIA3/HYJbVt2CRMgfVb+Ogtav19AHKaLdP
gVKeg2UliWjDIcAO6isMw3i62hJ7QdLcYZTzfMT+rPKhXhRn6cyEyRPi4CdDFu7pNBZ7Y5raDZne
LILkCjW1cPdoML4hHSR0DW/aOm/yO96HBvIse//99f7dZ/vj5f5iP0ysLMMsKPU9nI7gvm3ogysG
bT46zXn9+5f62Rf65511Fgod/wFit/z9D3WYPnKs7Oh77OPe+dbR8F8paX0y8aX6jaxef/9i5vJV
+aX0wr/916st3vIfXk2LER1NZWLsZTzcMvQ0X0wChA7JGH7VY6QxtZ12tzSHo6PbGfO+0xhiGikY
NNcOu2sv6fcJn6RPi2OX2fW0Tdq+OyItBsMyYXyMYz7CVI7CxwAjfUOVxS0Gcag+aYPMedL5bUgA
aWhqp2kpSuqlPLGoU35/nT9b5C83lYof3IRDHjaXu3ydf7hMMPq20NhH9nYNOD21A7HOTWJucs/W
biGawTLp6yz9h4/y7x7Un172l5ra6EoWtxLJqWbJhRgmvzqpzs7cBExjaeceCzWdA+wUt3Amyg1S
g/QfHtS/fQssSiTX6Vj1Ebr/fOWZ0Ke2ymN9b8YkprRsibFsr9F0gODpJCqfyiaETFBvmvYnVv16
+/s7/zdfZ9KH/nr9X56cfiR7TS9Ca99l/SezjadzVwTmMa9tvtha+A++zOWk8MvXmSsVpKYJ3ZD8
/+erjUboZ11JLIU02+Skj+kIWJrghN9f09+sBj+9yi/X1Jq4xTJZWvu8Q7E0coEIq6xNh5T2Hz6+
v3ul5VKEQatYGv9pMai8vphnW+znYESd4eovme0d2Gf+4Yr+9mvy4wv9sg5w/ug7TM0WuwmemHjs
bhLDsXYe3QzIib35kIYdg+FwKY+BdnMUqLrqHzKu/+bIbAnh4E13Bboizu4/f3pBNI01oz9zj/am
2s/Ixx8rw9IPgN7MfUWWYFl5qR8OmGXiQVG+hVG9Zq4B1D7X3jXYMuCTgGkv1UVxlYb5i92YKPtj
4xnvVPkPB2bzP3/ZANowP3VpSvCOAYP+tKgAXElJXGt4a2F/hWOyXOmRiHflnGFM1ObrybOnDbYp
mH1QH0mMq0AqUY7EUJh8KYsMljfLaTMUB8rUYJOglM4rzjSthoWGQ8S3qhrDg6hzSjisLLoz1BDR
iXRjXIrYTou7TTWX1FZVUCOj/CAmV1+psc7Xwh6sU9u230uc/7Ie1I8tqP/930hhZ9q6zqP57xtV
Lx9t9z9WH0X4nv3Urfr+7753qzzxh0BBBwjDcYD8/UDCcCVMCw87MUnPS4PrB+Ow4fxBfeUID1+v
ZzgANP7qV+k4h1kbWOucCxnh/8o5/PM6jV2Zr7FnAJKhZeVgRP5l5XQW0yyJku4OCU3KrIiYEHJ4
Yrj2GGi6Qh1+uD1/Uyzry9b310p9eT0L+aDlkMaNsfNXigsDtwDFuAebhu74LjTS5GPJDLwbdIBD
WAhHPw9m6sn/w955LMmtXFv0VxSaQwGbQA40eOVQVW3Znpwg2sK7TPivf6t4FQqy731k6I2lka4j
CjZPnrP32j3/FiyleYDMh2G0f1gUycLjYDv3+YDu5Tcf3O/fmM+/yw5o2NG7s4HqfKoUTvsSxltl
EI528a2r+B1UZAGQB2+PneIoGZPiUHIQe6XFtEnmC0/15vHXF+fnD8sf14YoCJvxrLAc2/v0G/Kg
FdGU9UHYpBOSrFxHR3yQ9d2vj/IXdxwQCNMm4CeErcvTP/+hJvK5yFmyZAFOH3oE+fhIFDn4BOzQ
q3akifTro/3FOSE152xcH186D9LPR4N0aplTFshQVtiXCD1h59czivr1UX5eL79fOYbl3yPkSb/F
cPrzUewot9rRi/wQdDKnkc9064v+BrXi668P9BcXj1R2QU+B86FI/3Qgz1i4oqfHN8JfvSqN7GNM
lxZfVHWNF/ny/3Ewol3pWiM38sxPB5t6t6597YL0gCiNORBuZzLYtMYWQa8gE/tfH+47C+bTOwB5
BzixyxeB79Sne5VagbsACsU+Y7gk25O7cz76kXlTYF87MOzJNw1RSLukG+09uVsn81cZvYgCz8FY
Te1NlgcqdKpy2DiU2hYtj7ZZCyeAYeIR5dchD2g2QVJJJs5ZlTJfLYOOsMklIT1nJGsUmJW1gVEm
sEBk4osCEPnl1+f4V+/5iSRMD5iY5j8/jyMKkxHTkx/GVWIfMs8IDvPgMRAavHuDJHVYIhq1f/zh
O0mzdenD3JGMG/zmUv/V8yp914Yt7pseNJGfn1eVgfH0okKGMHfcw+Sml5UpUGSaifjNXuTPR5LU
Vr5jg8ijIfL5niZNokeZSXTAOKfXUx/gx6rLb5pGwvY3l1Y4f347JN4R67soHG3L93/+w6elLS3H
8G2NiE4O9pbUwJSoQHu6tk0x3QiiQxH6dHdxPpW09zuavF1gIpHAK06fpp7GPXLqIqS7iHJF9564
7dPBe/aGNtiPAg742mGQfEtv3D3vuqE+y2kAQ2tDR4j4Cw/driDDfo3csV2bpd8fTFSxe/DXYidV
NYdGq9uNUq29dTwlLf5FE96iF9deFI4d+bZxaSHvTjLvqvKsCf9VQthvPEz2BvxrekWyTfaMaKQ8
uIMct2ZB0h9OVLyyQ+sfACH5Tym0iqvR5sQXjVbSiMhwwK8njhSS0YWF+UjmHVGfUVOenLnszBik
r6jCmzvXVg3a7qp5DmIzgAzVMsVN5hacdU2mA0BRWJ2yYmBrdtmtYTbtVWCWQYsLsBk37KvJHp1G
p31qpiG6UEMSoepc0nCACf4qRrIq0Z06X3Mje6wKomYgYgKAzjpMJbg2Lv0yIdoj3Tto9fbVYKHb
IZHPvkG9i5PaSURwZrqOvloGtIwx0jnsrioPOR1YnAOOkagAHa4X1IXHoU4nc8VXaj6XveRmApUo
e+jzEZCPHo5qWLTj8E7JxDUZHahMWJGx9vbWZdtFBJd6DiOctnY1TIZqeAB3krXolRotVpFCdEPZ
Nncrr5LdfQDBEcaEiZ6yhauvhOeet4Mot3VrRkwF4qCJ1u3C0k/iEsSBVYZBvd/kQ5CSaCUV2TTc
b1sPXD6g8d4zstwR0Y2kK4yfJt26kOe+Jo09nzFFdL86SQvKIjDz5IrsDDySAdsB9Ka9qYM1H4+J
L6c7K7Gi+SAfRu1BHWSkUK0G08xeWy/jHPzI44mXQ6ZvC2AK9JOSsdkmlDjHElhKYbn+B7GSpIqa
PYPFjYnYIwsDu6GxmDE1OLfzsj3CPxX1hqndzCsUm6uEBLnQXihwcNPY5YtwPNK6SWo3NtJV7UFJ
Zv5OnPf7ITKnC7HQfV1lbizDujYWtSZ1sNwEVXSZ9xNxww4aIoJOLH5vMipSaJOAreCawOsEWLKR
Luf2qHY9aqNjIgn3jFG23pLOCUE/nXcTiMU725TTNmV8Q9jIJPajUcc72SKWB7NUcn8n1E1i4vko
FqS7q6ToYWHjyH8YnMA/c+b2vbbwAqa9SqlP2/abjKSwKFCd9mBYSq2EAYiSjAKmB9bijaHBUHZD
Q4erbwb5RcD0H6P8nCA7Umi9XcgD9CLKZ/yDZI9U1rgPSFp/y53Fi1ArjCN6N7PZFNzi2whL2z5L
jWI7Mr8LjYlVmFJUvYKv6b7YEu63HI0yVBpsWmvH1i4wkZeWNlbIgQJxWiz3DN9atp1O2m4FxXM1
NMcYe+wZRK22o8M94sbRMVOYLLqP54GoL2XFVwZa8TOlOvmcBsLBLe112yKGI05sqOqpylW0t02v
Zv7VobfwYGMA3sR5l0OuEQ3FcWl7sCub4SkIMPAGtZmvWfWYAPR9j2x4qS46wgj6deOOywZYtosw
XeGw8I0iW7vAgZmYUXg73nKpnRaYWeYvt3br6wvkeOnLlPLFNQ0b9TcpRAyqiAvUQz0i2zCipybG
CgjkS96L1l22k5qNTTX7y0Uss6deSKJ8dDmdpEFI2cR1VJQ3JqaOQ0kI4YF5BBpMmPExhrkQIp2x
qx0xvjNTBwuM4AY/XdAb1tMkW+fCLfTFGCF8IWUHz/Jozmvbna1z1FFgXaHlFjtV+Dm5t/W4q+kv
rrQFqCGzICMtSg2IFZsq3SnA7NhMyUrKKuNjArdSjr53R5G0hD0W5BU5uw+jsMzQote4HcfaunCr
DkKQOneyigg75r7rhS84tvbq2aprIr04c4ec0TSOCU12O2Rs6GtJVHK3cDZQy/Ujetaxj24qAty3
fhTPZ0xAL9wanqs8yXpRg0/IOHvCOyVkHh+x9lrMyzWOvmCXjRXAaTGN4qnyExI0iniGIw8BYh2Y
cYTwt0JMBD2tau6py6YvdpU6+0I4UUgQATogPjaXacl832oNeZtwvl8VzBBGSlOhuBqixLmulzab
TmNFkB5+SxrsFsdpPmwFQBSJB2vxrwtsheRr8fF6HBKlXxBl02Vtfal6iPbzFABqIO6308vHbKdA
FsnIWCGTe0aRXR/445ZVF0wA4lzlruEUtBs9Fzd8+zcmHx8czmYbLpmO1nAj868oE9qjTfroyuoZ
JwFjaTd5ESfQdPAFk1/NazyqM7VE0xXUoIeB3sgGh/m9g+tn7bDIXwujhruzRFkO9dtiph6JkSc3
18V68d321hbmrZ9ifa0b+l2yW8x9pzHST7Om8weV7UDadcJXvq9aRqs8FANW3xAPvAj5pBjYhFGb
jlhUzueutK/7k5e2MpMKzzGBKa3rbSNjzs6gzJ7YD7L+YEFKt1mFFouW33AfE1RTIZb3xndFBLKL
fZjQhkydmCHIt6kZPTgORlAj+KzhUqX6o7Zt2DMQBm4dSyI7MOdrUlSwqC4e3hLpEMqFBX14YFgW
f3hLrrYJ9+aqDWbz4HttBIZPqpsFEdZOl9GbYj54CWqJkMxUVkdBeCA20azP9/h6QL9m9bzuUbbS
+jS/4I4KGKYm9g5qCuiUyCPaBN9Mdcw8ngTmwebOcnrihe1s2dVTmp+hnJfFCl1FOq6nnDE28sb6
1Z7s4oy5a97tqo4rIkVWhFElrYNLYgKZquIsd/unWU31xVRPlxOJim9e2fTnbeM0m5M1GjCYfdkz
pd3KSOtnB9x9WJqEWZbeHOa18VCBMyZdDnnotq2i6lhjYdkmzRQTeiLKeyaG3aVkbhaaLIL7qUGa
M5fq3m0S9I9JYG9aOai3thoXVm6KAnyyNaFbfTxuGptvc16L+BL7VvwFLHO11mYjTqEt6ModE18A
jYzhekrUYzNXHbKV/jyxibkv55GMX77bSwfmuugnksHxY5BetYSD7AaG+9Czlsa/sBf0OXaapl8o
7D0E1uTFzQthQKvKCZC/T9UDIaAY/v2KlE7ztRLpvh+t7lD0s1r5ibaJcvbxJloDqzC+5T3WgSUs
jBPSkYz22vN3ICmRuzaNERxlPTF+dVIfW8sd+XAEtvY5JqTRQzUH7pBSPt8GsUSVkWRIaAeJkITj
r1TpvXatFz35Jc74Bo6cOc5iu0A67Zr2fu50sEJyeOyM/iHI7OE6QXTCpf0qO0ybTmK8IkZ/sJ38
AordbUzaHB1Q64rk1fc4f1djMMB4SPuVmcZ32LBJFGqbY+P556lnXRC5C9TC7/V5oYxzxRMEolxC
JEcs+lpPfraL7XLNKgWzsRlC3B/l4+K80YordoHdWmuLRJ51wWx+1XszjpFSp3d9Df2/0xVUleBB
wAAQbfucN9G3qfbOE+SFrk2osy5dte4LBU2gTO4TW+4xxNwxxMYA1x4apuFr8JmXjoD9atpDvRLN
MG57xJer7hR1ZxsIM1yP/kXS2oeqGtvdKIqbjLfqlEj8QtvhIDCgGYTgrmB+I1wawPRkSbSHnTxc
VTL2rubG1+8dAUI0zbxDHhnlkcRhsRsiWEblGL1gTGBjznb/riMEnK9xhLIzJlT7NVmsZldqdw27
yNspaRbHOaevbUdMaimlRLt1ndknSyHoN3qqyCW2pCI5uLogHwpaVjVRqzS4z09sDub7bBH0iO6i
9wxqGE44s7OcT0EfkcruAgKvud/sWwH4G/4t08Ur1xnJ6LbVNxyGO91R51eC6rPMbXAlEd/8Jqag
d+RNsjgXThY9dnN1CR7PRTfEfQdKYq4yv1CHJFkaFv3q3uzIx1CI0u0pa54y5MEb9LbEwtUvvuE+
igLiy6JYs+dGc9NU/tAQP3VNXHf5MNEMZRLrFQgQYmuPpxB/boQguWlxPaRD34UJ2aN8Uurs6Fem
Ws0+Kvq2HKltffWtsnrMlEJwpmY2rspsuPIscB9J6dTbBR3Ohz8nzlVao7tWqG13s2nWO0MiWppz
86Jiz7LL2P8cRxKlx17Ua89W12i6xcqDK/qUNAYRsEnUh7RYbrHb1ruoAY46xJcB5eGVbo1+O/Ht
2OKbEhe1tHOK/ol9c2qp9nKxTVLImEzsTMHmOKjUI5EvhBMx/NjZzCpPFhxiykcx3dlGxdalaqgl
1WiSouXXrxMndfSVX2zExC21rb7Z2+Qch6y35iUWWVxTdV4x99uTtpNtUdHYFyaknG2s++wiR675
oK1aPAST9x5Nlr2BmjGESeGYj2RLdZhQMuO2wTj7MvJsX3cqEBdzSm5A5jhGyNRkCFF4JUCaCIn2
el1uXdo4Gz8hB81sEXhBDiFDhrpP+/cAgdYG7l5nZxKeSSIBPb514WjYMX3S9AcScMwVUKivc0up
GNPxeoVBVAHNsWYyWimFOrbIWM09h151Rq2UmT2z5crbZLBwj43q5q+AMYiGVGJb8PruTG31hwi+
1XbMvBE1Tzxdp6ZHuJGbIwj1kQJWWnxJaESth5I7jtBB7on6tHYTvZQcg2qP1k+jIJ2UOuBh3WKr
mnaSF529VKnOmKMP2wzrMzsBp7yQCOIoYwtIcrk1bvAFJodmGVTYT7YIy6LzzjjOycyTg5PxbIhj
+RgcUdlH9FzqduOkVPNswG5HbTsY3DJrLaYO2JszPpE59K3yl+KinZLosUiXN7bj6kaOLfSIWBk9
EQI9iJ9cDWeEq9zbtvfIYfUR09UhEZA1dEI5rDG+rFVEy82edAoCslXJpW0a9IYqpZ1tibZ/L0sD
C3iZIl8nh3uPI7zZeUkdxTs2fe5jHytrwyPYPJ4sSlj+alKhMexg+MXps54zUX2hV1HdN8YoEdQl
zXNG2vJNOqTmtd22zjaZ2RquxJKq69yWL21Ryhv6cacJm9MhnGtOuR9Ltu6AE9Bg6n0EoJX6Hmm1
FXLKD8NU0RJtI7FtjboMDeI21o0OqpXjW+lxTmbMYp6qSRXFtLnOquXbCOZqH4OlfEpqtKxFlik6
HOLFR4tBcSBnoB0kR2m4/ifhKsa6YU7PxcBOK5BOBqza/CJdgZ1TVXFLeLeTnONbzLZLXadgDgaM
DkZOR/UM8ynOV1I3hy9zZrpvA54u+2gs+RwOo+8Ea0cs/hMqSFK13NGfvC25yulHzUPm46+es+Y8
ibv5bikl1rDCJF1sC4+FDGg3V8XTKLx+a8wjO72lW+5QJblhMxSsjnPuwonzbjPR882UCodE1Ca7
LLBOoA+wCGYl9Br8q3cf5Uxru+EywIRyLHx0jTWRITyG5BZdVIok7ewkuFq5cOewTVYt3ghi5R44
kLoH9VM/QWd1rqy6vIQ1l++yqvHPvURau8IaibXOgq6CStA4R9wjNvxav8a1WbfRHjfdcD+283Kb
R0N7l8LNA2kiTYRiCEXNypgRKWR02TWxsXscXxNB7n7aAwSIiHACAM03kSgUUGQ1pivgNuWAT/PE
1/Lr1l25iZGB1eojQq9ieulzS5BXnrMYrPy+x8ckWl3sCM9tnkV+0npyT/I7n+/PZV8G/buqPFJi
IjaTYc+lDs5Zv5N8l9rqJvLAYVj5jQhkGcohmdYe/ctVA0L2YvT6aze2vA2dHIBH0YBvZYCzelJG
pyT1apyc25g5ws7wRrVSedOGPtaOJs0abCXuWhqG3hhT7jWrQbb5hQfzAL+0fvBbkCzwfBCw6rIR
z4hP7b0cAnutcCFvR9nBGF26/oYtZcT7X2Jvg7SIGaThV3XJ0ziz+tlePxFYkpshrY+3RdvuoZqG
ZVUvI1pCUigBzoV0ahGwBRGcx5OeEO4yssoeSlCR+i4oQ2IW5yRvj06Q3gjgEFvUtsfINVGh8rQg
+qYrDDsygp6tM/tlqpEWbMqsLC1qcAze+FVwzUcY7M5cX/WhT354zcfLDN5IW5FhP9vNI+2P5ksV
6O4GFnz3hMQmu+LKsy+mdbezBuVfUcuNa4HTfVfy9m3MwX7vkljt5WJNVx60T0IlZRG90IOlwncp
uc4qJwbY4PLNA1amfd/f9WjkcmBubZOtc4BB3QeKTmuCaRstcIRGEibD0iMWB6lUA/y8znsc/9jt
0M/OYMnYcBCJeYBO1RC3WJqMVAMyxBc81hcdCub7XAzR1kqC9lzHYtxE5mniEqXGt7lpToxJ4KVo
n/nyj/rGg5UWlo1lXtEW8fmjtaR9oenoeb5PTJ2klpXrFoNPcdXkfKZBia6Y9EzrSlUbr3GHq6go
NgSrg0F0si07IGyvqvnoF3VfdZO8R3RdsezGc+aDD9HlxrcWVJ/T40Ko48rFT7YDEroxdJ6sggZZ
bD2n6TGu6Qkx0DnERWo86NFINzKld0nbHXJSAu8I+uKmJOMLXCe7rhZ36D4wJZvZwQW1rxPlHKhg
MXinqiSN2OxYFVEhBlBMvHqUUEkDUgBcPaKyDowEcgBTFeMSWuxc70wykMjA8WVy6/iOd0bRVx/s
TNRbNOHNrRjmsgbWJywNS1czpabhIQBe9XZ3rZ0KOabrO+LOjJt2r/KYTSQ5Nw2RKZGrjoZjw6ma
4SHt8kAjw45pa5qjL544r2XXwZI+DSo8TLrL0DmnHUtxHZlxTeNmaZ03IMUUvcAeIJPJykIIHLTN
fUDqUoL09dRCzkkm+nBFblMKBYERZswQWN7olzx6U+4/ka/snzOROkViWv4Ng0//IGzHuTe9GOKG
8Iwko6p2R40zTcuviFBqChmjrA4mKxyKOtdE4rIImna9V/JuZafYiI2BEe+dtDrnvucVfojMrPnI
/Qoffid1eVW1ps2Ioc0IT23JwnhrDc88RNM8oc/30tsUtE2MNpQc14BBxbeZVJgrr8mKlwKR6Akr
EF/1U+0+9YZD5Knu4/I588i+w5PJX1ejpA1RGGyY1lOJO1U2tXcray9o1nXpWs+6ie39qLoBInWQ
iOucZOkRUqCOr43FpbebgBRPgCqYWnYfdWXXDwyRokcwmDVJEgXJS5orn3E584OgktzPVbo8RnOd
PFWxzauJEbP7aitDPNMFdr8VAAlIcFqQEDigtVxNCb84gw+707WOjeG6LCl1ti0hM3/YC8lkuAr7
NbkTLqzxAAL23FbOg+GVyQE/+3yhxhEzo2Xna9PXJKPPQXoUtJkFc4yu2TW1ip4Xmiy8AHXRfg2g
wB4Xam2K6qWA5EwBuOp0qeEHDd4di1f1PlR9fS0qlNkMGyDceR6GC8q8DKyt8S2l3YPYCRkFvRsT
97YVA9GJTwmxNG0qEinLduvUTXnNuIyE0QkuEUjJgqKkssvmdtZ40mFbFnBcZ2LK1i7O8Qu7G4uD
O87BYYpgradu3bxlFGkgX6wOCymBKdiiIcMXd1qOJqGLeVlf8MEIsFERE38N4k/VIdvkiVAqu2UX
TbhyBlokLU4hoqQ4vFqZGr/QsB6vTTNqb73Br9+9tidWE0/5ccF2/kGYTYBPqGnOY9cHs21bg/Ph
9V39ntsnl6pB3u5XolaDp0wp7SPp8pXYBGnbV2sCyF3wzRX4Dh5VSUC6495pr4X+EGBgwDUZEeuA
RNF9iP2yfKti9WBJuqKVpiIhJAxAgl/E4OQdr83R447zM/SChChXeqc99RQqNp/W+7LXHW09j1zd
csc2gIvcNwMFhiGaxTxm5KSXSG4tqFVqitLLeeq8euMxdeUbEVfBzomT7izJWL82OKq63bi0PDoE
WJKNawcsNjZsIIkFlFzqoXUnxlZVb1+avU/Dzu+6ee0JP37uVROhyFP6yQX0nm1KvyVkuVT1TcKN
CnZuoN176JVAA8yy9d8ojUhrkqe4z+x78mfxPQW0+Z4IysQY0zNPc6bDyGLNXHVKEyPqy0p867+H
izaU/Gdx5Iz3ojutbJIU0hh3rl4ZlSWPsT+/KEWsCJPjcVqxteY9oUbiDBgmWDA165Yllz72xBzH
/xoXIOlVPEa0LDtvnYgZqYhlnXsdLUzWAleJ0HFPaao+HWyMyxjACZ7jH9xZ3TD0GLJdDCVN7BAv
11s+VmiYFrTOtJW9RtotDr6bEkFZxB3htr5ppiCEovZVzf7MqosGfDUwupnP8tyAzjB24mlpmTow
xGDzBiyizPeqyJ23rOjMs1m5FRvcZbbCeSir0MkHsS6ybt4J1KgM84LqMOIIaLc+w7Rr6EEwx5Xb
s5roSL8uWQOmsrEN9UhQ6sn0SjVRJ82HMwAj9EB3HjPUVtfj4hjFitPWR6iS6mKee2PDrJY9/pzv
QGIit2faF7K3QXvIrrn5aIMBJ7IssvQ6CbyrgrlvaMdtfJeUJQh7WxvTPitJnd0xt092lXafPTCr
N4bI3FcD3wuYgBNn36rfkKBn946fFGhex1rS/HXbJ8lqfm6QuXJZIPC8iQ37d0KMk9DiZ8mLNF1U
UCzc2Eld9ySf+EGxkOSm3zRJG5z29AxP2TFfgy5JroqugXLNbNa8GiwjuzeHgaX014IJ96/kEkhQ
mIKC8kN480nfgzVPQEidgnBGVH8lRaP2gwJlx5J48uOBtozYkzEYJwv0bVxYUhSouV0z5BaYCP2a
N9pbBwGkmaIxwaJUDJiqSYC6o4xn3mxb11U8OrRlSuETsQrldK+EWx9HN1suOp1eantgVOHRG3RQ
ahVAfvKF7woVMGs9ju26z+2wnHIDh70VbETEt6xXvUuF4t1NPZsDb5yta3C7r1kFtsbwh24PkRiR
F25FMmqTk1RqCpzfXDr7zzLCUwKcBFvo2HQH/U8itpJHicvnUq2joWTfYF677jTX6x7ofmUhWRox
9M+OZO5uzdjsUt3PO1lsqQJOGoPxxEIg32tdJgOemb4U20w6w8GsMYbVk3E2mT373SKnAHYybEhZ
7v9GmHMSkn5+9CShMJIoIQs9Q3BSzv3w6KWsJc0glQxN1WTfnWNLsQ6WKTlbjO7GmgaxGVicMZzo
5GiZZv/OxKs/KFLt9yThbTyrynnFMJ0FFbqN3zybf/XjXMiLQBckytRP1zemhycs0F4heEK+oQB3
4OVA+frNYT5Jv0/CPf7nonjkFeDTbn06TsPA2NVRI0PGn4DYCCsl0XFU/WaaCvFis4HnG5k368qK
qk0Ef/oGxrOeNjTG8zM0O/KqmANCJHtelsYjEBj2OYyJPFpwGqbmHUHn+uHXl8b6LGnke21anmci
nXQDej+fZJotLC4aEjx7g7b5KCx25WFJpDmYRXmzou/vPsj8qjbT+ivkI2vN/MdcJwNempnk2g1i
hvnNy+T0hwfivyLtu7l5/+ffn9/KtNqkulPpa/ej2NonpIlv6A83cfPcPf/t/XvS4eVzyX8b1vi+
/vgbh7d//v3f/8W/IKjuP2wJmw7RkASQKE9BmuguOv5F5x8CdR6P5h+k0x+jCtFuIwQlnc63eQZQ
af5boG25pzwoySvpuBZ/HJq7/wAocHoDflqh+GEQDQLE0gIEtvnJHGH7bFu9Yhy3bHhqBF7JsgO7
aK8ti2XcKLPpNyLkP32Wvh+PA3qIs7ken9wNYDioAAtzpF2mebjd+GNYmgx7ARvpH+7B9R/n8KNx
EkH7n88NjxGyKT7knu+Zn2SQvfDYZybJuLUtFCpx6XnNydxhoSOxm4scGNxFvzhZWNhdRRKPkm+i
qIdrhkz5gZAKApFbI7eO5oypGvex5kuVy1g9ugVBRCvEM96lELF17E1bv8wjIp+1tvxIMAAJEtiw
C/NEOhX1uxFhxiUN27orA7aEO8en5X/Wucq8Tgtbx2udLhFp77773omk3mrYrsM60Ixv+slI3hkS
0d+r8NPXUbFcy5ZFi1nBHIdQW+js9B2IbwRXZy2K/2HfuvR9CDliIrPq/Sh6xGfCymqDhqBRFxfw
SGMIjGw6YsMPmwWiDmjzDJwU9Eu8xdpVNjRTf1AfJT7ao0++jB/zPFhDD8sbvl01i7sKDX/DiMJh
2xcby1lqe9U131UcdzYFKxBKsgmbJ2AndJdN+0vmLlVYMUOdpx4alCS+qm3wAjrSUOczXsC12ffD
OmJStIIRXSQb6hdaKrmXby2ahkeSMZ5SQhgZQ7s5BIWU8aaPiH4afNxfWbajfbBOoOasCU/otp4h
t+TgMZiP7S/ASFfaNm5mMpc8i8JeWFMSQvRwCfWTB6ayA7GUDodXClmchQEUuinkgoz/wzjON8d6
rwtmVQN8P+pbTfvM5eC2KMmCDExAATRo+lrx6uDnYMd6QQJavrFF/DJGPOqWJq4D1UyIj/tLnSug
Z1zR3MGhSgTOLejaGJCa/eb10bmV+8jXsgKpXhmazRSsSDBuWI2dL5GTT3QYrLdMlDuC/dp1yYyQ
eNwPVP/5No/UE9nuH1Ttl46TfeQyPS+7+AjU0qLbfzL0JO1tzAYEyynR4gCJIrhM+CSTArhOI/E/
BYR30jSJyFI5zxwXl2XGBvOq7bzL1KifKgYi69HBduuMxRkSvHfRs0fLJyV2ecnNI/VtWkmImquh
G+W2Z+ID3wi+Zypb6HFEWNkzDH0nml6SSD9OsS22hL9rLgZEQREZdwQXwfLzTXg5bHyJp0Ge49dM
LCNwiSJmq5bXoVD2E1hSTiCCwhVxuGJMX5CHIJMxyMsCOrcmJGPFoGVYo9LIVgLl7EHX3bBR2hvh
sydfknKWRMnASTeKgsSkkhc1b+3lrjOwPkfavxtNzrTyy/Oh4j64ZvNCSmP9h7j5v4vrbxdXy7J+
TRn/n+rtuXyu/vZcvf3tMn2tX57V3w664C/1z4vuv/6kf7minH9IHA3INR2Tcdj30MQ/Fl1p/wM9
uCP8kwvB90B6/ZviY7EeYyORFF6u67N/YfHSYCSSf/6d5GC2b7iZICGyoeLP/U8WXetn4/AJNY4w
n19G3pDETsqf9lNxTutCC0TMKkzGEu6tR5BZE+RbMIkana1CV7AUH8hhUf3J/KW2NCOL2qBTy35q
Tmvgj0GlNxEBOOtoTB+Gmtf216vnJ+vm95+Idcs8lQVcEeqNn38iYBZW8jxWYVBG04qepb1FM+4A
35DnA9oU15kuhUalEdu8uShWfrN8/x8/wMU+xqXy8Uz9/APYLDcB6DE0jzE/wFkmiNRW4aycNNom
bWMjEYtAkUiM4UnbI7rkd/z6GnyqVU53CUcRNRH2GGEGn2sV7TIQIzavDVUfz6QX+Hc92YJp+7vY
10+koj+uNZmSHIZmgbSdT6dKACJClLluw6oe6j2UPLnzu+apboGFyVmm61kwrKWF46wGurJrBDU0
Lib7iwfZiTQL8O6O4UTPGg3AVqGIu3HQ6q5P70UovUmBKavnUJUuYLyGzxlhCf7WEw0N8n7otvAO
qPp6+xrWHqlnERdybsVXujsHU2lWrbSNjnHFagd9Yw61tyQXc3S/jC5Pa7nc1Vbg7eC8o5nT+Yfl
LPlWD8VLZZTBpkAHugTyHV7NjbP4j7++Q5/6K9whXgmQcuYpMRWswekO/rDJ9ZfKLOK0JUXFiYIt
GYFfsyja0GDr1pFtn/C0EHj8dpC7Xx/XPj39P5TNHNj1HKp5XG7298/IzwcuG+k3mqldGOgEnB9A
pAMZiN2ewpJ8MoecSGK2BsKbbO+snHmhKzKlGCBW3FAayUzF4l0fUK94Pu+UQ5d9IyPwT6ATZ/IV
idE+AcqY7BrQMX/z208byE+/HfHVad9tooamgfHzbzd76Q4zrbAQz1u1YS7incXfq6YBgcLY19vc
74qwi7ryktIDCKB1OEHEeiQwLJACaOPpA+ROO5Rpgp7gKtCsmtLgpP2Zs8GxRdifs7z++nf/+V67
zIVsinY+SB4o0p9/dmenhontpAhHQzkrOuIcGNndHxdaiYbRYU99xuzE/o/s/6fXkyO7bOLMk97W
k59ez94uI1QvCrXooJs15FfASeD4f2My/LTv/34U5wR2OzlXAYB+atdVRVM6BhlfYTL7VegrontU
lLz85iK6nzZF3w/jShovbDvhNtif7n5dKlRB4E9Q/RQf0DNVsRKa4om4Bb3Cr8u5GSNry9B128pa
gFl4xYcVu8sXxghEqvUJ6w5Fk4VJaV3CesBYEpv7QvOQY3FgYm+SUelUwZ0hjBndFxmD06wOKQhD
ikTK9//l7cyW20a2Nf0q/QI4gQQSU0RHRzRJkJREzbIt+wZh2RZmIDEPT99fsnaftmUf6+ybvqgK
V0kmQCBz5Rr+YRQFGogYfYUp2jIhI4yDORPf4ERZ27QJjBD504yxqiNOVHfYYSINyfbg78vG9zfL
Sq3IBAsD33k2jufCVVlpsGeMX22SQMm9ZXUfUZ1GBlshDRT12Uu5pi9OZt+jCxtdRgoesiQ9bq2B
tH6AcWIG1dGYAxOcghnsizp9bWPyyoEZ7QYRLMqpMWDBCdY3UnxMglSB2D9rUObxByT31v1YBE8J
i2Nr9Dn3bd9XaUC3CUplaFs9WBh2+6SjN52o7pPSHlXSaH1aURUkE8xxEfPM5FdhLoRlC1aBTmc7
hNN3eHpYUBmKZkuN9aVqgevEGIo8QIkgeUhXDuLVNUKvyF4ZxdOajRHcZpaOOkDfP7RW/sPNOT0n
lMfiCW4AHgVM0AfVhTkHyC6bV8girfHsmbiRyagNtkFi+zsHb+ftIBngEcuqAzK/Lza2GhtHm3li
ns4AYulRE5TlySnUYyaCp0Z7NyD+1O/yyE8OJD82BwsS9YXNq6m69sFNkZAHVH1LgnGIvOqlNTvE
5QZUeQ2vAFg904YowQdtmd26W79w901TvIIft0C1jFdNP16tZf5KFRYcUMjqdrHki3ZT6VBqXzPD
sbY+DtQ7/FJv8qimHGs4A0DgUIsNWN1HinWOtYERLjX5VS64FNZCr9TCrFje7OKBYRc1PzIbB0g7
k/sKiNjGwsN5N0fxa601FKtEa/+mk7/Dw+80gwXZJBRb22ItX+y6LG4HOjhbdzT8RzS89ivgWtc2
4dQsZnvlRt6T2Rd8R9LTk5tRVZ9fDJnBTee2fUhbdNye1+4ysWxMFVgMW5irqyR98XGYhlZo30N9
DQ79Urz4eFQhNpy+CJR0NueF267cd1TNe2+WVShK1HMt/0kFJDIwzHAF01ugZIUJYd/TFet2TC1Z
kVKBjcIWB4UpnW0YfF5dKnvjJ6wg0P9AHU22ixpqNPesMTlNJtJIYoISonwWLULSL+cb53bJYtAZ
2WcGZxrCHO0VAJ3uEz2GYD/0JvFaIZ9WeIkCNxrAwxp5dx5q2+EK31G4M/cEth1d3wAL13k81dip
brMcP4y5pxIsCWBGpwOWR4tg5XuwdPN/XjBWdfdW0TzXCPZDY8leG00rg1Pwcg4Xg5e/9jCuYNfx
GKos5gIdpWuvK3yF1c6mFT3l/MRDpBggH1rJp8iSvc2IXBN6XdmpqP18hwOND7JO5KG7qmfHqk/n
0wm0FBNzWH57R8jo0nKzV/S6ozsLVnNJkrRNXYg6bVeBOYT+STz9XhUEE9ti5YLyxZi2S5lwso+l
weeOxNrcrXkgqIEDh33pya90OFtgGUBsc2/OQWlwCC9J3z3TgOJgHNwbq0bbrCmce+od7F4EWwW6
xctipDRlbFodxcjLPVcTiU5Y3NQ2Qn3suLV3c/6GaMW/6i3RpM69Pgo817rvFTd2fgfKCqD54CaJ
AxFgnenkxxkGsJVeNhXItchyoEqK9tnMJAPQlo6Eigv0tlgqrcliPEc6XxJMHLQI68UhotLJCokm
023nL304G+zfjJ0Jem7lb/nSOGIEHF32+u3gK4mZ9Vqf1rgyd9Af+V9qnS/PkTiddSLmxsVuSulJ
cMbTN1r9J6/AyWTD33C5E39GKZuf+pAIWfWD2qc1hgh4PKE5iX/0zndQ8UVvSG1Zw3y8PlfsnJvq
dPKcuw7dpSgENLYcwFSyEXHb2OoVNq/8JiyOe4dIswcqC5G9ZtG1AYEHhSR4YLqX4o+8GjsgodBv
F8ef5xQDRdgURH2qoOrQxHxgM1IVnONvoaMjoEe6abmwN0ZQ18cm6/pQn3GI+tvQpVjVgOFIyNb8
5MK9Q2aVcMOoNodoRTo8oMYeDtghXhtRsXzA6a4+eiW72wbMtDHn/OW8VhDpfsn85LVa5ycQNgsH
RksLaeRR69MmCoiLmGFoX+U+v549FzNEw8VGekSVWvbgmhwLGsUAsX/vjXjeSbdNb6aUp4oCHPk5
Q+2saZIjA1gOvKVvboiSzVUqkx7QBj2jzild5kPJvENSPdjnA/YkWN9Fu6zpoS51E1yGKHFQBVVr
/IJtH71FW8h0Pwo1Qv1KEX33ElKNGfRpUz9HbdXvZyqrb0aQr492kakrQBpYZKv+MYN1cqDOSXcW
lqjP6JuhG1suFRmxne6SQUQ724awFRcNQvSUSWMd69RAjfVF6yTenRhK7RG0YO49IWyaLw2WB7qA
yxPy5GZtb2wBjMyTM23lIH4ZDNQ+Mg9TAli+Ngama7fPJ3O9gj6HomhFsNdlXu2pfJcIeA4c793e
cabkGBhlc5M6RY6+ZpZup7qg5SlLc9tp8/i5iCU5SjNSoNELRugcPI2ljYlJ2PoRAKZo4HqbEQqy
KDKB8GueC03gDQa1bkYokdcjDN1NjhHHQYk226Y0Abk8BltVz4dJiAebZK0gXwsx7NvBuaR3/iUu
4ukHhhEJVDY/2k1gbrYUUN+UpycMy7cBawhkFhOCFgBu0GTYBRoN1HtWQwv5uErpzJp03mTNVAsr
XBwuIBYaGU1km2FkOMZ4+JrunYHwMYgX0kQT2dWF3qUf807j5Bop0Ku0Jv7iwPsBqMpl6yJ+66el
IpQbP5TL4vMmK0e8U6AiMBhfnZ6omzXCvuhXeQ/gCKIm6pStYee7KiZkmtnQ7dpUGMcmxbGsm0t2
ra581pzZhbkSltIhfRVzHeyThPxJRESaukqWD3YvG/2GVygEnECycqPXKTNqAEB+8RHlenklV/N5
tAgVhuieq4gWR5k37bd4DSThDQQqGKMeehlJcIKN9B6X2/bCpIYDvW9YBC4dx6WRn3QXuIkJDswX
+xBEEfNrhefauaJHpZdwYLNNfWCEHDLi3p597E+rFOnWknVb6yVKwXyQ0/QSjAjF5NV4D/ICzmGA
37hRgaXFz/tV36dueQu6D4dOAxMjTmu4jNnLIJKX3Kmf4beRIzvmfbfO2aZnqLydkm6+PI+VUtMb
kI+M7/COP6lFfKGAbPbAZturzrTaD6BxP2ecaXGPVoi1BJdTS1CD6pxfZxN345NVwQ7tya51OAWE
tl7nAyfe6ANMmxz/iZbzi1rKEwnGfLd6c0sWaF+rlrzGEMEJSwSXutFHCNaagPHN5WNgTeFoMf3q
8TFhPNG6N3LKkjuzFepzavLsof/0oe7MF5IVpgpWwwBLkgSLZ4qFF89Zev7H2q4gqxvp9FQ2mKn3
LcvN0s2rNEaVNc+ZuOteeNSR5+RNMt8YYDSHjRvoIF1SrYyjIvfuesRYJ3JMax3VoUqzTVO39REU
1yEyh+5CBEwmjOQ15rSHadyHXeXcxDb3eT7R+5kiTKc7jV6rIFsQBJRoLsfkBBTXVpjZixEa3DDm
6JyZ1VIXcK6pWrABmzcevkE7KBDPNTb023EaptsYoxYQ1iYvG5D0AcXr6HKhMwmUtZhvc8ygH5ph
hMBvitCIGf7MXkJ2R0Ufnk85BPSqUzoyYgkkBsexH4hTrLhMYbGG58Rev5QAdL7DFsLL2+MD/GBA
/hjyI5oOrKZgiaKvxdTxKW35aq6m+VJGY3UqOPXOq596E1fsDECvXF9pQvCtCvfBn9ODG1j3FV37
YxdxcmUKO2oaVY5cMZ2Og/HaAfm4WXJ9BuqhzFBbwNvJoQgKsbpvA1yxZR+oLQp52dYykxsIploO
2c6BUwL/yp3+0hiwDhqVulqsdQ1lw+U1EnGbSRKs1LBuixYs6CCZHBrJJDAd5xhmtXPEDbyisZL3
57M3mNmniYye/l74O39qL9BjRD8FPVvTfKuUNGYjUPxsyQ8GWgW73KZh6/T9c6NoCmYmXLgVSBvf
grfcr/iXJ1Y5EGrUR6f5BOb3yfRTwR6m0NVpBrgYI3Q97ykf4zvTmlcIeWArkJAeYCeZEFWm8c4t
gfsDsiAB7uMP50bmuUZiHv4dsGfy6s6QT53evRc5tpqT0YuT5S7zpavm8oSDIQndqJNSjxqoZ2hK
vZSjyds75F6GKf4pwgZh+w+D/x37hvaq6ppgK2OdBSZ6PkjNu3NiP7rIhZj//RY5EwEUeS0G9HQF
9Iz+5+5jBry9jNkph6ijpvS9KbrsmNceXYukC13lj6lupfL9OP8HtpvAjPydFvUfmmIwc+iySYF5
H/3cX28BQZ7GSa18OGQoOTHhXJMjHnycQmgjoMCSIRTgYiI/Fqn9TrtK/KGNSPmO+CcKUtKil/Tr
pdnZApJXMBz8Zh43DkF9h5yFeEgnt9zJVakvA5K8YWSu4AGd7K7Gh/MxUNZhsWfx/PfVrTtwb1ua
rukJmEXQGjBI+PVeBmswVVJP+UHqIKAbBhjhkULDtw5bR96nMdH175fUX+/NJemPYtPCeMIUJN6/
XtKuepNyE2JkF9l+WDQLKh0xfxIF7sRdOzJoNSaARC2KOvFYHv9+9T/sZuYE3AD6eudR1q9XL3mo
ds+Y89BArEMjHTGgioLinRX+h8dKl9lyXEe77f42puI0RUWOXOKwilRuB+jjO1iKXxjE33QBNMa+
SN+54lv0k25PIhaIvC39bUF3X6+6nzr6DdpYpCVlf4jTrLtCoDnYpwAlLggJtHIm/wmreHR+Tbpn
erRezgWMs1ko0OANQMUx/b4W7yCy3kBkzrfEHBEIj1a6/W1xYejdpoGp2GN59qVWzvLjn+Q3z8jx
irl5R5btLXKP6zmo53lQ8ZCc04PIXx/BAEjNjaq8O/ipd9MiJ7irDKcK60imW5OsGRiG+xUMygeF
yk1heh/a1DU2YzpdD1b+vfcnCDpOur4jo6qnsm8WvINWpANgiZUn3PNI5Kc3Y/uzWmKcNQ8l6ltb
ryB5dhtCzWAiXT9Y1gXszlNCk+wT/mFKc/3JaJOSli6gAdHONKbI41AGtkA811rVxLVv0A6A+pZl
39zu6PSI+a+SFKT3LmywDhhEvA5xgsNbPGSh0cdh4tGp8dYY/fiK2ZKeOuYuJEHL1MIyZY+mlq1r
a9O0oFJhhYlJWsmjoZWlx3bngy1bzfbi77vxLV6UV6YnyY5kroxztft2nout6txTGKJYEFEuLE4T
b70+Rjt9KumLeZowmmA9O/el3IDwNs9fk9bqVhZNTULo0aqNOOnWrM0vlTkYoQMWJBx13rzmZKVd
Ga/XtCTQBfHphMblu/HsrXTd+TuAw0GZz3EZSptvTjN6GcT5lmSTpLTboOlm7OipoXTotc+DhQxt
4pYnBNDaUGReA14CYZvJVO+E1d9nrh4G3ywvi8m96ck3Y2e07W01enFzgHVxacEc3WjUC2hW950L
Wb+HUEaHqFfD2kMd2HsbaZiCRDDNcvz8cHnOMvIesQBPbry+ei1W8D2eR1cq1d1lLEzrTYUG2sYa
INEibh7vJpW8WJTwqN1YJ6+k3sspAc8gnFrXjBXFO/3tE64YNE4xnT0aEbXL3xfen14aAzwGoA5C
f8DZ3oymKipXCzdDdUhQettZBaSktprVtuzIOmGuQ5iZhu+6XjqDZ1AbekWF9J2I9XuARHoWwWJg
xrb8/ZgorKHzlBDqYMr6hx0syONZ+FuiU2FtId68czXr9wmWp70QAua+NnL2/tuTF96OD6RRMb+c
4n2u4LjosSR8z3gbiNihgUtCjUUFR4Qv41v4k8/1XOfXbklyL834RfliuS5ksx5HCu9NLgFiy5LK
3oi68Tqzp9u/v6bfz1HuGOFXEmKXiP4WSNA6s1diI68OnrGg5NxhvmhA+wkHk/qJVjYIMrN4Z2j5
h4Sfq7EikAs1CdtvdxIafP5UN1Z9QP2LJVzbkkJ8xqCnlrOW9qKfGlclFS3CBLSnrgKbRqXuGdJv
xy7eqk3cxWkhRAyKIEWNqGA5triktSL2Ddmssikx0e3Ld7bTP1vawPncE6kEhZOGfe97T0ez1KFf
q8cv0hrS+5yKalvWdoLWhSdReAGCjjb3hwLQ1UYYDPUUMkswTEu1TzydzEdTcMDSttoA9LyfJ/ok
59lGXUClZub2TVfCbtpzudlkQhF9sY153irVTft1ZRn+/VX+MWy4CKIKHi4Gkm8pHbjX4cqGuMIh
XvrkDhU+mgKUL3vLkT0sK/yZEkmRC77xhbY53WyHFw2e3N9Ng4W6gtuiaLHQIzrH+tKaGI0uKaIi
Es76ru+tz+fRplQiAPNTtpcl4+6bJOMl/P2b/J7Ago0luwDNhBA8MqG/phltLBnBtl53qDwO4wHq
rOZZsSVkMl7FqPltA38tP0s/8nZgQfN3zkz5e/z1LVRubTAvAG0w3Pz1+oE/57CpKrSQCqZotdXO
dyKn3+8XdMJx0pYfK+WU29RO8osBIg9mNJyQs0EfO9V/cnJYoIPpIYSyskw5u5goYe28w6bxi4n7
ZL7UzwbeLRD9mD/Q2kCiik71jCJTlACTVHoa4NBkz2hKHsxS9/hm3c5dVXrfNpP8aBbOTpnBqR0x
zXXc1dlDxaNrHwev/MPQozDMH+CYi0PlA7DJPcaNf39Jf8gsfIvsG5mbQHIqu/op/pR1jczqqmxK
6kPDkOI8ICilHgkLJkIqZRuufTFt4ny9QGoBUcyUjAFWKcMDhbc3Y5jVBFSrWryKOa3vCx3fGvcJ
hg7G0r36XDHRx86TWYRnlsvh73f/e9zzLZeMgn1vUqa+rZEGLFU7ULA1wonyICLmizpU5AtV8bkb
VUTlO1Hvt+TZY02Rn1KUQaDjYH+zqnAjipCQoxKkta02i+q1qD/H8XkW051f78BQaCS+gOQANALJ
lzlnjxmWjU5q2KI6GjqAWTZANd4LHm8PyvPNOeS17DeNGtI//+lluoufZUZe5Yc0AUfQt9zDQhox
6ClroZ/K3x//Hy6ntzhIJVtQTPx27OTKwTmqzg+To1ctGNbFIKGSHWuH2vG9ith/WyF4xDgiCohO
gGyCyvHXr5e0I9PGNk0OSZI4aEpgFpBIqKCzDPaMmrAwnXIyEiRHOTNIQ4+pMyGWIYzqRmKU+mmS
ZXCXjUje2MNt5/pz2KBBupHT2IQTe3RHd6W7KnxVHSCR4VvbV+mpsjMQ1Jq4mK59te9SPjwdIT8z
u75PaYdfZEMl9nWG/pBRYyGf+b46UsPIZGvU6bST0Pm3pp2MEISnPR3JJmzjBqUCrJAuwXIYTFTy
224xJRbWnn3wLJtnCKAc+yojw9k5j28r6uT9ih/crqh8fzegzwFL13gRGm0npma4R2ne2sPSzNAO
olKLtIdbTkZHRxBv+k3KnHpX5aV9CUDVAQeWB9nOLZtqXymZXg5ZO6LuJBGEwcjHPtgemsVByj0Y
Korp7z6qXt7GSWrtDLrD+Ioi8Jgbq/gyTIF9wCHYeWej2W8TdSxvSMIQuqZcBYb3Vvk50HwJo+CU
B0HhH891j12AGqk6k8k2uVRmleataprqEKlJbu11wX9P6RdYo+ECDwKhxgzK1cZrvQyd2eRbYWX2
3gd6CM1iQoCKBRRieI0IGAES7Hxb7RkiyK3uSux9ezWelnqSp0B/fFb3t31iPTkeaJMJjc0wcAY7
HNoSi6es899pOL09vID9saHYweQxBBrzzVInckK6a3If7+IV7dgFysB7JMS3wfN8CQ+EoROYmES9
Za9QhTk0ArT+B7Jiu3qk/ToiurjLFUKiHdR1no3xXlX0NingosROeEV02HXYeBOhYhRuMzdpvX1T
e03I8KvdwvxuGLvBH/BtRnqG7XQXdWtGW/Q0unfaWuJtbo9pgE6Q4fjTWbXpuPwaQpamLMasrFEu
cRVaMDjA87btdZdl+oKRE1yooMdbQFhPtB3yA97a44e/R80zAu7nzt75HmiRw9j1Af1qgPjPUZpt
03paV2GfubkBfb7pjqW0WwpxE43MdkyDLTI03Vdc76MbHqS8qWdQpwjI+o9G7q27ZPRQ3oYFux9w
mXs2O4tH2XRkdwnqd/iRPUywLi+c1uPr9MhjNI10cS6emo8W6k1wHCpkbxG9ubO9WCHKbxTvJF9n
r4dfviMJLLJw8MqwWbM5m3/9jlgZQ4DmCN0P7KrTZLfz3lSx2AZjPV6ev0SAPdedOcXeCU0tgXcg
qhjBaq67Am2z7UoKtoOx3m7tJIqPQZz4O6/ODPa12eFDaL0qsBhHY8QQavARX0xj+z63SjtUbTpe
rmvSHYvGbUEArP7Bnb2RqTbufk6WgeZABrBw+xWET61n7JWxL5W17lpt7Ynz5j5vm+5m5m/ulTsC
sUjih8VwDLgjU3G3rAphQhTRsBy5dCb4UatEJj1ukvHaSr3+2air739fMmfl+bePkyY8mEqPVjC8
vF8fpwqCKF2pm/Zx3tI7GYx262XjKY2nxxKLTNR4pcA0USAz6S6QWeh4bTME9rBJR0YLQjMkLubL
WDeyzbJqTK4w+jS/NlrIxlyD9YpPcU8jGhFMhGV1pJE0QLFJ3ENujpqCH1xR5ZlbreTNQKWT+8Zq
KkB9Vrs13PrjUCzDHoHNp5KG9C5f2/cyG/lbtEJVgGqTtpGDsCLt0l+fQJb2i0s7xUG8iMMbdU37
i4VcPGQtyRJAw9oKh9rvD/00G3vbKHH5XJvkSmS9jytwqnZoTA6w0OryA8xp4B0p2y7HzzLf+E6G
VsqkWJhubOxawHE7s2WNLH2NckjqZ9vB9EW4oLaEGDf6mpZ8nEb7WRqi2CyB9xgl6XdqHYQVmE9d
lb3hHWNAG9dxlfp3PflkiOBkEwZjQTleJWpXon1xcOkNHCQjvz2DSRb6yCXnoLDf6eH8lqXpWlIg
P4a1h7b9eBNylzlNmFGydsbCeYVt4N/pvdLCqdpizz6+08b1fju5JK/IBqFGJxdq6VswcznQqzKH
nggLnGqHonzwDLAsuVJrJbbmWs5724yym8TtkyvLbwl4LemXmHjo89iQwftTtGWa+GkMotMUu9fR
imSYAOUzu5dLjLZ3s7CvxwzIK7+7VeSEOyNgXbYZx4c1sZtJ21/rrlnvrRown2jW8Qei1t0Rqphg
cjhXp6wz3TDHL36fAIn/MCHJ9sDAP9oJKxkRxk5X1F3AaeRS0OJy1yaMIWxdA+YKLpjI3vfwY45B
vhA51mDAarVChAh2xfVkEpY7lef7Tt8OE1OtB1KOH5yFtdWNHDNGMvolOpgIuSL1xy7sjQz5wNqU
9NbML3akBWNGwTg7SWpjH7QlbecxNvYND3KTeMINE3pBZKBsiPXfzelhzWpFiTMeXZ+Sv+6zznWL
vIxBxfoQFYkhPL8Wo+rtWst65zlsiL+Htt9XJ1NFEOmkWBTqztsq3c0rkMFr7ewLFM6Yb7MbgM0F
F2CO/GOyogry9+uJ3xNLyjaY0lS8wNRRVHmzH3zgbcjdx3IPjskO0wVkKCYR7gl9if5QrWZyNaO9
hMCniwbR0B7bjnDh4lQc4iEj0BKtGAWgOYv0M38KBg4qc+RVmzXaubMn+oPCSQQEZt0+YIfAgLbS
h7sTtZw8aXHnVPXXRYeRGA8VENcsOlcUX8EvNmHmggrN6tTYxfQmn7AE7C5W178uRi2f19mvDS6t
u3VykKIqvloJ926Y/bxf/Gi9oq9lhWKYaazU7RMm4UQqLYh/PlpVTqrVwgl9BlFmh0EJ4F4A8gUj
wm7CH8o/JCzBqxoJk6upl/2hdvVpWqJBFCvykjzlnMEGY92Yeq+isZEB6xmWl2olvqHpwlSoYYnn
yAsdQcVz9uSE3Q6Rvo+om+McXXFmFi03pDzIlnRckEw2EqYACw6c//y0YL3j22fsW0+r49QgQ3aD
NTXbGWjBZtGnbpZY3YVMc4/NQrhIxUQ+0M8rD3HuLpLe9K9FwwB/KPjPoI/9Y4cfy3WV8CtmTAZR
RQHOnzXgbzDf/aGNu/YmxS4F3FlUcy7wNQ1HZDejsa47NYouHJbaPcBRgsdbpjw7vAcOxep+cBfv
G4JhEF8LaV2wO8cTnBo7JIKxip3FP4xNQcqSkkaft3vg8vhAmnIFg1NABWQ6uAYwRA/snqKd13Fe
7f/feJ/6Qt9qRiEpwkrd//qf/7qwVij45T/Cs1rBPcqOy8OPbij6/6sYoH/zv/vDf0kcvEPpFOgJ
CFfDS/5rX7v/jXj912/J1+J/3LVfv//okp+ZnP/vA/5F5fT+Q0K6pN2PZxnGiNps9l9UTm1VR5RA
54QTlELpP5mcVvAfnKcuv23B1pSMd/6TyWm5iC5oNzw+jk4M7MZ/h8lJYUHA/Tn1AwIBvhzGKEQw
36H58WtAbuJSLSmH0kWbpnF2HNYuv/U6lL0Q4Bv6ZTOjlJodkRNViHOqNukRDqiGBm1ZDKLoiyFa
LKz2Yk0qx70WJgyZzTin/BtMSfp5TRWW87EPgyZEJzC+XBEA21dOa5kh/Tw7vqkdp0xxgl3UZ3QV
kmpXi7RqN5zmMXV0XHZ+CL/T+9jhM7UXvacFXdQYImpgAXPz5Yta0awPI0oQ5rUInRa7yor9dbtO
wXQf4HuUHueaHsXWQqnJOjZz1kIlXEeQxyNEizvbajDYlkpB/VgcESN6Zst78jykVvNmRGZAZJPC
Nwl/pJT0oTRfk9SsV+ASPjtdSkM+oDAt4aNFZfzcwN8CU+JHyzfbNfo7JPkijbishq2fKczi7VaO
X5Osmy8c3ynpayk3/Qzuo8N5RHJwT7VpMidw292EmcyFEEjHIZMoUcrPKsvd2JAVnnrXWp4ZHyFX
Wa1W1DNBrtMjpoiUC/ba4vAil6x0QtV59rVViukarUzjyi4LIImrTNcbOy0H8WhxRqGWK5cm3uP/
YQefxr5qLpYm6URYBCaYhBW5vuawzAIt1w2SXW160XSdY976+rnkYbPaXbDP4EH4Tx30EJ2PMN2N
oGc+M/uES7mM+mElFzCVcbrAzQqp815e2YFsjn7ul8utgEQUb0vknsVt7PlMng0P34NswtcIaZtm
IwdzfuhT8zVbmiWscmBUE3HuAo+AEXnHyNq0jbDg6nTLdlyiFZcCD9V7O3WgPsh+j/fLAnoQgDpK
7u4EBjcYvEcaqxeTMgTMRiPC3b4YylBm0SOpFfz+YvxkKZvKxmUKyvoA0Od8F2V5UY3txTTH1cEo
zFLPdqytxjCHNg2869iysYRg2TyUtjIu3HnMEeOWPLoGHS3IRpoKrS4HF7ABspFYMkCTXCP/mgIF
B2KJay5yc82pSCaPtyqT73LsioMvq/JT2jvVzWjnznHQmsdxUMP7DxKE38cuvs195YVIptcPXivr
G+aozOdzZw1XJmwaUGbiolPMj1hSYTLc5/HFMkwIJXhee6ncROsb1NHOm/HdkHUGazuzH5ta5CRM
MWRcRBv3blTIUFZTvgFPhdMQQvap6IfrhvlwA46dTku2OMNTkai7UbUgW8x12gzwS8iek/42SoqO
LGXpyVVAdDllBrTK4hhrt/j7PFBpFIA4jceqUj+GIb3LwVegag89pej7HsWDDmHZnl0W+wZAPX7C
bDuvkNkLFMHIfpIj63/BGdbBpwNjvoPA4wjFytX80WZIlrW1ulKuh9/H5PaQ5pC2bfP51av6q4EB
6raZDN68ssutUearATAYBedi6IE3ODC57QLP2ZTiY13q7pQlhgcpDG1ACv15O3keWNzFWZ8N7nuf
ZdFKXSabA0IW07Wf5CDCfWN6BF/86PZRdlk4pQcnoxipDlsv9OUsw9yeq/sW1e8QXcd4wyh4vQG3
NMjdUs7OMRERAg80aoedm6Eos5USA6ylaAzsuCJr+Zhmfb1Z7Gi6CQLMMtzcy8MgcbTdRPuqGtve
mYPfXM5uZO8TgbwFRT2iFflY3jkBPem476zLGWToS62qao8UO1oU8YQ0iuzNGHAu/vKsBCJhD5Qn
dJbG/zQFVvxd5SNQ5J9O1bt/TqGfJXBQE3p7OiGCoBEdJjNgXTa86VPiFNQkWWImF77Vjf0uElPp
7vq0Xm47OCYfprqXxLgaZsFkN2u5qbANfqoaY6F7UojvQ9wE2YkuqxBh3qPvZliYnEOO4u0D3hcc
U5M54faQeBEFNANetO4rXyQXDkLT0+0Mf7+lmY0Ac+fa+cMCC8kuaO+6o3Ol0tW/RnMsv0t8TJBk
oyK02hHe74Fl990LuGidmCXup7xDe22s8gVInwdfeYN5sQ/vw4OmEGBkejFN3nIYiO9XSNHg05dA
P0H8dD4yeQ8uETWZNr5FbmcXMMhoL/QfMZtGfHYyYHoNNNJJZfEx78lDGEI7GaBuzq3er+nEA2Xc
ulOwLkffbRFip/SjHEWn0MK6YYZ6d2zNxSlPaDL6YdC68YaJm/EDhNdy2XVoUBdx3azbVprGQ567
2NDWvXNbLp2NfG8SP8L4DlesnPAYUg6KhaumyGaivi2DEv09MOa3QEidT5Wh7N1o+822xzsEm8yq
28QmA1NlJj3Km/5j4vh4wsAQzZYrfF2+1r04YDwArpye/I3KXsaRKtoQ/qkW1De4jaJCk2XdQ2Lm
8MZqHhz5xrYatFgKnXXjWJlD+pV0HQx3wSRj8MbL3qgerGlIb5KoTAB/2+7dmCZHj+bsBccKarG9
W3xsPVWjtE6P/GL1BmoPvC9GFC0hxUAlqJ7Rvex2pqVeUJxytm0r4SutUHAFa/O28RrxmMbONw+o
wkOdsPNAsQw3Xe90yPP7SWegZIdZx4U/CImHzojYzPdikeqZfjA9Mj/HYPUAzd25UasaLYKy48yf
gnUWwy4oTfV1QSzncx9RZT06kWFV3J/XLFuXscZngYrpDfLQ9k2aVO7LlEWIVauRaULs2MYLpV4H
zN0dUZARvXMIDDNlqONB2Cwz9xHfiP6bDfpig+p/+WhV85CEHgPag1P4WO0gtnzt4dFzPdRDgN4Q
07AvTunHD6bs5TXKUmQEzcQ5P0zxzpVzGrqu4T81dDo2MrXdr2S1qAUCLcAvZDKb4jKdGgP6HKwa
c9MVRv4wVc2E1rCv7DQ02xyJ4rzQ2DhJwtGFBDvV7PN5xtOIiAVysl2HBjn3Jb5BKijgcVoZx74H
jJ0JcvOw1Fn5SfeTfwy1OxxJvbBKW2z0GG3VZGgYMelhIwzVUS3BSvRDonUO0UOqProOnI18ye2b
WpbjQ5wFwfPQUTmnpaRf0kbxw2rkpDy22VaP3Eb+JNaVt9ukHE2rLMxL158QKWqkA0Hc77xTkhcj
gtpB44SIYnSh1VqfF5hSlzReYE8gJpp9LvrUe16i6XVUg2GiZTaOR2FWewtnViKWkzmHPF/mL2Cz
2mQTzcCiNh10xa9wW8dHoQr5HM2ei+JSiYriJu5Qnd2kENiOdIbsL2sOj5hDyfjs9un/Ye88mmNH
znT9X2aPDiCBhFnMXZQ3rCqaot0gSJ5DeO8S+PX3ASVNdx+ZudrNRNwIhRTd6tMki0Dm9702vo8M
33svm0pdDRJtb2JAdyINc6Ju5ylc7qxY79M1GDQR2QYJ6xtaPO3PzrbiXal1LfgVeLlayy7puFcL
QOOlpdrxTXdr7YzCDi9g7semtxC5nxw1K65OVucMK30S/Q89q/Ed6G3jPrOx1y3CPaGZx4I8bjYN
oQeEFw6jj+xSUdBaajXMaMtl8Qp+lD3IwU32g4/1zCJXlcSxzgIEs3x6DaXHJLYYeq85cOgR9KKP
vUoJIKuycSHVIN5apxyp7LKG8GOMC5bmzE/7EyWS7aISPiaaNHGa6egyY+tGmQTHUXG8bFCdkNgb
ovX3I7s7hLGgxAdeanrCNibKtdEaaEEDpT3mjQxvWzt3PwpltA84+gAZ50eS5YkaOR6CgJeQUGvA
R5cePWtZg03dYJgx9hFeZfYflQ1UH7VBli6ArSl4IcL72uqRdhljNTdZ6iGSOTWl2lfbWTl2skyQ
ENw0ujxPXgSIB6nZnyqMbq9TaJofwIwjHr1YVD/HNkj2BqXaybKAaH7JFcj1JkGjSt6KZX2JiO4k
HAJptSaNF6N9FTmKcrY+6Rd1nFRPBmpHYrhz+moRkrhkMPvusPYSdyQ5W2sUXF84UfpUx94FsNK7
5/PJz0NrMHXaTf2aVYOxdn0zz1fwcYLoX6JQXrO2aKsF1cddvfS1SK6NYFD72tKGrZlxAqxiCXyy
jBGrBIu4VMUF03d06SIRkK1q0pw1WIG5q/NINtRcpT225DhpxTKMaLhY5XXrPWEaoyhMFs6joRnj
B3sMFUqxiixrUZENN/IoRPW5HtUI0NbiwRrr4UXo+gPR4dU166sqWndofy4kO+jFbZ+ocNdPQr5j
/XX4v8a0PUeBUPtKDska6Xfz0lVm86UC3c1W2lC4D4WOa2uy4uBpHFJuoqR3wn1Wk7hKz55LPSXm
tGTDIKydAmqJ5KYrtXxPL50GZWCGj3VviwOZ2m19SMihiLdep/Ws2rU70GgR1hfHxdaQkplHZkGm
FjgBmr1j9+4rsTrqoWbcUisD+/GeVckONoYy0z0a/KzekMyXraaOpxPv41g4l8qAf1lhIyDRzO3H
rV4N5jvlMfWeRILirBuJWgyeM2Izqq3BY58smcBCwMlg4VWautXqIVtEqRw+HToefgRlSoVIF7tZ
jfGwnydWzol31tke81LeOks0/dWqzzUBACEHh7EoHp+CIaaQmI/Yi7BCljG7dBmS9ZH1CeNvxYs9
LoN+Mlea41b7eOraqyXT2CATQoFs6zRxUwCBm5+2P6s6uZqltpB4s3+8Uy9lYfrJJdMym2e4ns/N
MtJHc8V5bhLbAGV1W8KO9WsSjwlyVhUp+LnuFBO5F0xFCGHovkK9Tfj/XH28KKs2+JzqyTw2rpvo
a2wmEybDLEiCVQbzeER3VemE0PnjeBjSXgv2hN7U4Rrv6PhWeoxtehdTuld51U+K6N29rnn5s5RJ
+OTlfTcueqEP20Gfe4AMAFWbjqn9SA3fcsJ1+UVY88hGjGwS82uW0/5XNXTojYbfIDWU2pYrqaJv
mTqRXmcZy4TDmh/MBYBZ4MhPC6387Osr5XXyDJR/giUy8OyDg65hM6YQSUSCTA+9GvVzCjqzosev
WNAsqEbqGePivrE9/7OYSvTysq4eUl2N3NlN0226otXYF1szup8ApSDKw/TZ8rT+nCaWuhb086EH
m7BB8Vnrl8hBYeflpX9qUl0eel7469gy+tdaOu4CR5EwFan8q3Cd/CJFLa889kzCsXUwQLX3yvDb
l6ClQDazjenoTAYKUml2e9T55DC0Zk62dbWgpYBaW7u+Q7ZdHQlaQP9DW+IusSP7Vec39+GbpByy
A8kNlXv1yp+M5Kbs8ui2cahWhR5boGMm9HwQ4AyNL4Iv1woffUR/O0uW66xOTVR23rAs2DPXoynr
G7IIXr2efJIqaYatF3qUTxYVrn0bvRGw+bPHgQW8XA572USfhgMzAFpB2FodE0NN6+0gRXeYuxh2
5GRTEenGYgULGC1JzE/fUAPnp8mq0oVHLwrfZNrsELC0OzhcZ6W1brzh52k2TmQRz0neVsHl+a/X
uL9TRejSQqQOHW9RakEH7C/kqsbxmw8cJHvRR4Kxc57SXLMIzuWQW8NS8giNS5QIxqLsTGJ4xs7Z
EyxHc8p/8438HdGNztxG3jVjq/yP+WumeE0tp8oMR+1HIiTjvmk/gMYHsoF6y2surpsbc9UFdvk1
QSjDfT8W7H8kTrTQsz3vd2j1T4MSEpxsFHWwycjFpjgnlFn1bksUwSur0eRzhQv3FlKdT57Suhe3
0jAYfgNy2dAbH06u6GERbI3PwB8acSCt+SD6QfusQ5/Bu3ODR0c3O4eskyB6aSNzNsP11snTI0AB
Ahee3TrgQYlCdVcVdkyKC9af9TjptIeGbb2imMVkkDCDy4DtdtkiV7p3nGw8oi02T10acB2Sm7sx
VfoizEK/a0VwcAbDXYoZtHRm+LL8RjJxhnBCaui9wzWQq7wvv2HP4BsCReylf5XfwKiwKDIgi8q9
VTKhLDWYjGeEhFW1qAiiAf6aB3b6FjryxQLKxSMIlEdyenhO0+/p3vie9L3vqV99bwBRn4yfkrqN
NVuqe4m/9wSjLcydjzWAco7KE0jJ5nUCNMl+R8JAN3riuXvNF48QJN2+VHWAKh4kNJlGKiFjj74x
bd5Z0CKwvrjzJkNrrTxhsucv5z3HD1Ubrt2J+5kmV7I7jIGNaN6N3HlLIpA3WtVlJreiqsEoZ0R0
yWmifaTfS5aa96143ry8eQcT8zY2asDbFSkV4xIsh3Wt9EIxPdiySV6lSMt36aBzpQa6NdUztiA+
JFmk8txO7JfbwbLBwgHSy5faL+38h0ZXXLQOZRd8EehdVLf/+jURf2fLAG4hsRB7oICfMFwBG/JH
CVGXU/VEZkW3j5i1TqWmAsJrIrqHazPZ55nu7iu3zgYC+AufBuviQtWufxOqAs+qZg84YNugAk2b
tGAFAkB7fZ4lwz1bT5GvLHDSFyjrsqft2KwerIGYh1LEtGqO0YArV10QGl4GvNJECQxGf2NgqGsh
FJT/ie7T3BAsae/tsEruSFpTQPp2fDBt46E0Q6SM/i0RdZiz/QBBhkndlh488I6bZ1zCJxYz7NnU
mPWceLrUMDtNHVd25dq7MKokmRs2Ayp3h77rSye9te1YvzULAy1fQUH6FelZvg2I3VkHqqOcszCL
AeyNTKwzh0t161LOsaG0HLRKgi2Ts0xEZL+WKqVJpaLuY9kZJDqwgJf5D0pYkW0kbscgKdtbQXHJ
00Txxqow437WFqUrD3dqhlfb8V9DWIVXJUeaUYasoCinpaMwwqZP/ZNvOXAWcbuJnTHY5a7klbPs
webnq8k2GGnW/JH51CIu0073t2zCebSiXnmchZ6IDBdOR+Wtrdf+nd974UdG7g+6yyBa07Km3SuQ
EZCCiLTiSPaHNEYZIfTIOAMtTjyVDJ0pme1HRLLaGw1K5Zp/XQs/7Ob3SRTTvVvIsnrUR583AJvp
oh9aMDOYnHBjdx1X2iT7zYjT7LUXRnTVqOJ9qmLEj/hvdUoH+oqjSQ3x3dS0wYooSPMoOaWWluO0
6wKuATcIASZOaMSPud5giCE/GtU79lLrEJm6lbLE2P4NFil9azuhznvtxeZNmRUPnjcQb5MCUNjf
NxHiLuvO1urgNEwqzYB3qDtYxFhm3ds8mbOwy5lEMr75JKNV3bT0v3kmfaacalDdCU57ZqL8JoWV
8qIxJmApFx8UcsNaefBX4pvJapC6bCCgnaf0m+nKhaZR8xcNc4QDpzdNnXZSvgage9GO7hEjOGNM
NvT1fI/9sLpB1Wzfwq0YBGDb4pnQXpS14r/ZDEz7RGpdvacmO14PgzT2qKpa5urKYrnuvAmoiWyq
JN7Frt3AfwNgyFUdGcXR7Ezmieob01UzvJtI46VyS6S9bXAlKOyF8lNeEBHDDDnRofInFPw9Hcml
UdDIYyfEvMCUHlUIRdRohdyVydi8/+uDCoL0z9wlEYAuxiTLIhEX4drMbf5Bj66DzCdAos6ets9z
4F2qpL4p+7vvL/Jvcdyn6LMumuKr/Wao/4ux/mahf/+ra5Hxn1//kf+hHDfSZ5Qp/5zjPkVTUb9n
vzLbf/lj/xVSbOFwxu2L9svhl/N7QvGsrubVw5soEJL8zmtbv1mmjd2P8H+dnHLJxfLXhGJh/EY1
p41YGKkOf9a2/x1e++9uMEmaKspQ3BtQ2pLN9M+PhjKaiXSprN/lvUXRSpKX20FW2baOjbOJ5GYf
+T3vC51SMuh+Ct/2T4EEqfrDR/YPCAzv28z3R3p9/j7g8LHXYoi2gM7+/H2YXqAVRuH3O96IdNc6
xsYyE+KRlzbl5uERBrSyb32iuih7J3EDgHghAv8UM4Msqtq8dhWRemI3cS9EZ1PPj2aMPTKil4n1
CU+W7RxLKp8Bugi/k+3d2I04VRqaZwgKgut5HBoIEGJ1lZ+v46y5VYm6DAmRFiZoFCJhvwEczYKL
FpcZSc7JtYvMet2YwbvlJPQ2gn6vJOdiSR5cDfjPF1p1LmJ4jqmXpimv5tzN54/kWJq3g8eVbVk0
p/HBNjAhL6ENWRgUk76BQFwUyiaHPDNoqg2WozgVWrGxK5NEx2ctmcBX4wdSgg+kRu6E6Rxy+GLs
CVCC1YNS8pWcWmcxquSMBrtbWPSyLZVVuDtTRs94zc61Ox1smpKLMKLg8E1r9EeQazgt51TL+t72
ja1oizWox2oQoloIh2+DcJXl2CXrOYiwSPsfUUVPWTdRlZkn9pfwJn/fSAE2M5kZJyLSB+VMR2aE
k+ZiuSJxJV0MhmC+tx+yNKCB5r7JnSWeAxub9PBQqeAWbRq4IWjV1fQSIovGNQE+rT0cqth8zAjB
WOiaBSb2UOXqq8/oemv014lEjBH71iIcypdgiDajpMS2MiWKeiAEn4JFx3vk8VokkpxSdgR08Rkz
dr8e9f4caP6LT9Vtb5v3KLVRZTvdo2GijDJ+FFl2bvT+2PUKWL0LVoWCp4UNQHUs8mXiM3eolt2x
XQoLIbPOmuDwaFah/QhFptMPmv8owL+J085WRRNnUNWYLuP2U29LIGndJ/uX/no7XwNrs+GFzzRd
Xa3s2anr6RLjcHrup+zYJNadr/p+644zbmQHw94S9gq73pGAzBXd0bs2TF7szv+ZaMVpnC4U4zZW
hteSHiXiUfU7blKGzmHal0H8TO/YADlerPo4vJ1856ZX1YqMk00vzYs13tVuecJxumzqkHvWGosb
9r5d11EB1tmAtWpugI1b7lq0zi0wCR5Smezc8LYPDLqNGQa8fZOb+ZL46QXHwW00Z72S8P1cEp88
JfYHJVDreMhhCTWjPlWeQWFlkKQI9sw1hXOrxiXJNXU3NNlB+S+H0rjLsmxlFNYm1acnAMJdL9JF
3YbDAgPosxYx5WjplkfDWenE2uzNorNg8fRuSYXtueiMQygcBt/pMeqFXFWd8wry6ywTwFNMfwS2
MmRk6uKIZktY0TKfXOfY58MaTfmn3Vu3hg+WZgXi4undsKig9yIv2ONvfMuTah918keR0DqC4BUX
ESF4osg2SZrvZK4PN3DPCE0dTH3ErN3POq/l5OuXgLybdW7c1va01BudTx5SLtC1vVtGJ7pshhUU
NPLaut9YIwSmZstbyfRJkQfqhLy8IjPa9uhqlnT7GiDa5UchvRUVQU8Z2K3N31iJONmkSKxXoypQ
FtaPzlRf/Lx97cashCvvQrSA7tM0jA/OAB2lPDL+2mMR+Ava+K7gaZfJrF7bVL6JVoBK+Tf62L1W
Y/KcjE62bUt+DrIpRq1Y1z00pxOJ+9HS7j2XjydDUAngdAB4j5YdqYmLitQ3BLR1vHPcYT9AlQth
bicqXs0k2+Zd/O4G+BbhM0BaQ3GqIJ0XeVWqpVG5P1HnPymJUBB4Zg2ruqnMObPJIlUWIQu9sEa+
cyfvXXQETlWNx/PX6tvURrYgYu1RsPHPgbJr3rAzFczPlZdj4cUGY2WUMOpZQ8O3w4uBAiVsh1f0
z7dkBV61wb3R+3buuqcnlPVh2xCrKIpgPwXWTySX0NU1EZQgaTcTH6vm+yfmwg0iI5obC7D8cVYQ
a5rlLsMa+zrVimsTIIJXb9+iv1hDytzWJYKrMQzoQom1k6XLnECx6Ad6jG0zpfekyRJSqgV3Tdpt
K4fngQrfEC6xtp1T55n7YrIOQ4NyqD7YYbtMCD/bFUgT2CgOtnztzOTRz5p11NLcOaJUg4GsCg4h
vfA3behvS9ooy+ItbPIzld3PfW3sVeqt2tQ6Dk27G/oSqDRfGWjoYR7tvR4p5F9xu0ich8ofVqQ1
7sboXBXt8whaPwzpjsRL8n2NF+SKFzH0qP29YOF426il/FE2/m7Swll0Xl9tv32vE3aI0KIHxq6f
Xa9eyRR0lQDk3KNoNe1uDOdGgV2jEIqIqqvvtMk8jYqTq1T2wot55TXp3EoV/izHY0AxauHol1B9
Zf10xuKG3gStu25+oTKFkutom02NI/Mb8WfRVyTyH2FgXUy7PZt2vYuS4IqEbq13FP3I2ntxY4Ic
u68WtWk1cnSyYzayPstK8RIWL7wiT9UoD0761ruk2/X5W4BHsEnim07vLg5qV5PAlK3wwxP+l2fi
ZlGxFEBK6twRfzuW2aWS2VsWaOlq1KwPz6nOfSd2hRpPbJkZ7UHmMvaMXWY2+Aa6927qXogBXaeo
NrDogaTnH5k5HkONAEB/kdM76VLtvbCJ321IDspSo1nGkD/Rg8gOJodCiDeSY7nD0NRmuL26dauy
7WCeptjdD5Q06170s3d7NFNBBEfA/VmAoitELmlFGrJ+Ih0T5tGrbigpv6tzm2hM+76jOzxEoRZl
7Wt4ytMb0TzGxAOYlbYpmxidQrNDNEwBUY+POXJAnSaxzkN+rPgWd1XeOdtUDTtIyR+EcxzDCBKy
4gOsxY2V0Zluq3TvQTAFTXq0FDZKx36qVf3hVZTutZaVEXobEmumIaVK2mmpZpKAgoG7AZx+aYcN
0W66zmBD6f226M0lkb6HhDYeSDBiQCx5W4b2K4TKp/C7Z5oOtgQiZQvHqp+oPN8VQ/wUO/WalM6l
LfptoBhmpmsPad5x8BKMvTRldl+VxNP4zXY05NrpKYQNTv0giQgP1Q3IJzUMxdIbvtIwWxKb0Fak
IOKO9dvoEsPIRuPKTp2luldTuCka8r7ySwUdvtLw0UMbhtwfEdrz7r7jKlqNbKrxsJ2o+HbEczDo
91Gncx6424htNJobgNDERdbthKWxrLsbpWd3vXGbmTxAhJNO0ZumhwtVGcmi6BAHxB/D0O7sQdxE
ZR0Q4akOyqNKeqious2fQt7NsQgOGFiI0ix2vscigeogam8iYwwWqXu1ye5wrfY9IpVQ171uJX0d
uIH5odOc56SFUByrp2oKSIPW9p04EkhDCClHlsVIqnz7UGX2g5Fde7kOihEYvGuSioxnxyYwO8se
A4RwS8qKooOH87lzuJHxpk0Hh2ylU+napIXSH4nHcSr2MOA1M2TttS8QjsVT1U49XnrZkZzWjl95
C3LhxUjX68Tsf/RDkazJDNG3UsbsDpPtI+ToAFhcqdYIcvVPO0/DO9fM7KNeBZJmzcTOdp4ok6cC
R+maXifvHniZT1Jrw7eMaXiX4gEG+ETbvm7JWjyQwCO6JdIcOtRNUldpU98bMziFOlH/yZd0PzGi
TB8Qbvouk2NLMGRsPBR2bW4Mh8ZPNyRCR8/j7KhrTv3Avsd8zGCmFn2dN3dVlphXl+94qXkVd0sc
DnvdaMpj0Vsw2Brkl1MH3HGTplb+aLj7AJ0J5BahG+BfZXXKizhYc9dAPEOr7zUSRk8id/wDLqvm
4KEWIhJaY/VSNcXZDijTqcU+vszFeCpcQWZ5MOrxA7Yw50mvdRBzir2PMTDTJrCn4GJRT/9KkYR3
BjuqHll0eH/cJsg+3NjuXrTUlAPSzTC+WH0rr9KLw3vP1Me7ZvDKszEAtvdWrC514YXH0XrqUbNC
4dVbb2rVvQ/p90gt9kibdzSKV4m2cKOqkqMM1Oqu7p2OpOKJvjIuzDc6w51dVnQuljWlPuJ6ym+7
dGhvJUHhl7Qz4n0WkdyPLH125lE3HxZut0E1C2XKXL+wzRI9Qj+hKPCFsSysOIOtCsptNi/YaNsi
ktkDhLhJOmAMgRJ5NqHXlorj6S2WqTiXqjMRkzjGET0mWiWExRjmottCvamQqvAIJVXfpuMF0pmb
tMzG/qHhyRyNaNWM2bYojHzVVdMnnC7A69B0pFv4/dXX7Ec3ny52lbza0cy0ZfuQJAtr6ujQbhGX
2+pYRfEabpamLkcuESsEK4t+NYkiDw73ZdCqPQ22tCcY1g875TIT8btFkgLaoSXe4U1L0gzZvgMX
gyUV+L3r2Wc3sPRt7tfPShRXkVv7SHfPqdWtLGNahrHJd9xt+wTvVf1kGK23LrXmBetouBiDiIky
s6+91T/6mnEpRzRmII6LKEwomNP2FNzhQgz6fWlU1kpqIt1RQ42iYhKX0UUvIqx0WcT52qtCQO2h
ISGAobyJokUnrE1ft5u80cSqXDfdMyK6RVs0Ry+kiQ3Le5DmX2XePP5rsMP8Nm/9DnZgJJcwOkRv
2SRt4bfyfgFd4MmYmKQ97Oz0mTU/Ok6qUxc1wABjZRwPup1XZ1UE0x3nU3g/RLa8GsS3Xmq/sodF
Y+f9i4sU9cP5flWS+a0Z5/dHzm9SOL9Tyfx2wSJUR+P7jZvfvWIKkofBzAFQCl7Nbn5H3fltJaZm
OqTzG+x/v8wqMBt6YBLtEPi86+P81rvz+0/qeLDOsqk6ZV7jbcmLRQJFb5O7p7R0XOVGTfY9QOQG
njBAks8pQyPCsA98Th69haisrMG8OnLkXDIa5vMgDNsHPS6aB71osiM5I4isp7q9BBPbmDefdMLH
EEbyk87HxTko5xNxbnP+KeZTsh7baB+WEOplFa4htThMu/lc1RCWrLPvw5ZKm2E3Jm74lpfMGaU+
evdWnHjr0BTJEwwOCwO4LwBKONjHahzCO8srjE/f09Q6I5zILGMu+e9LgC5jYzvMN0Mz3xH+fFsU
871Bj+D4pc93ST3fKuA5xZMx3zQEOXDp8Nss9gHtBGsolOzTnW+nZr6nsBmGe6WKm2K+w8L5NkM8
/xj5CHUW7tRMPwAJj0gevBq9ldE8DXWmv7hj15J7Qq3k8ygdQK2sE+PrQK0Gb40JWV0GAFAJz+a6
s/uCeHMGOEFa0QLh9Nlp0vxMekdEUoMIzyUANQKoakMhObGmWuihiK8d/93KJMUp2N8mlhtkphv8
DA5alPb7K9InmS2dDLUe9zR1kTxMeRgum6JIb4s8tt/dSohjFnNIbO3BZV+Fc2ZSwJibDwuyTpMP
Uy/vejPF2VfqQlabELl1WbMtLDvoGgCvjJCoGAXaQpelWiMoug/ZNneDZr3WOVBOp/dsEpQLoz9p
nkacCVw2au1p/jWOq2vahtlaG+J6hdYjQ2WXEzzEwv6TJeZZc3V5MjvPWzel9Yi6lQlIEyZd83gR
+haBCHKv9N4dbO3GjVSy5qKnMUdPoqujt+HCbpv4ENr2NTLiK1LG8BhXXrLLHcbsLtMPgWnQrdOH
Cu5G9Qw9LSnuZK6/Rfh/dq4RfY2jliAVnUKm4qSjv3S8qZk/FkPGP047c4h8q3+RnVEccizZm9xW
Fg7yQmyrMa1XRu9li2aytm5YEIqZD9oCa4HcAKYCq+j1OxzWHXOhWOi2gvswhseyUE+ko+QPg1ay
jrlpuLW6rndJjE6ItHJKOtkTknzoKYMq0gxja8Z2uXFRiaKs65tNL3jXChdc00dPTrXo6CwC1bwN
ee/sRyOB8ZjyN2mkTBASa0Pq4AbPPBNXADQEj1XULKosU8vamMXxJfYCfChEydF9smxjiTQk8DJG
i1Jnnb+VBK5StMXENIas/KHrF0+F3/IbHtlaSb62l43XX/lzch+YMuXaJbzusXHt/Ij+2t+L0tNn
TiU6Fb7zwyCo6JoIbeIp4EDRMvTEffoVmzZl8zbxB0aEm0QLkFEXGCsLm88u9cIfxEvJRUp3yCKp
mmzFVIA9ZYw+xlG8DOkr8v8TYXU8EZQdjLlzOxmFoMcy/7Kb6X40CptRuCOUPG2Jfdfoy6bcIArO
TS36lRlzOBo6iwcl4lxW+FfRQAr9keTUhu3V+FSFbq5lFT86pMzC/3trDcs1m3GJ6CIwwpvAMY+j
M6BuNXm/VM0lQY1gtAKQPlPwJ+jPc4pqF7UUGIRCC3fBEEwvsTsvmYE5biZFvvNCNeSCLeO2n978
KMnw/pCd43QUuEPoiovTxuU7JanmPtBs/RgOXrxPW6u5+IXT3vZkbt+isVYfPufP0RCVs1PzRNXP
sxX+sO5szvPW8D15zTOY0Mj/ROOnUYw6T2ecuNajO49s9Ty8dXzi3xfvv8VQ/WPu6Y/2yv/z/0Zi
bX8Wcyt087+FxjIdKJV/TmOt3n/U738p33wPqN7cvfc/0+jvWK3vf8tfWC1arcXMUSEQcqw5FhuO
6q991+I3z7BwdUN2YSgXf6jeFPpvpknwpytNaUhbQIb9jdfSf9NNYaN+0uHEvtmwv5lX/0og4Xvl
9xT8LP4BofSLnZ3pm8IxNkCKLXFYEX73ZzopptpamX7qrwdsEXGstrYVbhg4aCaztn/4nP7Bl/q1
5JOfnSDV2Zo+h4LAzf3ytYJM46wAx6I0rdj0Tn8/ZtWuSZxNjp1+8qrXTJfLdnj2zI3mTJcgm/Rl
aL6gLVqISB1VWm7gvHf/zXf1C+f7l+/KFDPvy7f3bdT9I+frl1HhESzlr8twXLfA06k90FkinI2B
ImpC9O5o2dKmzNelOAQN62r0gUx8NhXZLi1R/oUe/qe/EVS+fOa/T73zMyJdYboEJnHN09r6i1gm
43LRKEzy183UhVt0LHuc99Y9Bjn/okJMDaXU0kuZ9l1NxsREAiXISTtJII2kt2bn7JtW5/LOb40U
4t31j5YV7ZFAbtiYkHLlw5ujPtMxX/WoYOwiP9mgT8mAZ6EHKZeEuiKzJTfcbECCKemAYQD8nFYV
CxXJXie90lbIZTella/iFBUZGv4ujA62dj+I4n7ys5VAvmlVhBK644y6rIaOWildHAIbrUhV3DS2
2CEihZJ8wV2318JqOfUfWn60OUcXzL6Hclykwtol3lPf9c99l9ACNxKOWSpnb7VPNBDSJIN/pC+2
Jv1qWZOi4ArugHUjJz6nrlwSzrN05UglgX+QIRVsdCd7fjqzlw9Znx9M09moxoRJDcCUsnZTxe64
0VAWg5yvBLAJxQRzHtmpD+0NYQYKkwF3O/qyYV0W1JZXBZaeZ9v1Dnhjl06O/D2VOPmxLUT9BvEk
gRTFrm6GZZA2fDx8Gc9aldVwX9QSLzEiEM3cda2dLaahXzmUPQlGMKP6CJ2LyKubHO9AFLkgbiDT
uncoLd7M3l3rMYbC6CGhhFurz3h1Nqg733vi5S3ro1LFW9N8Yl3DKF3hefYuDVk43ngb1QzwFHdl
rrNBw70M/KY7654sH8CY3wIn004Yd62VQ8Cbxih/LybMWcuAR0u0PmhbZhWfgVn50aIs+dDQXMWg
YHn6s0EnfCemoHj3zMhhuJDzS0PfOmaQcO8M1oNjdOLRTkS/x3ndvQ79nJINnc2O4OAwwKsdPGVl
klOiZ/oLTLoYQGl7wo3g4517cEHhN4bdOKu2RkC9yAcs4HwXtnqX9ZjucpmBaKuqD05hX0Y3CE4u
sm7su3rqnftWZNXm/1+S36kI17H8+Z//8f4DzmwVNYgNP9tfrjcef5MAgX9+SZ7e86js6n/8x/6q
9bB+Q8DARuZaROZbmE3+ditSSE2FHHJBmxoFck9mIUheQE/+538I+RtR3EhGWH9Yj1mQf78Wzd9I
/gcr0Lk356y0f0vuQbD8nw9hl2pTvgxiFA940iDD6c8Xo6wanBLYAHdxHWW7EdhxGUTeAfIatVYb
EK2MJeeaYLHcUu4ll0E4qcesafEaG9FzHXjVSatcJAh+po4OdM5901s0BGW8kJOBnmGw8NczsG7w
7AfQA7X/ZAk3OxGwuG9qRIUWLoIjxW73GsITTgoVfkhEDQB8MVrfPr2N3Zh44DQm8gSoYwQIrjqL
qzPyyAFhor164+guld/6nC5jeapjS4UrFgV9SfAzqy65RtuoTJydlnuW3IFUqAcWw/AlKsufuJVz
ZxW0Jl5qFcVvkQDjJjl3h6nlHOf/l70zWY4bSbvsu/QeMscMLHoTiJEMksFBFMUNjBIpOAbHDDiA
p+8Dpcpy+KuqK3dt1rWoRRaTKZEBuH/Dved6+NxkkV9rpJTbznZIUHJo62ket86wTmVctIIdStmH
DMMPV4R7nAfec61W73bKlHVpmeuNTcpMVKYvCAc8GtgamaFRrjFWnW5QotuMYNt1fxAy6hRDsm+B
D0Qdj0i+0b2qH4TO3rXbOYhyY7hicmY8bwrNJq0Tr8qccIRTcI+kPeJ0JV4geRz1FPW2Nh7HwS/u
x8IzDoV243JbO7G4xxwSMLVMtCwgFZhkhZgcLx1RZMRbbHLm3QwkpSjpEfr5Pragd/WNo3CVc95u
yS/jYitqnPindimK63oq+mwfL1ZOuBshOzFznrgf9zIwwuuxYpbWW21M4CcyFXmgUxqvWJc3bH3D
pfG2owtFDKuNGGMCGfHhgeV2mKY39vRcIvoe0SN2PhIZv0EKPJJahWjbmMNL72Ot3SiEeUQ9hb47
smFcQlAXRD299J3X3iz4HTCXMbJehf2xcyehX5vbnl4WrUAhQHDinkPnMd65jt2Z93OO/zcKs47Q
KOH4hb/TjglJO2xNrR8yxiC4Xme8g1c8YTa60CBJli2tkkWkk8ZMUafq2ic6PEEaU7f1YfQa+sQM
D+JV/3NVoc123RHp8B581CnIBWFnEFHBLKCmEb3ajrgCNiRgJzvHvg2E81J0/mXK1pCnVFhRl7ZH
2TuSBaS4Kci/W8W0D6M9fotr5xER8m42nfk2De2jq8io0kNzzhIy7PIK9S849BFd8UpMJv876tuK
j8zSUArVrE6JyO1LOtvGB4/ztiJzIxzFxepBH5VTcC8EFuRKTxtqWLEPlVVv+VF/2Mu96kckGnwP
QPgXZVjZfSfECT5CutVtm5Mv7juR1WXetsqNdyctckJhjHjjGd0l8GYm1TODAI3sfHSD5Mj6suDe
lE/KHiWuTT9jiGzjVFuFSZ6HFzGcMXGbquqiGUwBNvXKeHMcxBKNf8BiJjFXV3qDFnmV9QpKsMre
+pgoG9alqHlis6xuRJp5r+GcPBL+lW5TZoUHHZNpOw7ZPncKpBm230fobP3vi7N0u9acd2YwdWfL
yrDHMeeU5HeeRtd/5Oi7IQMz2djNbGEtg0uOen7OigKdhuUdmrA9qDoYDtTF7wUeIWra+SPJ4ztb
alzuC1BGp0NWsIzmh+6D/NuwJD/+cDv9k9bE+pn29HvNHTiM11f+I9MCG8IoOsM/H/dlPcFASM3w
aCSgx6UCpRYuBR7FZKrdO8l8g4jfZcBz4+KruRHVlL7AdsP7j9iI8hmTl+SchOHqUVFTKmVWPayS
7rydeS7TgJRLMydAcPUgPFdtaX4HK8L7bLYafpxfF36zKdSCqoDdJIkWE0KWq9yUdAASyQiiW9Pl
sMCzdM1iYQQP+fM0YRXMydL8PGXQPRTXk5ok68F+9i22xhSVsm1LxLkCfzHIiOyhzwwmUTjF/FPb
sElstZewuGVYZfXJnk3ucC5wdGmc7KRipqvZcTyDDdHXLmpBFDLy2o6zbJdZFJC5FUqSlZMwskrs
pXjCHxZlYrrlODt7ZewemoZM9ZB1VISTF2vdFB/wZ1pXmFH6D5NBKMbDpNo1NhyvXd41cIu7HCgY
ZpoqHFjqpOhH4oW3xRNZy9NNI11F0OCz/DGdO1Nfz8i6oyLT7kaSHbubQvhUdChqG4YJm9cmXC4U
ooRBCXWbVm12PSemc8HcinsuiJPyK4cCxs7GX/YuibpgO2E284E22R126eA96d0BRnN23xaVdeUJ
yqaKDZZ5IxwzR/yR+jhq215kUUHwXnpWzOav5WSgoAqUcfBH6TDFHo2DyVTrgrk+3lR+knyPm5S3
FYvq8Dq7nF4oB6w7al0mkcDJwBaZ35wiNo9i6tSO9JgGJadqL8Vq0E2BnBQKxLrZEJypuxa5vTFe
BwlYfW9qwUNjloxo49PWDBBgzee6d19kskw7fnNfIDAQ/JCn+AKwvO8gCIwbqzafVNhXRHNNxxZg
C/cckRKT/Z4IU6OqNL6T4VZKFv7moZb9lQ2lGHX8ubDM607FX+LE3uI6PqEZ/5aakD+q8FaMI6iD
YXD30zK8KzmZt4DpPionCUkorJ2t6Yt2H0xGcCTF4g1De3cl1w6l83L5PiOkvxq9oLtX7GFOQIIW
JI94BpTKg8M4dt8pFmlJXft9dNYMddV6EaBQwr7NNL12MKQv+I0PahbmbdmEN2wp58jGMLMrS2Pe
2r5Z7QnniaNm6EqSjFtktPWAbwbRTsiHnRN5uOuDekuVsK/qrr9ZarOF1DnPB9+pEYlM1iM74emm
MM0U2ppVnvH/EtPdmd4tQgfznkTxDoRessO0kZ6wxxVRolEnkRqIzN0LXUszRy2cD/KhWTwMZv2D
ESMZHLlX7Z1hqehs8WXbylrXEm6yzew8OzR6Wo2D6ypj+rnV8KbZ+uL/3HWM69ojddOerb0jWKWm
WfYDNx9bEhWzQM2GpF/5blNXH4wWvc4O4aW6jtc7ul1v6/znxV3/vMS9nxe6DToGBezPi378eekv
PwuAlV+BDvRnYeD8LBK8tV6Qa+Xw327rb3RbdCf/ptv6SEDHvc2YHT5+/jdP7//7f+GFWNs0vvFX
v2V98jlFbA82nIU9Zd21/jaFDMJPzJpgH5shuPbfvvKPfsv7xHgQoFuI0Q7jW/iHMaT7SRCSAdWe
Po1GCW7qX8aO/24Maa394x+HXvRbYh3BCRo+h/+Y85cLeIhlD73M945t2DrJ0WpyXEYwzad2Y4ap
fJ/yorjqPUx/J+Zmw6NjzkGy87SZLXsANvbnJssgafUekcu1l2PSV6nBzerqfmoOypD257VSvom1
FpiyDdxRtlt6duQD0kes6jhZeGQjF5CUMAdNfRZGhauTuIbIdRNekiDGqNK5Plc+/Om1+DGNJ3Bw
zXUw+MMLYPuC4PQg3JmiyKOmDB4E9whrLHE7z1z80JMasjS6sf3eQBzB6Gd3mLf4YZOzyEhvxeVu
LmdXUuZvtcNSH24hvN2lUEd/aJG7Wal1jN2AaGZ3sREPzjSQDktXjrIJ2Fkxe/da2uFTUIXBQZu5
RtVThFE2q3FjowPZ2QQsbIohpH2UHi0kw8vnsQr0gPZjqn00oNWDGRo186Y6nckpZwAtKOniFOVS
qcf7hnMQS3zJ+X1u0h4FVRyM6DAnXVB9hiXS9G1HT4Ar27DLAMkTS5J9Ys6YgYoR0s79YkKFumsT
1k73piOQXUBTj9tjnhltzHo6MJfTIHr8d/GoQwzEWWyOu2HAC7un4C1eCNJu3PtAtehrzSVYG2AJ
xDJCxJrPG3vpxmEfe9148Hsh30VVJ36kahUeynYwn13Cc1pYpUmyBiD8CJHLDYZuLlYZWOeqnet8
YwvjaDAJfcG4PbEmjC/wdynqGt1zz08qvLFbvVVzk94TQC32niAotiLIAA2ti3++c8ru3Vajf6xY
IKWHFLGYuS0q0WyBHQVPrp8B/ZlR/8xbRUzPI8G581nDy6ZBTNGHd33x2JOUvWU6hsmaVfEB8G91
JXx6a/Jbkp1Ig6uhnVd/rrk8xbAn9mNTuVdYC+2NzIwDcA2ExsEQ5VXXPc4OediS2dmdQaO317lO
FP4uxmXQqGYEbJX0FbtG/v9DZeji7OLGAQdmc9OpQp3bhkJnNb+nTzytwzVLNngZwqqIGifLOzvN
Sa7rTRUPWxCAbPDqZDglo87vQuqerz2fLT1cFaOnBGGB2m3W00Q0i6HxSbarYV4hVE5Tdd/M1QG5
YLFrQpTrWAzTd+zMetcGfv2ohqQ7+HLI+L1n88HLQBP5YQ9PisL8pu7nj2oY8JzUs6XYWsb9kbzP
bO+BZs1fME56j7pi7xqZMvdf67lnZyiU55xWVMJ+mqZhm1q1vfMMa9i5YzPsRdM2B1h3GgWyi8HS
xGhTTIh6HOTLxyI0rgQWQE4YNd2A2BxeYtGhv+2S4pKEdnPV1VlJLyxDtIcNGgE9xv1vBvT/bur+
oyHkipX/19fi9k29lT83dTA//ufVuH7zrwXduoazuDBhjjNB/MPV6ItPXIl/2N0xBfzH1Sg+8RVe
BDZGRF+Qzvz7KJLdHcYsMKwsvCCkAZn7G1djyEzzjzej4waBjUcFfBpTz4Bh5J9b07o1iF4qTQeh
e/pj8L1bv3UPtRc+ZTHHFcKfXTGTYjOi5EDJc18v3ld0iochfJWaXYppJNexXJ7zwTuQPbY3DWOX
nQnbuuo1dicff0o83pBR/NzgLcjXHnBxD9nSHkUdVZKNQlGjjYq8Idh7mu8lN7LI2iMEiFPu2fde
694i4zroxrl3YpPkmo1FECn6mv1ch6RXNY+BUT8uiPhjrltH0mEAxSv6b0vxOCcAHhUosMnb+46+
8esAhoY6m7VzWzrTc22TbtKXF16vXU3RXSgGRmx7Zit+WoiT3gax89R5qJt0dqdiB9uxXKUebntc
YmzUzB7v+8Q/2gip8X2Mr30bPsGReskcfmWJcA527J1Q0OwYY37HCr5tanV2OIH+8OT9kwHDX+2D
v32IqwkeRART5b+Ok2eSBzqJJ4tgXPxD3Cdr+lCimzt3nu/8lnglKfMoX/ydQcg3wuf/C6nir3kE
Pxe9gtgpJHX+SrxfF8F/sLamTUhZYKXxjoIdy296DoZ2Pwn4N+PsQjOQ1p0T595hiJcLxpznsUzt
M6tp46Q8kjr9zccMGmi/sAiNxtxO974Zq11cLeepaI+AyvLIC5h6ih49y8LiEFKO2h7AdOCcRsKy
CXSx04Qhbia0J1UVu4ig7etmAu0KLBEHcmd9n2HXbPS03A8iPSwdQHDevS92Y13H/nQTZMN1Cdbq
qmrq5Prv9xf/mZ7hX/5b/2/6cmkCnH8raIjkW/meImWQ/+SM5Dt/nZHep4Aw1JDanHRNx1vjjX6J
GLxPsKbZYnuU77/Zdn8dkTZHZIhqM1xpLTa5QJyev0QMfInFDg2HR9aK6Qlydf7GEWmuzcHv0zue
Zz9AweAjZljbCMK3//xwD9LzlVBrUaDb5rMiq+el8SEvB9hHVgJcO32FLvotzs32I2jt8lUPcH29
Ucph53S62vlj1e581whfWnOsrkZVJ1szSIt3t0iGL3//Ufv/Ul3D/YWKWPzbzSG0k7e+T7v/8Tz+
/s2/PZABzu9VA7Pejnz6wuPa/NXPik9YyNcVIgM4VnfrV/5xaTufTMFNv8pdxEru4e/y64k0ffaR
PEWB5wDCYwJs/50nkuf8L4+kB2aKBzG0AiukFPiriIPV2pjzv4lrrZLWHv94C2E6s+xoDiFsb+wa
GtWO7BbapDGJ52zj+6u1yJlYKa3MEFK7Qs86lzRyWEyA526GGIwzvvDiMU+18eSum/VkqsaLp0p5
3SpfsB5zsRlCygt3vk110JWdfB/tYJGs/4tAkrhE0mg8QSQlVwkURUw+23Vilg6DYqbmESzw+d6b
KgUAe3lMBnsG/nUk62IINtbI4H5I2/ZaBvSQE7WKtWdaPeRRPCXglP1iBqpXWrph0DozURuKRTzG
blq82NOUPFYWtBZPsEhsgjm5AbwJhnA2xuUbs0IX0b7j45Ed2jdtaTIezPzkZhZstpa4YLTpJpBu
4OflZeo69C9Lnu1Kg99OaU3XCTbhnakkAcV2S2coioQFKnkO8OHNbyuAE5ZvNWAn6IM0P+M7zr9p
DwAq8ogifE8qI/ls0fKsQlIIH8AtDYvhvzWW256ubhfaubMRNuNwkpGtq4wPAIsmyE9a1fEaHvzz
nJaEXvnWBDt46cqJkXQpqmiZmhLK05LbW5tZy83g6ewtLR31IaxYhAdsoLUBJHAkskKEM5bIkMsS
mRQaBwTk5BUxPE+myCsTuMmGDTPdwiqEilKHWIzK+qvs4q6PFJFG6CqntGrYkFm4v4xKvtC+4a8l
flEe7Y4/x5ztciTyQgdhlCc9AwlwLtgmqrgNMbyS2nRkuTm8122p5d62qgkXlBEe/MGfXSxZ3owQ
eoD569sBNGiwON3n3rGtC0wW5xx7Q/ckS1m9JeQHZqg8GbpeU3/ZiKiCqf7eYMv52oWyMrfYR7Cg
hllbv5oDa43NYnpufsiysn00GUldHMckaWSpdXjOaGMvSjawn4JSYo0Pp6C9Z4QwPXcOQ99NrITx
QUCQ624D02xfHD9X3zwCLg4EBfD1ygr1U1eWNqLnXgUkr/foM4+IvCRB8YYsr5FsbjySq/XBYF6E
2l7r59DT9YPbV8vJNsv1vc2bIyRFA5BO7aGfFmYotriZpiaKhZV/S3i51m+NKaqctiiao0i7rN05
jLBZhaXepSCUC3WRU0ziS8KW9GXt2OedQFy1wv75AANAOgia5sBl+NWQ5N4J1uQbv2H1t3QSwnHs
fcSFtXzVybQz8cTZStvfqzFEoyXyrP3m+hMAcezm09cJpcC2GSRCH6PTT1Bc6rMM7PiYo7y4KlWh
S2gVPV/2U3puEMRfls53JEw9WHgWccmoDnpMl2JBfQyPABYyaNk93GkoNFMQH8mFwXEwL4yQiaEd
NSZKmEloUhsStRbLj59Di+1M2ds+5nsw15FhUuhBi2/rJmIO0WzlUhLE7CypMCOlJ1XtrDh3FCOq
Jv3Ihlp+Xnwpr0Vu5smu6W2s7AZr2ReDF4XgZcsmxipvmuGrsjPZ8or0LLDzdOHVXpTbXEijUPMe
rzQbDbXUMCoRdG96igmcLYM33DZNPsOqKavq1Kuue+kERDy0ae+5GjN2AS3n9FgU7HTCXMIXHQzm
8cgVP4veykhYshZ2wXIavzhx0p7tWMqv5uhnTANdtewGywAbGk4xbj1qfsGyrln879B1i2NCzyGa
1CEJoKTq4CpxUZlAcXx3jMTX+HdwJ/HL0/omHZjaR6GbzC4TNhjVkdENgYxYUMDk5uf0/CPyChng
uE5Me5uLsPuYnQ71lp78DdBEbhlnVMdWtc1V7KUlQ1BqIrb8hPxslS7y/mARsSHxkTJac1Kvx0W3
lDgcAHEkKcQoz0W7Mtio21ASIPjg0Wx+TASaX4keFbfZQWLEiDFxOIVF+VgavG6k+qQYYHXTfE39
TjibOgyC+75urWdGYDAxMVlZZyEr63PYjs0LmXnBVZAVCYMsvwd3HtSJfVcTX3Xnkd71uZn9VYWJ
1L6JfKymNk2miQS7S8eb2e9hAwC9T56ZywrIFWjCf4iG0Ptr/obS3nojvjG08XPwtYdUjgCtsLob
3ltXHWPHQn7Xatd74mxqz6MKs1sdV9YeqSaZrbGF+nEyWvT9hZEaMiqWwtwbTZWeszn2v8yZ0Jui
mtRdnoUiYkyJn15X6YVmsIzkYpr0VV7FGlQ2zwNygs91aNdbEz5ALXz7qccKdMlJvd0OeWYfG1eJ
J2CoxoeVEae4sRJr2EKVtU+ZyLC+SHJ/npRI/ItfpU9VJYxLXM3xNkdV32zwAOYXI8NXlziEQkUa
WSdSzxCz2C4VJfnWPb82Gc1+tmpZi4B5XFoXdv0GJSHeT9WQYBT38yHqlkpDPgj9E5gtoLSFXr4X
Esm8sTRZCxu9kneVV3RnVWMhxxCXvuKZ/0oBvRymIZwOcQoswPdU+hYPs4NyQucPAXb6g9HgxMat
WO4bkAHszALL+C0YfB4kQAwLWHx747tKvRZyRPUQmNaE9LHIzWIPxG8FydccLh0SsxPy0/6pWdBD
lkYrkRuJdtd3M7NfP8nSTY62AmqEYx8cDqAIY8f45HK13APCQKrSaQg2OLQDb1exTX1bwALfBB17
7h0ngjyNVSxvEzFaj8IZ6ouJAx2uW+L6Z5GMIM5dOTdR4ayGp862DlkwBbewE5P+ukR5CVxWyOLG
y4jAgggeQ5PI84ee9uhH2xS2z61MKcGspQaXYjZ5Dzllbo0ahdlQFpd0IuZ24wJV5P5WBAS3XZ8C
E4Hq+sVaSI7CtFFf8hqSHVHGfkOmTGfab95I0YwLPpHPntPJlo1+UBnoslooQUmGMgdpDct4Zr9A
cdJh1qeQROrq2M+Z92U0eCNx3I0PftI0hz5X5p22pAVs3+0QlA0GxwMhcsnBU0X/Fcprdd/OiRGi
/B3I521Ec+3JnHd1YVd+9mcbxw4zdMJVbGO4p4BF3tWEo3yRZo9NsdBjT4pwLu0nkU3NF6xQ9SXs
wJxNXrvcBoOHQ55ry5m2bkPyxqZtU+IZZuW/V47D1Jes2/nWGOPyKqxLcWiXcBqjVvfGzu987/uy
BL25DVpnfusxRqHJUKWxc+Z6/JZZ0Of2oQ1GVsN4O2bDou/HHNLEbz9l4+DYqhEzg1X1n2wU8xu9
aPcLLye+qiYt60ug1YrWVJ/dvHjAoQ4Jr0i6c6gkal87ZmGfOwgASuXCywPd2G9L3Df+Jo698Asb
ZW4QMoETRigOiV0b5kf2c+bFzTkkBvAhrCrvAYNXfUPzUpy7ZC5ejCAmpdkjzeg7oBB5WHKD0LuJ
hN7bKfBGwBtFP70G6Szmq2qyxxkhtTnmV7K0TMS2STIfsbi73+MiwXBUCtyiJRYTYkFrkgo2VhuE
bMyT5Whyc30YZud9JEncDrsxy5dsMywM0bae4rNGj2in1sGqwvQzcHRrT6xP9rIYxvIgQoVNDeZp
yN0mx2cTmt+DP1vFLbjh5bKkdv9h/7x82zhbY0IX9D46iR9mOXffpirobnyA1U8txHuzSRIPYc7o
vUno4vD0nUBiQYuJdIQxCqJjXCz7jqQDvRU6wd0n0xlNXFesBmRROnkOlidboXIYk6KuqVAGskB3
X0RiNkQ5ND0qCpG28GqEqL87RgPFo2qxQ5G7d58q3XzB/YnDqXHDY4Ek8xlizgwtgeXbKRyHrt+b
GmBlpMDR4v12FuOUl404Wj7mhby14SK78+qcpkku8B71wzmVtqoPuRf0LPxNwFq0BFB3W20d60k0
+YZUFxaKrqQOnceRn2ko63pr1zhLoyx2FxIqfSxsqDG7K6Uy9NYj9Lxia8VmdSH7YDkOhb1WN/A7
Dq7osmPglsjDEPlZD7jFnKM2vfJbUC3qde2ye/4EWxXbwbGNRzG0wwUMRvuFlPL5lJu2olTlwo9c
O16i2kT7nk+joMQwrOq6E3N9rsKkkBt44lUcVUWVvamqaOURnVxyB+WHHyHPa6JEcijS90OofrRQ
BW1eF0AabZFdjDU1bIM9sYraxXWvEyQjUMdnQ2Bdg/g+Wdmyc4LFctCJD16Ok3CkIIFKAeUrxVex
9RbHmYko8Opj18MMHd0yNWhNJYubwkqVe2z7jo+GMl6okGAQVzMK50Z6S1k5e1GZxl28mZirdZuS
zBwH2kcfo49xyS1cdJ+tS1wPwUyL5ZCeLfd2RNDK684i3LXF0P6uAtPDKTapfi0jVb3zB9kGUeHl
6SnMqcumJK9ukhZ8BrbAOMTh64vPyl17CpbgBYns3OIREa7tnTOY9lmR7nOEplMeRxIETuUwy4YQ
JTWhGPYscQAlW50MUscYbwcpTgpvKW6Q9DbWyYaOlXzxhwkT7Ohr9rD/HWb9R7qMX/MoJpH/egP1
uQfD85avA9Y/zVZ//95fsyzzk0DbjQqRFFSGoetw/tdw1f/k+mTsYR77c6CfbX5y2D5ZTFVtzFTe
qpf4h0Es+MQX1qDun2qOVT//N2arnv/XSZZJJDbIQ5/pBAMyJm5/Hq7KGLEukgvrgIpTkfODPwoC
l1sZtKy++9bNsXVvzhTTTZ2LCOAxsw+Rzx6Fs8OhqF1fn8H4pVE+UiFDBmsiWX8elhKZFSl6vp+7
W+mxTfIpgb/JdOhPIkvtVQ2eGCkZ2yUv1hi4ADVmFeRRAGf3gR4bl2/fLHcWux3kjADIM4J6qg17
KrkBhzHtRK5RttftR8KQJeqpZvH/qDTcFqEZ3Ip+SM8J+4XdbGWUs/7Q7JVly53Tq3TX9Vlwndlm
GIVyaaMGyNQBAkP4nuF+JemB5h2bXOwcqnkQjz5dzl1ee82BT8bfKnsi7tPp9XKFudTa0ot1e2vx
S6B+SO/SDYTctyIw+YvqpMgOKkBBvknGOdeRdEZA8+4Q3OsiI/CmqYmDCJz6myAK+dbJxdlZvNc+
FDdLlaLRc4ojizCisMk0cOd7aRDY5zrDBTPSDZVGu50cv9/bLfsULyFmDi5Tv68Mr0CHZqgaicik
+63MY++pZ2I6IWUYY7HFd0MYcXZNmFkAnEI525gOgvnLCvGQambJ1octgK9ysKo3aroZOEIbv4bZ
5JKUENSXpTM5xBfL8J4K1MVXbTZ3GF0NcYOHrcDH3NtweII+FxuMGPnJU5N/HDvcsIzcx88jKyzw
7Ui/ydJZ8O3bhnlmD2CcKgspYmf3pLvmroXIxLO6zVBq/4tGfH9dku9C4IC012MQ9xdmvfQ9ZTGw
EzyVR4ZPfgk8WJYHUbnl6+ha3p2Pc39TYC3+1tbV1z6Y/a9huPgHSuP8QVG7XWglvGc4ugUhDlKc
y7Txz1kB6LAxPbkF0XxGQpOcRzGV+7axjWModH6IE8e654KmBSBtpsJXkPNEuzl0JDMebhlm5TfF
5DApLXI4etAWzfO8tKTwuWbmP/c+FXfUhRpRZZPOj+SpTCelO/NCETc4xC/V45vtBvqKzZ1DTmOX
gQdZ+letYn2O6d2PWD7tp04EhmQBV+k728ja14LSso3ybOmaiBB0t7kNRY59LtbKaIGNcPNhHzDI
jtOEmMU6ANLW5xNhwwZ/DLmc+jIiNX92KnI4MHnwUTT55Mtdl7CNIm7QrgjYQNxkd6O68jOLrSMo
kzuOCyiIeWqlt5mkcQkINLrofunPI7afCzc9ozkL6MUjKGHzysn7bjW1mNV3EVrJnehn0JiWmVng
SBrYbBPiUeIrfeNaxTnJktrUlckfWmZ31mKXN/G45Jeu1YC64qnc9YUJdS5wpqPva7IpekPX90Gt
47sAMedZKuYpYw2ykeCGwN5jHaQiDL0iPVtZDPynmr2zKbvpWmBWOgjb6s+lqPWNZMr66tZ0xtRr
Kx/Lmj/XhG6QGUTx/2S2ClCztVSHWKPWQtnTProIzrepw3Q5Lcz04Kcm79asVX4bJ4W+J8Zrumct
q3teuLaPaiJV6Oy9nen3R6MR7dGvRnnOQUQR6g0/u/eN5mJ6obqk8GieG8PTgB9F9aFtGvENLj6k
Y0tgPCIRte7GznKfzbgxEGWTfHwN55tg4t7PkHgDx2pK2/4BlzpAg6zrZ7cS5tYAfP+cSijxOfrZ
fkMOzrKzkbruM3ypmFRzuRed1Oj1kw54SUuDbHRW8uj4Kt5LGfQEHQZ6PlV5aZ8TlS6HWXnuIQj7
AGFDu2wTMwMJSfjcCx28v286a3jAG7AyBVGG1b32X1JtqoNKWrnvMUfeWh7uRaTSK5UQmRmWMfVK
4l74GgZKXQZvTA/sUujFFhYHeeb1OzW2NoMGw7dOVGrkaANYcCK3yOVVTs15xQimwaoatCdnMdWl
xkkZZXn6HYZYwAS+u6olkiCfWw1a6mttL80E6tV/SBo8NGqaTwD9k6cmK8aPshMQKVt7OvTtCu/0
B6sxd9680CkK4iwlcj+t98ZsewleE7s+177RR4tDKEo74FUqAuRnzJWhYhItjprR3Tj2SwvCymUk
f2NW41El2FD8NLlhLNUeOap35kwzrzJ81WGtmIC0CDfMiazdXdv2AJVM4drFVW73HSaHoFeoxYYS
TpccYO72WXFCXrX+LGZS7tpJaWxp7SvrNE7mofKbKNA24N5F4KBtu2WmT7CWndVod1+GanywDWDl
u4FtznEya5y3kA+p5qdwo7MHf2FAUaihuzCIqb/VIBaRABB5xzJIXU01v56SZ56hFtjkZaqdG6SQ
NnaImClZV87XprYOvb0sR2+cFpQFVvFCd/pO1c5/Nn6Tk98dtULPEpTGETwRI5IkatyKRCLTqSD7
GvYDcM/hyskq8QhJAbBda8DDkj5BCRtgZZDYXSmcLZsFc69IgJIrhvbHFLfelWmx5OH9aM4YxIaj
TYgm18xQvaseKnRg1biYrHphz+6iypHlZd02b4qC4XgyqviRD0DxO8XiR4BFG7wFFlGFTtfIWzMB
yse/aDN3n9DWi6W6QDgTZ3wj6kWPgoggwFgiEsYIVlJbAAEtr2dkF4Ib+KEM2ybYyggZX+ROw7as
xXabBDrdmUHpOQfI/PJUOlD38QgB4JeTA30OwZtgiFx64PrCsnqgvkjLmyIh6XtrqAL9KcdAJE+i
Q2a5tZom03fhNLVXKCgLvOV2+qE4cYB0OZ6Oiqlh9Gx76WebPnSXUe5GQW6aT50/FvvJwsjMP/v2
UcUy3duZRWpGlSJJJYEkagIrPQqVWrvBZ+XCNO5uzZUsa5SlU9ud/g9159XcNtat6b/SNRdzdeBC
DnVqTtUhCSYlipIsyTcoKiGnjYxfPw8oy5/V7fbXp+Wa6vFVtyWDIMLea73rDSLv80VD8O3Mlnua
YkoLGvjYn4uq65+6sO9fukJ9ov8TX6ykPZhFK4OY6X5+4Uj+ZL7cYKVrheE8y7Xu1NJEQrGKXfGo
q4IEN2BCq8JXsEvYniq50bZaaV+rY4efsErelkrm5MLDI24RVGTKJEXl4yliZMugasKTKMu6i1rx
pJVHCg/UzbRedYZiIh7LTFC/wXtilIOngYCVlQWjxm1o0uvQyLHT12x/J6OLwLS0rZcSXqoYLibm
lW9Ns4SMrXMeqWO0MPQ6KZjAOv52kKx2WVmADKK3ygeFIbMLw8rbpSH4jNzl1lywRM1wUTbOG6JM
51LikdVYkp3hJVoTzjs7wwQaYN5wx0QrXYMA2Hyuhp3lBp4cLKPa8nyqqw7yj5PrJ5YtWlcRvb5O
e1IxvNoJXGxnjLMGMcvaGPQYj9ROIa/Oz2cFUwQSjtpuEyZevrO6BOCjMZlkTm694Z0RinpddjHS
Tfy8F70KMqCHmTXDOkf/zEZHx20Km+4gNFVXJ5BvGyqpvbY8DDcbYhBe7Cy2z8zKSG7aOEtXTBll
FzkTpuYx5jZOOehLOLbyJmsLorpiz2GrGTL0HdMQFvS7P63k+hI0ZEmdKp/GFmkGdiJuJS9fQLUL
zttBus9aXGI0PzdutAzCkmkL7JxympbCtKp5ocr9tsBUwBVexoCx1wkaaaZpC008GcA8GCBqaZ10
ezlmoiDro4GDTO3xDRjHCCCG7Xed5Q8YZuofGF6/79N+x/CSbHuMOpnoUeZ8zMgmx1KJAAWGxHa4
VI0oX0QYH92Ujtpf24ri3A12W1yoweif2INa3nsYxjOrpMDHGFb1V0EzFNe95oxL2SBikOBf5kTC
kXbEVasBL22I+aHOHcBaQKeUICMnvNNNR5IoajIMINU6WzEU0F3wa1IPQ+nRN3N/oUlE7EkRsVHI
dT43ZaUgiykMEtcd5U5tGgsvdJw1sIhCizWNNbPYMM71JIZ9a2jCWKToqjcisKwvVOr+ypiMEwHs
D3lr7JoaaQAVygxPoRgFmDosjDEYLtsmI14xHk/R35HuE+PnxPyWwES60gB3h6QXI8u2L4wntS6B
oCQiLdjcU4pCt5WU/HZU0wT7u9Am2EsEZnvqWdawCZjca4wCVPMyz6v2oiIaY8pfUryzIYjVZ+Rc
4VPhjS3qYgnFLDD1Ph9jSHFYXhDTbULLz4fWPNHrRlobaky2ezTmJdaZTThiFyj3z23V31XBWDLE
NMKlLtIE8V+ZLPERZOLP0GCmkXmJssEgjq2EGW+RkM2YqsnbykVTEF6MccYODfa79ehfdyGpLOj6
sNra86I7m97pu42a6+2GaBQYo+jqXlB4UQqmXddj+NQZsB2oFwhRLbGbndukqGFTS53dHkvu5Fh+
q1Mlzi5MUR4VBKtyIdWlTC9PBneHA6s2VfLasai3p/peOVb6MjEvrA/U/51k16fO1BPEU3eQTH1C
k7SqPhM+ob9VRAh2kTsVeYk0GOLYa8DR5waJqQXRjt1IMzUmYGndLj12K2Ta9ECLAZu12alzPECd
yc24lFw/gHXpHFse+9j+KJbIinVdWv3cFqay7YUBxV4v8GMTMQ8uCg4y0g3FOjBhQB+K9p8I0rbe
6ZAYV4M9QOGwp35rLMerQujmIpGKvaSG4bqQuGAa/jd7GPI68ZhUypjkwvTJKYW3FvlUJ21Ak6YL
D3FWEzUYdduUYTOb+4A9sKzconsw5g1Mu51jd9bnknswkGRAy0jMMFLMYx8JAyA+C+IapIAmkwDP
aN4dO0/z2IU6U0NaQGRflVOT2kztKpR91Bx0sMXUyoZTU5tO7S0nOTW6tLxian4J0msnphHTu6k1
NiTfvs/08r5nSPNgTg10M7XS49RUZ1N7jdcanTYJYsM6mNpvZ2rEh2NPnkzteTo16ghK1BPC3Kzb
fmrj62NHL6bmPpva/HFq+CMW6dSr+WlborVojshAPIEEzQQXGBNwoNaNs/j5inpMe/meVajoquzo
igmEOmmDjxYR31FmKwfSD0Z60mqobX2bgd7Wqmfj8YnRpzqFF8L8MnayPhEO0CgROYyz/apVLeW+
sgOiJgQ6z6ehbbotadFEpdkKkm7QvDsKg/yzZhenTZhVbiOTzUjx1O0FuahkTElFzD2NNNx4rCFe
Y6FX0QrUEWNo05esbWUjwXHrgbPSHLWlsvLG7EBqMW6iKBJw4B6nhSw+rmnRcX0bj2udflz3gmkJ
dKbF8OcXTIEd+o6G+boDUUyrE8xlGfA9v+cYO8RzDno/2Cv4QVfjnXZXHqS7ct+dV5ekF2YXUnL+
80/Uf+fSofOJioxv1eSixVJp/e4TOwAWwPHQW0Gx8R6SvAprFFXRcB734ajOqaSLEzGUqDQUPw4e
FGMkHhye8ws6pB6P3yH0llnUwb5TLSpqd/Q09nCVvEh5RaC2dFvVhXmNWQlbnZkR+z6PdcvGjSAe
BCbbeXmqpQIHdrTEGyoZ1ifglJlp2fumH5GoUn4CNqTRkjCocjngaXFi58b4BRIYKSBI6jdtadgr
okKkmzTsxClUqPiSKZd/ouKhS9gGBfFV4Jgj8pEwimFS9ATW9qH4rPvatH6lavL/mJ/6D+RBWzwo
Mp5pDvpH/kPF2em7B21xqA9flZOTU93/+V+nhydQ++8h+x8e4Ct4j9oDtB2vLtPRNc1weAa/gvfq
J4PHc1o5iIYk/O4bD1WzPsl4DOBECZj21eLmjRmtfuLsbJirUKaZwFLm/Q/Qe3sKQPrunYSkiOkc
uoNjtfjd4qUnNREbcR2sk85KpzUeeT67Mkp9u0jLSRCYEVwqZfaq0UQFg8ewtuj9AuaoZg3xpZi6
9cwejHRh9QmdrwRgWTn28BnOhQMKCFGkILMhxcGCwHVnn+JTf2nFst7PrShlO9AsEOoSCNeXxLxo
FY8QINnDMSsqVf8BtbtUQKzI9TPQKG0LlbA7tN6QPRRBbOAooUfFKk8zgTWWEU4xc22FEWU3mOYX
RGs0Glru9MNqkGviY9QkactNlUueNEdxpRNWgM693Ea2GV4ibTT8OYqW8tqwsJJqbJKKzbjBUwUP
KfNeHeJ01/fKIM37Vo2hDUQ4KRCODksUI6tAvi8jItvJO2U6OXfi2tr3WYhXrMES/RgZUr91opRo
WKxN9oZkZDjXhuoVJXdzi2mMsUN9mu6tFHWFVOvOGkHNuJqQYrKvTcs7bZHPAHMY1CU+aQHQOyV7
2SL5bGaQfoJHpyM/ci0lFZ64iWq27BBxN54Ukqm9dF7bX2GpPj6HXYrOE1u68h5PCP3CaQakQUEV
eWKeEgt9Y+lTdHXTpPUuwOvzfMDur5s5PXKfWeMP7SpOwJeRzLTdjaWY0ucS3S1cgY7hJIBkgPeC
SZKJG1JJ4EwSqA+R0pUwLexyrqg1sUq97MPTzEwaIPjKqeWmhecwRYnrU4wD8PYtNQzILBCmaqNj
F4yfjpLVX1JQceIr9KZ69lOvvzbavANW1msi78EN7bmFl/xZXgjsYv08S5JF7ejqKi6jyrlguk+e
OJwVpk6G02L+MkhJHpK0R4rvDJlmrrsRwc/aMtVH6zmLGHovmD8Y3hx5XjG6Zqniois5aZTPagM6
KgVocCdP7q2Qlnp4ckaPfQ5vDT4sUETTjpgaq6FB8UTfzEOqGq5fC0QwxykjA9Zlyr83lKAkTxVp
0l0Kj+gljApr2IpEJXfIM+s1Jr+N8oiHnwwGR7HZrrTUG3mkegin+MwzQN8hdVVOGyfIPBhaCZYq
XVc9kirUu5IgJHghhyn/X6mVdKpIIUbLbYPoS8/HMdrVQWuiau49pjHdkN6QHa0/EU0Z3jN89sC9
mN0VtNhQRRXmIMtIlmId1mjWbYrACuhgI9OCEyaZJjnMWZnYczmPawybHL9ZDg6z/lkwDvaz0woT
T7rKgRlpJQaTur62Lsk3rDb4olTM7tOmv5ISp3pwhFHdRlEgn2Nkj9kGlAncDYIe5+JCOO0liS/V
bScMY4YNEBOEkS2zTZhLur0dFWBarde6xNHXuOnmAQTVghBqV0pz2Ilj1Ba3Q1rFJ5kSG4FrRibJ
YREoPJpwH1qq4mlYZ/FUQtIDI4FKYbTGrI0s0zWrvH3E7QXerxKRizCvh7E+S+Di7WHMBfYy9/LC
Izhk6FdTfM1KKRJ5YxUx9FmV23gvnHh8IqDeN+l55OEMWah01pAFduaAN4Ih5rq179IivGpbiSF/
0prKRu7Mca1XntiHdkfjSAsJBtll0sLPm+xuEuW67QgLu8LY6rpuWHLg+vrjkqyrhAGRU4QuJCzI
daNuR18o1POLKBGGW5X+lEXZ95vGE+NTM2i5PR8CSNerOM5hHZntwL3HUDHAOKrzi3tsOWNS3H21
25I+rOVzo7fEjDW8vuHu9FMaqa9cQDTG9zkhzH0rGX1XzToYcs4qt0EWvFBCBSBTwxY8q1H+QKfO
QFFveAhLucFNG61b9EXJ9eLOKDuiucpSTFT2Rq+NpQ46RCRnHEEXqy162ZVayMXnKsLkZa/aEFK5
JRqLji+Dz2sS3ddJEA0A7Mh0lZHIhVrq6YSHtl+rSafpBFsMFbTRshBnBCRhV9hlzhAviIxzzkVp
JQ994AcvgSTyRVHJ4bWvigqtdYJCfmYlmItEpRdB8fRzyyXqoSgQvVvhWs+wIFtIOekeelv2AER4
+GybroV3arRJio1MXpNfH6l4iis+MGFre/2uK0ptXEh4WK/aNJA3So1UGqPfRJ8T+mT0y1LTolNN
KKAoal5rKC+1YNUS1EAV6ROcUDE6FFU7ng4RwaRNmmbYjJc6nnSlmUYPVhln8CK1k64nn3PGXHKy
vuIML4vcqm61hAkhTYqsEYhbGxgLxDKQSQ5YhL+blW95bYz8NmUyBRG7rtaWSUkKkkHYq5LcM4iA
xG9OykvyRLCdzpxkG2gdzSmDG5LFw8ozZCjGY8Y6ZEgroew1u79UlZwRnwwhJmE3YKOGoZlkCXKT
MZ+QFc+eI5Wv95nXtC86m89K82ugV8c8WJgSLUb4zOuxw9tKravqRusNbW3HhsWrmyQJTBmFNKnQ
IdCBkbWzaxQYAWRFNDjLgdBviWhPmbeEDUMGBS9JLUS5sqCI7k9HrWR05+cyxkQeE1iDhXyKWIOx
q/R+Psx1AA6iTE3Fi+cB6M+qigYnIgCljDdjiEsCpqzJtudRO7XtOjoZnVA/aYIGt018Eas7h+cM
fmVmP5qwIzJaB7280NPE3oOWWeuorjNlrhcetN5eUp9w71eJdlWyyzLC165MxlB309jX17JRFzdy
hhqya7j9OeEMd2kQI9fv1HhkaGf68kyxIus8g1z/qISIVVwB7XhuirqY1K7YoNYl1FjYtI+9rxQ7
ExONs4xpPC4PcYS1tlFZrpZbxEIb6BVmUlJoNTWXan0hoTAa5vkUrG3qoS5mRpf6z15QBmhtJe0U
lMLCeinlLZx1Ra2wgaIGum/1wUJRV9pXkq4ReVLKnn9vkduCOCJs+y+SSaZv3OBwDsUjQuQLnXsV
2IVFXJypbQGj4hfOV+wwAxsenLEhBHoshoryLBSg4K2wa7wNO6wUo6ozogX0dFudmUhpL21f2Eu0
Kt3nkZZ+aZVZenBUk1KjqPA3mNWVx1DVE3VGdH2p+StuVXeq+H7N6hB64jJkQlhSvpiYKtZjwkqF
CKZO3AIOV8gsW2ryVVNDddhgciP7C9tBTLVMlEA5r4pCv1WtDodwtQL2WIZt2iow/WzY7CGUypPQ
t8aUqJO+qhfYW4hgbmNSq82ZDeI26w2duO/qUERk5gZoh8Ix8c5AwXFlM2jrNzwhzgh5OawPZBOz
qYH4Kfu4tbj+ld3o3QyubYOrZJp81vWg3OOmWMUzQT+0jwbdWbRKC/9Ula2TsDLsC4UR0HOolHYy
4ynIVJd9N2MBVAlymcW2MK4YioYwxgdKglknqiBz/XAkEUaRaGF2GLa0+Em0hr62EjXPF8yfCgw5
sGfHuYOtoj1Tw4pwLe6C7897stJXplLb+yRRi3IxOp09znIn0V+iVHKMRYZDyI1jSAMsdEl+su2k
aYiPGtnJY8Zn5Mj0DFtmZVP2BfKqCAFSVQdQZhL/RYVXs69HELrBKZRwSY0JP1i3Q3e0cnHZ2Exv
BADfqZLheb8cqNqihd4rqkuIic061cQ2/nmVd3C6Ut3LGSWGS9XrSHOROkbi9oXJ7InxvPSCR+ZI
jUYSMkgYgoIR942l5GW9KyyN10RnX4Z53TeKW0ZyftBIWld3UesnLgGL+IQUar/L5QQaclbkHakD
hfACTMSEOkfjF+w8wLaNFtvEk5DcJKC4MHeiA1JLItkgZbRzi0P6N1Goc04K0+PPRWfZ1aLE3/gl
Bzndo5nD2iOBnrhIvLJZSJE04uuLQZoQPeNRPJNdAhMLH+0SFSAJMkJGmF7XbjOSZ4ktdmzMDNkv
DkEiiZO4H/GP6hWmr1INcX3QLW9YeVJq9Wf4EkjX2OdxFDuojI0PQkJLRs85zWsbb5vzTD8OiUPR
PJJrsWfnJiVKI2XjhJiCjOG+HBeM+nJtJSNrwRTUipYozHrXF2rpmmoQ93jrWONGj5CVSWTIuk4u
tbNmqJozTlrfokGT76gDpvRzB4WSEmoSL02Sz6zOG+F9AR0i7SOXrY/iZp/rDeBJStZzRTYCsBlE
3fASnVPiKgUpRDPDdowTOVUpp4zYc1XTe6BOdVYy76SbNzXAuuP4X0g6rx8Gman6TMLpeOEPavzF
r3Lr0h8VQDu6g2jb5VKyGqU0nTMB6q/73tvBA1buESkGl4zDeC/VHqjUM41+a5dtt9aLxD8xzSLm
upvh1g6IVsCqITRWeSyrt6UY0XjkYW5OFXqqLQNZZmRhvRLh/YhqNg7lB4MlZh1SlpL20kfVGTQE
wi9ajeZYtHhvq1IY1QtfG5MNwUIU0Yxg8+vcp+KlhDNJqu/1K33MtY1lVtIur5AndDCNYddGuMuW
UuGTRm+r6sb0bdu1+ja45tUjV95UEZzaXlOwPPrA/1XTorZKMhz4EJAFW0RS5g77IZOkFtseUCyY
cnxmSFqzDuBEn4fqCO3MA72+EEnpM8ORU2mBMNHaeKk/kC3SRPUVRPLwBrPtdgfMZjzy7io7JRDO
c4lQbkk+iEespzog8ZM6Hfy8zqnqlTjaoJaKzixZRnEgt2AZac16hcJKxSfRTglryJpg0WRpir1R
SUId6TYbtTALxqd6fyIlfNnY4iAz3M+QUNZ+TgwUk9VbwVYX8GkMZ2QZFVaI0duVp5LuVgeNRIJt
w3R0VgSduSzjCIhfU/uznAQKcEUqF2OuW0F2raQKtjV6G+1yXX2xaAbZlXGdrBY9sotTIFYLNw9d
uG0c29keAln32WRT5l6OZW4viautn2KA2Pl/0JwnhZdpyVobMPGuE9H3C9mMiL8bh8C4YJKeNfAh
I7l6NZz41c40/x+lQ+AOQ/2ByEjVJ1MXA8uYn4GIPw6K+O2/s6ff/tSZ5ocf8QozTikSwOqQqXQM
qS1O4xvMOJnUKHjNYMqtfbVmeNO748AAPxhh3IR66gCg/2IJy3COdZPj8XWmQ9r/E5xR0SYW8PfD
kleXGh5qgiFVg7nse+yfdqmLfLj30AVvmiE/c66Vpb9kzEOVR+CwPdmvLOVqr91kWAY38zG6qcoQ
F/pbjwzjENzObnV4w+kXKnoCG9dBCqtTWsI9WLUUFcSKbwL7YehBbwhmnjXhbdN9oRRyJTC8mTxe
aeibO3XANlYsNWlb2C8CEfYaYmurnvtPGNKiyDwdoO1k3VkuCDs2XwCriAlCEijNsKxEbg4lysEs
kuVxMSDxToJhlU6loAnU0+vRkvaG10csI6X2p8r4vCcryxmp8LsH2cluqlq+TKecIko9e2ZohANV
FpHY2WOdXJh2ywqDtIjGCUIrq2dCTYypaWepO0SdV36C1lgTS3lQ15KebnFAThD5nGo9hluUlxdV
I+gPfLFocPExI3kHpRGr2IhNUcsZNqM0zEr9XoatzG1yW1LIUGSAg3RLvYqXgz7MRU0wqylIL6rO
tLDe1aZ2DjjyGFvmrs85124YiP5S1M99ONzk0rhUU4xs8cebRcDWs8lrAwiBo/pBuPNTUt9L+M1T
qXVeknQQ9WffvTY/YDbQp/3+2eK9k1mPLVjwugWe/v7ZgjdeoWtn6taP6Y2o4aroerXrW2PNSuoa
KtZqiWVu6zhbJcUF88CVoegnCL2bBSaWmPNWLbur52ymNL9YkpdhQ9xwhOSv8bSd1ubYfxlXmm4w
uI4oorTwpMxO5EZfiSI7UQY8k2y4aQXc3/HSSII1ahEsj53zmluIvvhFF8beiO8lLrPHKh6KdOkT
JU3i0Jy6FVLJZGRXndoOsRJQmXwhrYtR3glDLFtN3w2yc2rq0PhQMTk9FMegvo5wJeWRxH9sqytf
TBDIaGy2pUk2bw7uJOV+ObMsIAiHpxK5yLJo8fTJzqwSPhdO5UZqP6T1sE4SmRAjotYpeOR53Iyn
Y0+0l+0dhsJY5hlgMgfEH3hq/ZQBmhs9jOrj8H6tCnEmkAhVSned9V/GyOhPCnWAEoku5r70NIgi
OPJJkeYGhYIhG49IZ+qkNDhrkN4nuecc23S48AeY91R6xsKhHjwpkf4V5vjl54+JOs363q1AU3eI
wZKMUFRmcMuI5/vp45jLNsYGmeeaefzsS82tx+XzhPKlpM8aWwHfQOxLLz4fm/bCrwTAaH8eoqRU
sB1eMvaHT+tEC2zWsW53LgKVbPaw3ld4XSABindR0L4URvZvnm5GRL87byzHwDBlFnA2GAVW7vvz
rmjSmI4Q3VFagrxTVYPNzQkbMBYbVK+CRBEPYfcKERLG5OZagnA4K0k0JqKmB1gpA+BASwLFFyXK
jMKyeGaJ9KNPxDgSI2vVTM6HsL1iYV1pSb8Lo+aqoNMaIeDjS/XkG/1VqlMIa3a9IPWc/jhkqiPM
Ogd5tVkaW/WFYGfGEXUtMfGkg45GRPRJ0e2Dtt11BBUUpkfYpJmRvuFRvZjOFwyVlRkT9GtTSS7a
RIeQYhQvqM8C19CKa6SZL06gkY4dmi+wE64qM7rDP3kl2gqCi/JSgAgFGFs6GWfglxtR6bMR3wrU
2p9JEVhBJ3Zmlnjo8LseYMjmaedWCiSzbi63wZz+5TYjrq+DEaV7vZsa9Rn8s11Vs3sQoofKCrdv
BWlt0DS3kahvSkgdIDV3Y1ze+GF/0cBaXLRT0yLVay0q56Uvr40yuzKCbi1Dqyan4NGTi6sEN+RG
RV4OiikiA+tEe+dn8iYvul2nQ55M7KtUUelXUnPBtN910JWEKKz9QF5y609lBW+stmOXCW+Boddg
g25tIQAGS85Pa290q8FYoqqfJxZK/OouGq8mMzXc1BdBc+IU8SbKvFviTuCh0OQwm8AaAW6cHY9u
MPX0UCpeSEGeHMp3eIEv0NDelynpMmhss7WqJvJ81CCPgvrXt1FqXea+Jqg6S/wPGMY4RQuzPMK5
VIfXrb6EdrrxJOdWBzX1pPwJ568l7jUIK4i8z3gNabjyXV3Ga3VkuJAXV2ln7mM/OtHVoVvAe5qV
iDNgJir8+3rh5M0Sfs/C86uMnekuUrs1ljHrtCF+KGZMAf0hvSF/8s6vjNNeaJ8TwghmhnlnjOV1
nza1y1O9KT3rZVS1Ew9HKLeDgzdLFP9kQBY7awjqW+A7mriGPp7CHpkhxr+ASiZWlpAPOubpLq4z
+1wbDnGJKSUs9zswVZI6IGvMyazcCb2+aUd72xL+h6cK8Hu8iWHSI6nK5rXSQ6OOrlHK3jVqcyIT
ipv2IzyvDNFBoq2lrl/0srxLTX8Bcf9ziszbFmRh6M7ebKQzP76HNzSDfjd3UJtXbXip4R9Blf6Z
UejLGOKawRXre+eqHzTYQGRx1/DglHLvSQ9tbL84o/ylZ4Lnq/1SaZxHSLiLMLVaOEvG3nOeU5pG
y3F16VzY54VybmgXWbPHZHMncEtvNMwYtH07YJET2TdpX81jqo4c4i42ubMWwYIaPcfhAPOa/qe6
s5zrDjAZeTqRmC/MCheKet/4V5YPJ9MWpCBeSmAXfkXaUaPyuEhnkYyAM5wmR6eyByd+QMbOHhXi
wgnl39BTl+ztyd2B/eFC6R5JJkLAr93VuA+ZA+91rN7Zzi7tOwSdl/KkPmatvC09NSYU3Fj44UOH
1CptXvoon6eF89BrWrJ02upBKsx1KPx1HCpPbRfh3+sEtHa5sxhgEjNO6RYMfBE15WS0grDO4E5W
C9tPP4eD5Lu9OuhPkiBN3YYLzBTFXnb5eIJ5znXgl9ZijJRrJ5bu82G4zePxeuyj3ejVFoISZsYa
CZwbIMbEBf/OXMuk6Wq77DFvxpU9WmtmR9OwEd96qOXUVQzMdOzehUy0JJ4ZKeTGGseVRhEbs/PI
/KwhVpnWQ9q2W9RBz4ScXmMFVMzLSF1H0eAv8orSBEuZ2PWsiamElU7Ugr8zBCsUcPFRP80L7SWW
QUWUlV+bW13PF0ouzuKuYPWFfF8aGBfXK7jLKmH2Gt5S+gBBrTOkBfP+cMGwVJpXulO7BOAOs/8I
RjpdbOiJJTacXawSz0kFdh3K6R0aVFxec0h4fuXttUDZcm1C13NIM1QLPP9yizgJK2tQamNGT8iJ
eXWsDn5BO/oBusrXT5/4I+5RNHrZPIth/4wxc/3N/Xr66S4Ps/o6/3u/9Eb/+PGBvhJXXv1SeWCy
ejoD4p6z7/krx5r6nVD1eErH8/3ZEZJDHdbNE5wYFV6KoeLoNRVX0x/6zyTP/K8/tpzJ85SRsGa8
/viVYPPdFfqza/Dzr/d6MX/+O+++wJ/nVpkKcYnGVH79lQvxu+P860JgFGfL8uR5Thvy/gpQddoE
9oH8TX/4MR/0D7oCFpEdqsZ9+9D350EwmZiYSF2+/nl/GZRPBqLCKZvr9cf/vAfh6IyvU2Z/7DrY
n0yKeZoO8/WJBw36/nGwPiGahgxoKK/XATr+P+tx0EB/Xp/R12zKb+vLH1eFP30ZVPMTnDqUuMrr
NZDfXwRb/mSYJo+CPWUI8Of15fsHvRMkqZpAWR96EhTk+4rJFZhMUb9/BGwsKi2ZlIR/3jtgQsb/
6NcmwQ/yrapDkz7+eX/vLfOTAjGWFNN/6r3Xsa19fSv//gugOJ90AKbJ+vbPLoJsO8TLvj7/U4DG
P2sVAK6dGKsfewHkT/CvbUxTOdL3L4DJC8A1hkP/enFe956/9Pr/hV/6VmJhdpY8HYur8Ln6UQ32
Z7/wVlf88edfa4pjkgp45LtfnGqt189+/mYV8l/vlsjjrv/dD9+qgOPnfP3nX7/gHz/63We9fau3
v1yHz+IgHokiPn7019N8pS0zWgjIpt6Jw9NzFbwr/4wp7uVfJ/SHeM9vt/+nx6+qQ/p2mOnKTOTi
t/9/LUDfXYXvnqqfHXYWBgfxdpjpsGgWeFA+erbrgxgO2eHtQMc7qRk2L/yHjxymh0cSd354pfFW
p7L46EdsDzjq/va/D2nxn7+dHNCehu+uEIvqtJV+9FNODiKjO4nfX6TXreHDx+Y5TX534ONK89ED
nx7iKjg8dc/PxdsVON7biUf/9hd//2E8OzwFw4/foYmn//EPuHgKOf234xzfImDfX3Azd81T8xg8
CzG8O7ipTVkEH73ouyaLDg9vxzmeNYq8X3DW+0N0gKNzeNetTnPOX3DsqzCOw3cLFrOBqRb76NW4
PqRh8tv54al5O9Z0Rb6Wkh89+NE06kdLy9d6/aPHv32u6t9mz5l/SN6dPTU8xclHj352YDFnwarF
u2f8a6n10aOvmoij12+nOV31b03th4+dvzvj6bgI/94+6u+vKOzK34JozsPH/OEgfttUCZ5g1dvB
X7+Hoii/4qn/b9Fkf749weVC0PgrFspwzMX7coBDy5bq/IId9lpAk33/BH09+C94e39MzPj+Xhw/
CzLF29/9/Zt/fuA141a/HWm60xwdJgf55L/gZftZzPq32vTvVXtn/yZV8IOHXzwnQfh2Cf51WSZY
5qNv8p/Sa16vvP4L9sN/G5rywavzV2IwPvgRf8Gc8IOfsGUr+FPzw1/Qj1w/82r5v6/x/wXzfvQ5
+qsy0A9eph+vR3+HKPbTE/lRv/kNnv5jF/oGvP/on71vsaffeEyeD+K//i8AAAD//w==</cx:binary>
              </cx:geoCache>
            </cx:geography>
          </cx:layoutPr>
        </cx:series>
      </cx:plotAreaRegion>
    </cx:plotArea>
  </cx:chart>
  <cx:spPr>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876300</xdr:colOff>
      <xdr:row>7</xdr:row>
      <xdr:rowOff>45720</xdr:rowOff>
    </xdr:from>
    <xdr:to>
      <xdr:col>15</xdr:col>
      <xdr:colOff>160020</xdr:colOff>
      <xdr:row>23</xdr:row>
      <xdr:rowOff>129540</xdr:rowOff>
    </xdr:to>
    <xdr:graphicFrame macro="">
      <xdr:nvGraphicFramePr>
        <xdr:cNvPr id="2" name="Chart 1">
          <a:extLst>
            <a:ext uri="{FF2B5EF4-FFF2-40B4-BE49-F238E27FC236}">
              <a16:creationId xmlns:a16="http://schemas.microsoft.com/office/drawing/2014/main" id="{B2A36011-0935-4513-8B8A-CF62763C4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30480</xdr:colOff>
      <xdr:row>7</xdr:row>
      <xdr:rowOff>45720</xdr:rowOff>
    </xdr:from>
    <xdr:to>
      <xdr:col>19</xdr:col>
      <xdr:colOff>533400</xdr:colOff>
      <xdr:row>23</xdr:row>
      <xdr:rowOff>129540</xdr:rowOff>
    </xdr:to>
    <xdr:graphicFrame macro="">
      <xdr:nvGraphicFramePr>
        <xdr:cNvPr id="4" name="Chart 3">
          <a:extLst>
            <a:ext uri="{FF2B5EF4-FFF2-40B4-BE49-F238E27FC236}">
              <a16:creationId xmlns:a16="http://schemas.microsoft.com/office/drawing/2014/main" id="{7D235623-2367-45FE-BC71-D112E2960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243840</xdr:colOff>
      <xdr:row>25</xdr:row>
      <xdr:rowOff>15240</xdr:rowOff>
    </xdr:from>
    <xdr:to>
      <xdr:col>16</xdr:col>
      <xdr:colOff>1836420</xdr:colOff>
      <xdr:row>44</xdr:row>
      <xdr:rowOff>15240</xdr:rowOff>
    </xdr:to>
    <xdr:graphicFrame macro="">
      <xdr:nvGraphicFramePr>
        <xdr:cNvPr id="5" name="Chart 4">
          <a:extLst>
            <a:ext uri="{FF2B5EF4-FFF2-40B4-BE49-F238E27FC236}">
              <a16:creationId xmlns:a16="http://schemas.microsoft.com/office/drawing/2014/main" id="{4608CF7E-BD13-47CF-AA48-7BF713DF1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7620</xdr:colOff>
      <xdr:row>7</xdr:row>
      <xdr:rowOff>45720</xdr:rowOff>
    </xdr:from>
    <xdr:to>
      <xdr:col>5</xdr:col>
      <xdr:colOff>716280</xdr:colOff>
      <xdr:row>23</xdr:row>
      <xdr:rowOff>137160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318E6720-B231-4245-AE2A-D5D88FBC1E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2880" y="2293620"/>
              <a:ext cx="3642360" cy="3017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25</xdr:row>
      <xdr:rowOff>0</xdr:rowOff>
    </xdr:from>
    <xdr:to>
      <xdr:col>7</xdr:col>
      <xdr:colOff>594360</xdr:colOff>
      <xdr:row>44</xdr:row>
      <xdr:rowOff>19050</xdr:rowOff>
    </xdr:to>
    <xdr:graphicFrame macro="">
      <xdr:nvGraphicFramePr>
        <xdr:cNvPr id="7" name="Chart 6">
          <a:extLst>
            <a:ext uri="{FF2B5EF4-FFF2-40B4-BE49-F238E27FC236}">
              <a16:creationId xmlns:a16="http://schemas.microsoft.com/office/drawing/2014/main" id="{37094928-B607-419B-92E2-EAF910535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160020</xdr:colOff>
      <xdr:row>7</xdr:row>
      <xdr:rowOff>60960</xdr:rowOff>
    </xdr:from>
    <xdr:to>
      <xdr:col>24</xdr:col>
      <xdr:colOff>137160</xdr:colOff>
      <xdr:row>23</xdr:row>
      <xdr:rowOff>129540</xdr:rowOff>
    </xdr:to>
    <mc:AlternateContent xmlns:mc="http://schemas.openxmlformats.org/markup-compatibility/2006" xmlns:a14="http://schemas.microsoft.com/office/drawing/2010/main">
      <mc:Choice Requires="a14">
        <xdr:graphicFrame macro="">
          <xdr:nvGraphicFramePr>
            <xdr:cNvPr id="8" name="Sector">
              <a:extLst>
                <a:ext uri="{FF2B5EF4-FFF2-40B4-BE49-F238E27FC236}">
                  <a16:creationId xmlns:a16="http://schemas.microsoft.com/office/drawing/2014/main" id="{5C44D389-E8C8-416E-AF22-672CCCF58E8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13309963" y="2314303"/>
              <a:ext cx="2415540" cy="3029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2057400</xdr:colOff>
      <xdr:row>25</xdr:row>
      <xdr:rowOff>15240</xdr:rowOff>
    </xdr:from>
    <xdr:to>
      <xdr:col>20</xdr:col>
      <xdr:colOff>342900</xdr:colOff>
      <xdr:row>44</xdr:row>
      <xdr:rowOff>22860</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5E65B879-8983-46CC-B0BF-B1047809A4F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462657" y="5599611"/>
              <a:ext cx="2030186" cy="3523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22860</xdr:colOff>
      <xdr:row>2</xdr:row>
      <xdr:rowOff>137160</xdr:rowOff>
    </xdr:from>
    <xdr:to>
      <xdr:col>23</xdr:col>
      <xdr:colOff>601980</xdr:colOff>
      <xdr:row>5</xdr:row>
      <xdr:rowOff>0</xdr:rowOff>
    </xdr:to>
    <mc:AlternateContent xmlns:mc="http://schemas.openxmlformats.org/markup-compatibility/2006" xmlns:a14="http://schemas.microsoft.com/office/drawing/2010/main">
      <mc:Choice Requires="a14">
        <xdr:graphicFrame macro="">
          <xdr:nvGraphicFramePr>
            <xdr:cNvPr id="10" name="Status">
              <a:extLst>
                <a:ext uri="{FF2B5EF4-FFF2-40B4-BE49-F238E27FC236}">
                  <a16:creationId xmlns:a16="http://schemas.microsoft.com/office/drawing/2014/main" id="{CDA7DDF3-40D5-4431-B9E0-4AF86CE93B4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628517" y="997131"/>
              <a:ext cx="2952206" cy="886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464820</xdr:colOff>
      <xdr:row>25</xdr:row>
      <xdr:rowOff>15240</xdr:rowOff>
    </xdr:from>
    <xdr:to>
      <xdr:col>24</xdr:col>
      <xdr:colOff>121920</xdr:colOff>
      <xdr:row>44</xdr:row>
      <xdr:rowOff>0</xdr:rowOff>
    </xdr:to>
    <mc:AlternateContent xmlns:mc="http://schemas.openxmlformats.org/markup-compatibility/2006" xmlns:a14="http://schemas.microsoft.com/office/drawing/2010/main">
      <mc:Choice Requires="a14">
        <xdr:graphicFrame macro="">
          <xdr:nvGraphicFramePr>
            <xdr:cNvPr id="11" name="Developer/Client">
              <a:extLst>
                <a:ext uri="{FF2B5EF4-FFF2-40B4-BE49-F238E27FC236}">
                  <a16:creationId xmlns:a16="http://schemas.microsoft.com/office/drawing/2014/main" id="{72709919-9E1B-42D8-884E-865D31E260D0}"/>
                </a:ext>
              </a:extLst>
            </xdr:cNvPr>
            <xdr:cNvGraphicFramePr/>
          </xdr:nvGraphicFramePr>
          <xdr:xfrm>
            <a:off x="0" y="0"/>
            <a:ext cx="0" cy="0"/>
          </xdr:xfrm>
          <a:graphic>
            <a:graphicData uri="http://schemas.microsoft.com/office/drawing/2010/slicer">
              <sle:slicer xmlns:sle="http://schemas.microsoft.com/office/drawing/2010/slicer" name="Developer/Client"/>
            </a:graphicData>
          </a:graphic>
        </xdr:graphicFrame>
      </mc:Choice>
      <mc:Fallback xmlns="">
        <xdr:sp macro="" textlink="">
          <xdr:nvSpPr>
            <xdr:cNvPr id="0" name=""/>
            <xdr:cNvSpPr>
              <a:spLocks noTextEdit="1"/>
            </xdr:cNvSpPr>
          </xdr:nvSpPr>
          <xdr:spPr>
            <a:xfrm>
              <a:off x="13614763" y="5599611"/>
              <a:ext cx="2095500" cy="3500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7222219" backgroundQuery="1" createdVersion="7" refreshedVersion="7" minRefreshableVersion="3" recordCount="0" supportSubquery="1" supportAdvancedDrill="1" xr:uid="{CDEF014F-4651-49AD-A317-A65E4392AA88}">
  <cacheSource type="external" connectionId="2"/>
  <cacheFields count="2">
    <cacheField name="[Measures].[Count of Project ID]" caption="Count of Project ID" numFmtId="0" hierarchy="20"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2"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1"/>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5601849" backgroundQuery="1" createdVersion="7" refreshedVersion="7" minRefreshableVersion="3" recordCount="0" supportSubquery="1" supportAdvancedDrill="1" xr:uid="{51E521A5-EA22-402A-91BD-47A00764D666}">
  <cacheSource type="external" connectionId="2"/>
  <cacheFields count="3">
    <cacheField name="[projectdata].[Sector].[Sector]" caption="Sector" numFmtId="0" hierarchy="2" level="1">
      <sharedItems count="6">
        <s v="Airport Expansion"/>
        <s v="Industrial Park"/>
        <s v="Metro Rail"/>
        <s v="Port Development"/>
        <s v="Roads &amp; Highways"/>
        <s v="Smart City"/>
      </sharedItems>
    </cacheField>
    <cacheField name="[Measures].[Sum of Project ID]" caption="Sum of Project ID" numFmtId="0" hierarchy="18"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2" memberValueDatatype="130" unbalanced="0">
      <fieldsUsage count="2">
        <fieldUsage x="-1"/>
        <fieldUsage x="0"/>
      </fieldsUsage>
    </cacheHierarchy>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2"/>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5023148" backgroundQuery="1" createdVersion="7" refreshedVersion="7" minRefreshableVersion="3" recordCount="0" supportSubquery="1" supportAdvancedDrill="1" xr:uid="{A6C87B19-10B3-4E7D-917A-61534D3F1B93}">
  <cacheSource type="external" connectionId="2"/>
  <cacheFields count="3">
    <cacheField name="[Measures].[Count of Project ID]" caption="Count of Project ID" numFmtId="0" hierarchy="20" level="32767"/>
    <cacheField name="[projectdata].[Location].[Location]" caption="Location" numFmtId="0" hierarchy="3" level="1">
      <sharedItems count="8">
        <s v="Delhi"/>
        <s v="Gujarat"/>
        <s v="Karnataka"/>
        <s v="Kerala"/>
        <s v="Maharashtra"/>
        <s v="Tamil Nadu"/>
        <s v="Telangana"/>
        <s v="Uttar Pradesh"/>
      </sharedItems>
    </cacheField>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2" memberValueDatatype="130" unbalanced="0">
      <fieldsUsage count="2">
        <fieldUsage x="-1"/>
        <fieldUsage x="1"/>
      </fieldsUsage>
    </cacheHierarchy>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2"/>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4444447" backgroundQuery="1" createdVersion="7" refreshedVersion="7" minRefreshableVersion="3" recordCount="0" supportSubquery="1" supportAdvancedDrill="1" xr:uid="{C16A4BCB-E056-41C1-A0B2-53F1E137A909}">
  <cacheSource type="external" connectionId="2"/>
  <cacheFields count="3">
    <cacheField name="[projectdata].[Sector].[Sector]" caption="Sector" numFmtId="0" hierarchy="2" level="1">
      <sharedItems count="6">
        <s v="Airport Expansion"/>
        <s v="Industrial Park"/>
        <s v="Metro Rail"/>
        <s v="Port Development"/>
        <s v="Roads &amp; Highways"/>
        <s v="Smart City"/>
      </sharedItems>
    </cacheField>
    <cacheField name="[Measures].[Sum of Budget (₹ Cr)]" caption="Sum of Budget (₹ Cr)" numFmtId="0" hierarchy="19"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2" memberValueDatatype="130" unbalanced="0">
      <fieldsUsage count="2">
        <fieldUsage x="-1"/>
        <fieldUsage x="0"/>
      </fieldsUsage>
    </cacheHierarchy>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2"/>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3981478" backgroundQuery="1" createdVersion="7" refreshedVersion="7" minRefreshableVersion="3" recordCount="0" supportSubquery="1" supportAdvancedDrill="1" xr:uid="{C9099BEA-934F-4A4A-8CB2-FBB87CBFC960}">
  <cacheSource type="external" connectionId="2"/>
  <cacheFields count="3">
    <cacheField name="[projectdata].[Status].[Status]" caption="Status" numFmtId="0" hierarchy="7" level="1">
      <sharedItems count="4">
        <s v="Announced"/>
        <s v="Completed"/>
        <s v="Ongoing"/>
        <s v="Under Construction"/>
      </sharedItems>
    </cacheField>
    <cacheField name="[Measures].[Count of Project ID]" caption="Count of Project ID" numFmtId="0" hierarchy="20"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2" memberValueDatatype="130" unbalanced="0">
      <fieldsUsage count="2">
        <fieldUsage x="-1"/>
        <fieldUsage x="0"/>
      </fieldsUsage>
    </cacheHierarchy>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2"/>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6412034" backgroundQuery="1" createdVersion="7" refreshedVersion="7" minRefreshableVersion="3" recordCount="0" supportSubquery="1" supportAdvancedDrill="1" xr:uid="{1737BE7E-DF35-4AFF-99BE-8196FCBF7BA4}">
  <cacheSource type="external" connectionId="2"/>
  <cacheFields count="2">
    <cacheField name="[Measures].[Sum of Budget (₹ Cr)]" caption="Sum of Budget (₹ Cr)" numFmtId="0" hierarchy="19"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1"/>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oneField="1" hidden="1">
      <fieldsUsage count="1">
        <fieldUsage x="0"/>
      </fieldsUsage>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6064818" backgroundQuery="1" createdVersion="7" refreshedVersion="7" minRefreshableVersion="3" recordCount="0" supportSubquery="1" supportAdvancedDrill="1" xr:uid="{C2EA07CB-E06D-4ED3-908D-D42D45E92662}">
  <cacheSource type="external" connectionId="2"/>
  <cacheFields count="2">
    <cacheField name="[Measures].[Count of Location]" caption="Count of Location" numFmtId="0" hierarchy="21" level="32767"/>
    <cacheField name="[projectdata].[Developer/Client].[Developer/Client]" caption="Developer/Client" numFmtId="0" hierarchy="8"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2"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1"/>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oneField="1" hidden="1">
      <fieldsUsage count="1">
        <fieldUsage x="0"/>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004846875003" backgroundQuery="1" createdVersion="7" refreshedVersion="7" minRefreshableVersion="3" recordCount="0" supportSubquery="1" supportAdvancedDrill="1" xr:uid="{9C4DAF64-D4D3-4683-9F1C-B960095DE192}">
  <cacheSource type="external" connectionId="2"/>
  <cacheFields count="2">
    <cacheField name="[projectdata].[Developer/Client].[Developer/Client]" caption="Developer/Client" numFmtId="0" hierarchy="8" level="1">
      <sharedItems count="6">
        <s v="Adani Ports"/>
        <s v="GMR Group"/>
        <s v="MMRDA"/>
        <s v="NHAI"/>
        <s v="Smart City Mission"/>
        <s v="State Govt"/>
      </sharedItems>
    </cacheField>
    <cacheField name="[Measures].[Count of Project ID]" caption="Count of Project ID" numFmtId="0" hierarchy="20" level="32767"/>
  </cacheFields>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0" memberValueDatatype="130" unbalanced="0"/>
    <cacheHierarchy uniqueName="[projectdata].[Location]" caption="Location" attribute="1" defaultMemberUniqueName="[projectdata].[Location].[All]" allUniqueName="[projectdata].[Location].[All]" dimensionUniqueName="[projectdata]" displayFolder="" count="0"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0"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fieldsUsage count="2">
        <fieldUsage x="-1"/>
        <fieldUsage x="0"/>
      </fieldsUsage>
    </cacheHierarchy>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1.413368865738" backgroundQuery="1" createdVersion="7" refreshedVersion="7" minRefreshableVersion="3" recordCount="0" supportSubquery="1" supportAdvancedDrill="1" xr:uid="{E10C7989-BCF0-4390-897D-9B6E6526CA72}">
  <cacheSource type="external" connectionId="2"/>
  <cacheFields count="1">
    <cacheField name="[projectdata].[Location].[Location]" caption="Location" numFmtId="0" hierarchy="3" level="1">
      <sharedItems containsSemiMixedTypes="0" containsNonDate="0" containsString="0"/>
    </cacheField>
  </cacheFields>
  <cacheHierarchies count="22">
    <cacheHierarchy uniqueName="[projectdata].[Project ID]" caption="Project ID" attribute="1" defaultMemberUniqueName="[projectdata].[Project ID].[All]" allUniqueName="[projectdata].[Project ID].[All]" dimensionUniqueName="[projectdata]" displayFolder="" count="2" memberValueDatatype="20" unbalanced="0"/>
    <cacheHierarchy uniqueName="[projectdata].[Project Name]" caption="Project Name" attribute="1" defaultMemberUniqueName="[projectdata].[Project Name].[All]" allUniqueName="[projectdata].[Project Name].[All]" dimensionUniqueName="[projectdata]" displayFolder="" count="2" memberValueDatatype="130" unbalanced="0"/>
    <cacheHierarchy uniqueName="[projectdata].[Sector]" caption="Sector" attribute="1" defaultMemberUniqueName="[projectdata].[Sector].[All]" allUniqueName="[projectdata].[Sector].[All]" dimensionUniqueName="[projectdata]" displayFolder="" count="2" memberValueDatatype="130" unbalanced="0"/>
    <cacheHierarchy uniqueName="[projectdata].[Location]" caption="Location" attribute="1" defaultMemberUniqueName="[projectdata].[Location].[All]" allUniqueName="[projectdata].[Location].[All]" dimensionUniqueName="[projectdata]" displayFolder="" count="2" memberValueDatatype="130" unbalanced="0">
      <fieldsUsage count="2">
        <fieldUsage x="-1"/>
        <fieldUsage x="0"/>
      </fieldsUsage>
    </cacheHierarchy>
    <cacheHierarchy uniqueName="[projectdata].[Budget (₹ Cr)]" caption="Budget (₹ Cr)" attribute="1" defaultMemberUniqueName="[projectdata].[Budget (₹ Cr)].[All]" allUniqueName="[projectdata].[Budget (₹ Cr)].[All]" dimensionUniqueName="[projectdata]" displayFolder="" count="2" memberValueDatatype="20" unbalanced="0"/>
    <cacheHierarchy uniqueName="[projectdata].[Start Date]" caption="Start Date" attribute="1" defaultMemberUniqueName="[projectdata].[Start Date].[All]" allUniqueName="[projectdata].[Start Date].[All]" dimensionUniqueName="[projectdata]" displayFolder="" count="2" memberValueDatatype="20" unbalanced="0"/>
    <cacheHierarchy uniqueName="[projectdata].[Completion Date]" caption="Completion Date" attribute="1" defaultMemberUniqueName="[projectdata].[Completion Date].[All]" allUniqueName="[projectdata].[Completion Date].[All]" dimensionUniqueName="[projectdata]" displayFolder="" count="2" memberValueDatatype="20" unbalanced="0"/>
    <cacheHierarchy uniqueName="[projectdata].[Status]" caption="Status" attribute="1" defaultMemberUniqueName="[projectdata].[Status].[All]" allUniqueName="[projectdata].[Status].[All]" dimensionUniqueName="[projectdata]" displayFolder="" count="2"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cacheHierarchy uniqueName="[projectdata].[Contractor]" caption="Contractor" attribute="1" defaultMemberUniqueName="[projectdata].[Contractor].[All]" allUniqueName="[projectdata].[Contractor].[All]" dimensionUniqueName="[projectdata]" displayFolder="" count="2" memberValueDatatype="130" unbalanced="0"/>
    <cacheHierarchy uniqueName="[projectdata].[Key Stakeholders]" caption="Key Stakeholders" attribute="1" defaultMemberUniqueName="[projectdata].[Key Stakeholders].[All]" allUniqueName="[projectdata].[Key Stakeholders].[All]" dimensionUniqueName="[projectdata]" displayFolder="" count="2" memberValueDatatype="130" unbalanced="0"/>
    <cacheHierarchy uniqueName="[projectdata].[Project Scope]" caption="Project Scope" attribute="1" defaultMemberUniqueName="[projectdata].[Project Scope].[All]" allUniqueName="[projectdata].[Project Scope].[All]" dimensionUniqueName="[projectdata]" displayFolder="" count="2" memberValueDatatype="130" unbalanced="0"/>
    <cacheHierarchy uniqueName="[projectdata].[Source Link]" caption="Source Link" attribute="1" defaultMemberUniqueName="[projectdata].[Source Link].[All]" allUniqueName="[projectdata].[Source Link].[All]" dimensionUniqueName="[projectdata]" displayFolder="" count="2" memberValueDatatype="130" unbalanced="0"/>
    <cacheHierarchy uniqueName="[projectdata].[Last Updated]" caption="Last Updated" attribute="1" defaultMemberUniqueName="[projectdata].[Last Updated].[All]" allUniqueName="[projectdata].[Last Updated].[All]" dimensionUniqueName="[projectdata]" displayFolder="" count="2" memberValueDatatype="130" unbalanced="0"/>
    <cacheHierarchy uniqueName="[projectdata].[Tags/Category]" caption="Tags/Category" attribute="1" defaultMemberUniqueName="[projectdata].[Tags/Category].[All]" allUniqueName="[projectdata].[Tags/Category].[All]" dimensionUniqueName="[projectdata]" displayFolder="" count="2" memberValueDatatype="130" unbalanced="0"/>
    <cacheHierarchy uniqueName="[projectdata].[Notes]" caption="Notes" attribute="1" defaultMemberUniqueName="[projectdata].[Notes].[All]" allUniqueName="[projectdata].[Notes].[All]" dimensionUniqueName="[projectdata]" displayFolder="" count="2"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projectdata" uniqueName="[projectdata]" caption="projectdata"/>
  </dimensions>
  <measureGroups count="1">
    <measureGroup name="projectdata" caption="projec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j shalu" refreshedDate="45960.999625231481" backgroundQuery="1" createdVersion="3" refreshedVersion="7" minRefreshableVersion="3" recordCount="0" supportSubquery="1" supportAdvancedDrill="1" xr:uid="{171CF846-AF27-43BD-9B85-E6949C611050}">
  <cacheSource type="external" connectionId="2">
    <extLst>
      <ext xmlns:x14="http://schemas.microsoft.com/office/spreadsheetml/2009/9/main" uri="{F057638F-6D5F-4e77-A914-E7F072B9BCA8}">
        <x14:sourceConnection name="ThisWorkbookDataModel"/>
      </ext>
    </extLst>
  </cacheSource>
  <cacheFields count="0"/>
  <cacheHierarchies count="22">
    <cacheHierarchy uniqueName="[projectdata].[Project ID]" caption="Project ID" attribute="1" defaultMemberUniqueName="[projectdata].[Project ID].[All]" allUniqueName="[projectdata].[Project ID].[All]" dimensionUniqueName="[projectdata]" displayFolder="" count="0" memberValueDatatype="20" unbalanced="0"/>
    <cacheHierarchy uniqueName="[projectdata].[Project Name]" caption="Project Name" attribute="1" defaultMemberUniqueName="[projectdata].[Project Name].[All]" allUniqueName="[projectdata].[Project Name].[All]" dimensionUniqueName="[projectdata]" displayFolder="" count="0" memberValueDatatype="130" unbalanced="0"/>
    <cacheHierarchy uniqueName="[projectdata].[Sector]" caption="Sector" attribute="1" defaultMemberUniqueName="[projectdata].[Sector].[All]" allUniqueName="[projectdata].[Sector].[All]" dimensionUniqueName="[projectdata]" displayFolder="" count="2" memberValueDatatype="130" unbalanced="0"/>
    <cacheHierarchy uniqueName="[projectdata].[Location]" caption="Location" attribute="1" defaultMemberUniqueName="[projectdata].[Location].[All]" allUniqueName="[projectdata].[Location].[All]" dimensionUniqueName="[projectdata]" displayFolder="" count="2" memberValueDatatype="130" unbalanced="0"/>
    <cacheHierarchy uniqueName="[projectdata].[Budget (₹ Cr)]" caption="Budget (₹ Cr)" attribute="1" defaultMemberUniqueName="[projectdata].[Budget (₹ Cr)].[All]" allUniqueName="[projectdata].[Budget (₹ Cr)].[All]" dimensionUniqueName="[projectdata]" displayFolder="" count="0" memberValueDatatype="20" unbalanced="0"/>
    <cacheHierarchy uniqueName="[projectdata].[Start Date]" caption="Start Date" attribute="1" defaultMemberUniqueName="[projectdata].[Start Date].[All]" allUniqueName="[projectdata].[Start Date].[All]" dimensionUniqueName="[projectdata]" displayFolder="" count="0" memberValueDatatype="20" unbalanced="0"/>
    <cacheHierarchy uniqueName="[projectdata].[Completion Date]" caption="Completion Date" attribute="1" defaultMemberUniqueName="[projectdata].[Completion Date].[All]" allUniqueName="[projectdata].[Completion Date].[All]" dimensionUniqueName="[projectdata]" displayFolder="" count="0" memberValueDatatype="20" unbalanced="0"/>
    <cacheHierarchy uniqueName="[projectdata].[Status]" caption="Status" attribute="1" defaultMemberUniqueName="[projectdata].[Status].[All]" allUniqueName="[projectdata].[Status].[All]" dimensionUniqueName="[projectdata]" displayFolder="" count="2" memberValueDatatype="130" unbalanced="0"/>
    <cacheHierarchy uniqueName="[projectdata].[Developer/Client]" caption="Developer/Client" attribute="1" defaultMemberUniqueName="[projectdata].[Developer/Client].[All]" allUniqueName="[projectdata].[Developer/Client].[All]" dimensionUniqueName="[projectdata]" displayFolder="" count="2" memberValueDatatype="130" unbalanced="0"/>
    <cacheHierarchy uniqueName="[projectdata].[Contractor]" caption="Contractor" attribute="1" defaultMemberUniqueName="[projectdata].[Contractor].[All]" allUniqueName="[projectdata].[Contractor].[All]" dimensionUniqueName="[projectdata]" displayFolder="" count="0" memberValueDatatype="130" unbalanced="0"/>
    <cacheHierarchy uniqueName="[projectdata].[Key Stakeholders]" caption="Key Stakeholders" attribute="1" defaultMemberUniqueName="[projectdata].[Key Stakeholders].[All]" allUniqueName="[projectdata].[Key Stakeholders].[All]" dimensionUniqueName="[projectdata]" displayFolder="" count="0" memberValueDatatype="130" unbalanced="0"/>
    <cacheHierarchy uniqueName="[projectdata].[Project Scope]" caption="Project Scope" attribute="1" defaultMemberUniqueName="[projectdata].[Project Scope].[All]" allUniqueName="[projectdata].[Project Scope].[All]" dimensionUniqueName="[projectdata]" displayFolder="" count="0" memberValueDatatype="130" unbalanced="0"/>
    <cacheHierarchy uniqueName="[projectdata].[Source Link]" caption="Source Link" attribute="1" defaultMemberUniqueName="[projectdata].[Source Link].[All]" allUniqueName="[projectdata].[Source Link].[All]" dimensionUniqueName="[projectdata]" displayFolder="" count="0" memberValueDatatype="130" unbalanced="0"/>
    <cacheHierarchy uniqueName="[projectdata].[Last Updated]" caption="Last Updated" attribute="1" defaultMemberUniqueName="[projectdata].[Last Updated].[All]" allUniqueName="[projectdata].[Last Updated].[All]" dimensionUniqueName="[projectdata]" displayFolder="" count="0" memberValueDatatype="130" unbalanced="0"/>
    <cacheHierarchy uniqueName="[projectdata].[Tags/Category]" caption="Tags/Category" attribute="1" defaultMemberUniqueName="[projectdata].[Tags/Category].[All]" allUniqueName="[projectdata].[Tags/Category].[All]" dimensionUniqueName="[projectdata]" displayFolder="" count="0" memberValueDatatype="130" unbalanced="0"/>
    <cacheHierarchy uniqueName="[projectdata].[Notes]" caption="Notes" attribute="1" defaultMemberUniqueName="[projectdata].[Notes].[All]" allUniqueName="[projectdata].[Notes].[All]" dimensionUniqueName="[projectdata]" displayFolder="" count="0" memberValueDatatype="130" unbalanced="0"/>
    <cacheHierarchy uniqueName="[Measures].[__XL_Count projectdata]" caption="__XL_Count projectdata" measure="1" displayFolder="" measureGroup="projectdata" count="0" hidden="1"/>
    <cacheHierarchy uniqueName="[Measures].[__No measures defined]" caption="__No measures defined" measure="1" displayFolder="" count="0" hidden="1"/>
    <cacheHierarchy uniqueName="[Measures].[Sum of Project ID]" caption="Sum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Sum of Budget (₹ Cr)]" caption="Sum of Budget (₹ Cr)" measure="1" displayFolder="" measureGroup="projectdata" count="0" hidden="1">
      <extLst>
        <ext xmlns:x15="http://schemas.microsoft.com/office/spreadsheetml/2010/11/main" uri="{B97F6D7D-B522-45F9-BDA1-12C45D357490}">
          <x15:cacheHierarchy aggregatedColumn="4"/>
        </ext>
      </extLst>
    </cacheHierarchy>
    <cacheHierarchy uniqueName="[Measures].[Count of Project ID]" caption="Count of Project ID" measure="1" displayFolder="" measureGroup="projectdata" count="0" hidden="1">
      <extLst>
        <ext xmlns:x15="http://schemas.microsoft.com/office/spreadsheetml/2010/11/main" uri="{B97F6D7D-B522-45F9-BDA1-12C45D357490}">
          <x15:cacheHierarchy aggregatedColumn="0"/>
        </ext>
      </extLst>
    </cacheHierarchy>
    <cacheHierarchy uniqueName="[Measures].[Count of Location]" caption="Count of Location" measure="1" displayFolder="" measureGroup="projectdata"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083200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8EA7E5-DFFD-4739-AF06-D8DAE15668C9}" name="PivotTable6" cacheId="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1">
  <location ref="I11:J18" firstHeaderRow="1" firstDataRow="1" firstDataCol="1"/>
  <pivotFields count="2">
    <pivotField axis="axisRow" allDrilled="1" subtotalTop="0" showAll="0" measureFilter="1"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name="Count of Project ID" fld="1" subtotal="count" baseField="0" baseItem="0"/>
  </dataFields>
  <chartFormats count="2">
    <chartFormat chart="20" format="7" series="1">
      <pivotArea type="data" outline="0" fieldPosition="0">
        <references count="1">
          <reference field="4294967294" count="1" selected="0">
            <x v="0"/>
          </reference>
        </references>
      </pivotArea>
    </chartFormat>
    <chartFormat chart="20" format="8">
      <pivotArea type="data" outline="0" fieldPosition="0">
        <references count="2">
          <reference field="4294967294" count="1" selected="0">
            <x v="0"/>
          </reference>
          <reference field="0" count="1" selected="0">
            <x v="5"/>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Project ID"/>
    <pivotHierarchy dragToData="1"/>
  </pivotHierarchies>
  <pivotTableStyleInfo name="PivotStyleLight16" showRowHeaders="1" showColHeaders="1" showRowStripes="0" showColStripes="0" showLastColumn="1"/>
  <filters count="1">
    <filter fld="0" type="count" id="1" iMeasureHier="20">
      <autoFilter ref="A1">
        <filterColumn colId="0">
          <top10 val="10" filterVal="10"/>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183587-0D9A-4C7C-AE2A-4E5360DAFE86}" name="PivotTable1"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E26:E2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Project ID" fld="0"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Project ID"/>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DA0610-D06D-41A0-B6E7-CD2B8DF279F1}" name="PivotTable3"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1:B20" firstHeaderRow="1" firstDataRow="1" firstDataCol="1"/>
  <pivotFields count="3">
    <pivotField dataField="1" subtotalTop="0" showAll="0" defaultSubtotal="0"/>
    <pivotField axis="axisRow" allDrilled="1" subtotalTop="0" showAll="0"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Project ID" fld="0"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Project ID"/>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F5DE0E-1F51-4073-816A-8DFAA6615145}" name="PivotTable2"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8">
  <location ref="A1:B8"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Project ID" fld="1" baseField="0" baseItem="0"/>
  </dataFields>
  <chartFormats count="1">
    <chartFormat chart="17"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A40883-2F07-46E7-855F-76CF4ED05799}" name="PivotTable8" cacheId="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E31:E3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Location" fld="0"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FDEA8-803F-488E-B765-F250BCDAB507}" name="PivotTable9" cacheId="1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I25:K42" firstHeaderRow="1" firstDataRow="1" firstDataCol="0"/>
  <pivotFields count="1">
    <pivotField allDrilled="1" subtotalTop="0" showAll="0" dataSourceSort="1" defaultSubtotal="0" defaultAttributeDrillState="1"/>
  </pivotFields>
  <pivotHierarchies count="22">
    <pivotHierarchy dragToData="1"/>
    <pivotHierarchy dragToData="1"/>
    <pivotHierarchy multipleItemSelectionAllowed="1" dragToData="1"/>
    <pivotHierarchy multipleItemSelectionAllowed="1" dragToData="1">
      <members count="1" level="1">
        <member name="[projectdata].[Location].&amp;[Kerala]"/>
      </members>
    </pivotHierarchy>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7A28C1-3969-4526-B705-036F2509EE71}" name="PivotTable5"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I1:J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 chart="8" format="9">
      <pivotArea type="data" outline="0" fieldPosition="0">
        <references count="2">
          <reference field="4294967294" count="1" selected="0">
            <x v="0"/>
          </reference>
          <reference field="0" count="1" selected="0">
            <x v="2"/>
          </reference>
        </references>
      </pivotArea>
    </chartFormat>
    <chartFormat chart="8" format="10">
      <pivotArea type="data" outline="0" fieldPosition="0">
        <references count="2">
          <reference field="4294967294" count="1" selected="0">
            <x v="0"/>
          </reference>
          <reference field="0" count="1" selected="0">
            <x v="3"/>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Count of Project ID"/>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B51965-7143-44E2-8C4D-BD49EDD74E37}" name="PivotTable7"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F26:F2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Budget (₹ Cr)" fld="0"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CE94A3-C00A-464B-8041-02B88E83AF0A}" name="PivotTable4"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3">
  <location ref="A23:B3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Budget (₹ Cr)" fld="1" baseField="0" baseItem="0"/>
  </dataFields>
  <chartFormats count="9">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0" count="1" selected="0">
            <x v="0"/>
          </reference>
        </references>
      </pivotArea>
    </chartFormat>
    <chartFormat chart="12" format="16">
      <pivotArea type="data" outline="0" fieldPosition="0">
        <references count="2">
          <reference field="4294967294" count="1" selected="0">
            <x v="0"/>
          </reference>
          <reference field="0" count="1" selected="0">
            <x v="1"/>
          </reference>
        </references>
      </pivotArea>
    </chartFormat>
    <chartFormat chart="12" format="17">
      <pivotArea type="data" outline="0" fieldPosition="0">
        <references count="2">
          <reference field="4294967294" count="1" selected="0">
            <x v="0"/>
          </reference>
          <reference field="0" count="1" selected="0">
            <x v="2"/>
          </reference>
        </references>
      </pivotArea>
    </chartFormat>
    <chartFormat chart="12" format="18">
      <pivotArea type="data" outline="0" fieldPosition="0">
        <references count="2">
          <reference field="4294967294" count="1" selected="0">
            <x v="0"/>
          </reference>
          <reference field="0" count="1" selected="0">
            <x v="3"/>
          </reference>
        </references>
      </pivotArea>
    </chartFormat>
    <chartFormat chart="12" format="19">
      <pivotArea type="data" outline="0" fieldPosition="0">
        <references count="2">
          <reference field="4294967294" count="1" selected="0">
            <x v="0"/>
          </reference>
          <reference field="0" count="1" selected="0">
            <x v="4"/>
          </reference>
        </references>
      </pivotArea>
    </chartFormat>
    <chartFormat chart="12" format="20">
      <pivotArea type="data" outline="0" fieldPosition="0">
        <references count="2">
          <reference field="4294967294" count="1" selected="0">
            <x v="0"/>
          </reference>
          <reference field="0" count="1" selected="0">
            <x v="5"/>
          </reference>
        </references>
      </pivotArea>
    </chartFormat>
    <chartFormat chart="17"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frastructure_Project_Intelligence_Tracker_DummyData.xlsx!projectdata">
        <x15:activeTabTopLevelEntity name="[project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876510-7D38-4FD4-8A0C-17F3581360C0}" autoFormatId="16" applyNumberFormats="0" applyBorderFormats="0" applyFontFormats="0" applyPatternFormats="0" applyAlignmentFormats="0" applyWidthHeightFormats="0">
  <queryTableRefresh nextId="3">
    <queryTableFields count="2">
      <queryTableField id="1" name="Location" tableColumnId="1"/>
      <queryTableField id="2" name="Count"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D2A5C058-ECD9-4828-B4F4-D4CE9B69D0D7}" sourceName="[projectdata].[Sector]">
  <pivotTables>
    <pivotTable tabId="2" name="PivotTable9"/>
  </pivotTables>
  <data>
    <olap pivotCacheId="208320060">
      <levels count="2">
        <level uniqueName="[projectdata].[Sector].[(All)]" sourceCaption="(All)" count="0"/>
        <level uniqueName="[projectdata].[Sector].[Sector]" sourceCaption="Sector" count="6">
          <ranges>
            <range startItem="0">
              <i n="[projectdata].[Sector].&amp;[Airport Expansion]" c="Airport Expansion"/>
              <i n="[projectdata].[Sector].&amp;[Industrial Park]" c="Industrial Park"/>
              <i n="[projectdata].[Sector].&amp;[Metro Rail]" c="Metro Rail"/>
              <i n="[projectdata].[Sector].&amp;[Port Development]" c="Port Development"/>
              <i n="[projectdata].[Sector].&amp;[Roads &amp; Highways]" c="Roads &amp; Highways"/>
              <i n="[projectdata].[Sector].&amp;[Smart City]" c="Smart City"/>
            </range>
          </ranges>
        </level>
      </levels>
      <selections count="1">
        <selection n="[projectdata].[Secto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68E24C8E-29E2-4F40-9B58-06A016419D29}" sourceName="[projectdata].[Location]">
  <pivotTables>
    <pivotTable tabId="2" name="PivotTable9"/>
  </pivotTables>
  <data>
    <olap pivotCacheId="208320060">
      <levels count="2">
        <level uniqueName="[projectdata].[Location].[(All)]" sourceCaption="(All)" count="0"/>
        <level uniqueName="[projectdata].[Location].[Location]" sourceCaption="Location" count="8">
          <ranges>
            <range startItem="0">
              <i n="[projectdata].[Location].&amp;[Delhi]" c="Delhi"/>
              <i n="[projectdata].[Location].&amp;[Gujarat]" c="Gujarat"/>
              <i n="[projectdata].[Location].&amp;[Karnataka]" c="Karnataka"/>
              <i n="[projectdata].[Location].&amp;[Kerala]" c="Kerala"/>
              <i n="[projectdata].[Location].&amp;[Maharashtra]" c="Maharashtra"/>
              <i n="[projectdata].[Location].&amp;[Tamil Nadu]" c="Tamil Nadu"/>
              <i n="[projectdata].[Location].&amp;[Telangana]" c="Telangana"/>
              <i n="[projectdata].[Location].&amp;[Uttar Pradesh]" c="Uttar Pradesh"/>
            </range>
          </ranges>
        </level>
      </levels>
      <selections count="1">
        <selection n="[projectdata].[Location].&amp;[Keral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E6DA16C-6C9C-4593-9646-937200DB2269}" sourceName="[projectdata].[Status]">
  <pivotTables>
    <pivotTable tabId="2" name="PivotTable9"/>
  </pivotTables>
  <data>
    <olap pivotCacheId="208320060">
      <levels count="2">
        <level uniqueName="[projectdata].[Status].[(All)]" sourceCaption="(All)" count="0"/>
        <level uniqueName="[projectdata].[Status].[Status]" sourceCaption="Status" count="4">
          <ranges>
            <range startItem="0">
              <i n="[projectdata].[Status].&amp;[Announced]" c="Announced"/>
              <i n="[projectdata].[Status].&amp;[Completed]" c="Completed"/>
              <i n="[projectdata].[Status].&amp;[Ongoing]" c="Ongoing"/>
              <i n="[projectdata].[Status].&amp;[Under Construction]" c="Under Construction"/>
            </range>
          </ranges>
        </level>
      </levels>
      <selections count="1">
        <selection n="[projectdata].[Status].[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eloper_Client" xr10:uid="{F87772B9-1486-4595-A670-4822B1ED147B}" sourceName="[projectdata].[Developer/Client]">
  <pivotTables>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olap pivotCacheId="208320060">
      <levels count="2">
        <level uniqueName="[projectdata].[Developer/Client].[(All)]" sourceCaption="(All)" count="0"/>
        <level uniqueName="[projectdata].[Developer/Client].[Developer/Client]" sourceCaption="Developer/Client" count="6">
          <ranges>
            <range startItem="0">
              <i n="[projectdata].[Developer/Client].&amp;[Adani Ports]" c="Adani Ports"/>
              <i n="[projectdata].[Developer/Client].&amp;[GMR Group]" c="GMR Group"/>
              <i n="[projectdata].[Developer/Client].&amp;[MMRDA]" c="MMRDA"/>
              <i n="[projectdata].[Developer/Client].&amp;[Smart City Mission]" c="Smart City Mission"/>
              <i n="[projectdata].[Developer/Client].&amp;[State Govt]" c="State Govt"/>
              <i n="[projectdata].[Developer/Client].&amp;[NHAI]" c="NHAI"/>
            </range>
          </ranges>
        </level>
      </levels>
      <selections count="1">
        <selection n="[projectdata].[Developer/Cli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4CBFEC8B-5803-4083-8178-3E1D2E320318}" cache="Slicer_Sector" caption="Sector" level="1" rowHeight="234950"/>
  <slicer name="Location" xr10:uid="{BA25B92C-719E-4069-89C7-3CF9E1DA7C64}" cache="Slicer_Location" caption="Location" level="1" rowHeight="234950"/>
  <slicer name="Status" xr10:uid="{9E858570-AA85-4C5A-BB12-493C414154A8}" cache="Slicer_Status" caption="Status" level="1" rowHeight="234950"/>
  <slicer name="Developer/Client" xr10:uid="{ED12C290-CB9B-48C5-BA80-B9CEAAE7CB04}" cache="Slicer_Developer_Client" caption="Developer/Client"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675FE8-5324-4AA9-A886-DF832F135F0A}" name="projectdata_2" displayName="projectdata_2" ref="A1:B9" tableType="queryTable" totalsRowShown="0">
  <autoFilter ref="A1:B9" xr:uid="{96675FE8-5324-4AA9-A886-DF832F135F0A}"/>
  <tableColumns count="2">
    <tableColumn id="1" xr3:uid="{BCEB5230-EF0A-457D-9334-D2B8CBCBE4DC}" uniqueName="1" name="Location" queryTableFieldId="1" dataDxfId="4"/>
    <tableColumn id="2" xr3:uid="{E746D6EA-06AB-4ADD-AA9E-9F1B9C27B286}"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49707-8A43-4CFE-B847-BA602DD6EE34}" name="projectdata" displayName="projectdata" ref="A1:P121" totalsRowShown="0" headerRowDxfId="3" headerRowBorderDxfId="2" tableBorderDxfId="1">
  <autoFilter ref="A1:P121" xr:uid="{C7B49707-8A43-4CFE-B847-BA602DD6EE34}"/>
  <tableColumns count="16">
    <tableColumn id="1" xr3:uid="{A7004EF1-4B9A-410D-B94E-16BF4E6AF583}" name="Project ID"/>
    <tableColumn id="2" xr3:uid="{D8B89BEF-73BB-4265-839C-7B719AA66879}" name="Project Name"/>
    <tableColumn id="3" xr3:uid="{9B82B6F6-4A08-4D41-98BE-E0A5AB65CB42}" name="Sector"/>
    <tableColumn id="4" xr3:uid="{B290659A-0717-4A98-A9C3-2B78FC9C9024}" name="Location"/>
    <tableColumn id="5" xr3:uid="{60D6D4D1-2E7F-40F5-8015-6C534020E953}" name="Budget (₹ Cr)"/>
    <tableColumn id="6" xr3:uid="{97A2B786-B4D6-4C10-AA34-E464660E77E7}" name="Start Date"/>
    <tableColumn id="7" xr3:uid="{8AE01749-AD3A-46E7-BCCA-B90551F9128B}" name="Completion Date"/>
    <tableColumn id="8" xr3:uid="{D1826B0F-805E-4B16-9C70-FDFBE8B70320}" name="Status"/>
    <tableColumn id="9" xr3:uid="{9A6170CB-15B4-4699-9C3C-3F4E48591B33}" name="Developer/Client"/>
    <tableColumn id="10" xr3:uid="{38011B1C-A2A8-4A6E-9FF2-A1202CF9B5FC}" name="Contractor"/>
    <tableColumn id="11" xr3:uid="{AED87653-4AA0-49E5-A484-7AFDD9488CA9}" name="Key Stakeholders"/>
    <tableColumn id="12" xr3:uid="{E79717EB-253C-4AE4-A869-DBFF72380481}" name="Project Scope"/>
    <tableColumn id="13" xr3:uid="{066774AC-0C14-4307-93C2-2B27443A3E52}" name="Source Link" dataDxfId="0" dataCellStyle="Hyperlink"/>
    <tableColumn id="14" xr3:uid="{640660B2-4D43-4E03-B8F4-6ECB7AF47179}" name="Last Updated"/>
    <tableColumn id="15" xr3:uid="{5193DE61-01F8-41FB-87C0-33E3B516DB77}" name="Tags/Category"/>
    <tableColumn id="16" xr3:uid="{48268915-AC1E-4429-A5D8-E56B6CFAA7B4}"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6" Type="http://schemas.openxmlformats.org/officeDocument/2006/relationships/hyperlink" Target="https://example.gov.in/project-details" TargetMode="External"/><Relationship Id="rId117" Type="http://schemas.openxmlformats.org/officeDocument/2006/relationships/hyperlink" Target="https://example.gov.in/project-details" TargetMode="External"/><Relationship Id="rId21" Type="http://schemas.openxmlformats.org/officeDocument/2006/relationships/hyperlink" Target="https://example.gov.in/project-details" TargetMode="External"/><Relationship Id="rId42" Type="http://schemas.openxmlformats.org/officeDocument/2006/relationships/hyperlink" Target="https://example.gov.in/project-details" TargetMode="External"/><Relationship Id="rId47" Type="http://schemas.openxmlformats.org/officeDocument/2006/relationships/hyperlink" Target="https://example.gov.in/project-details" TargetMode="External"/><Relationship Id="rId63" Type="http://schemas.openxmlformats.org/officeDocument/2006/relationships/hyperlink" Target="https://example.gov.in/project-details" TargetMode="External"/><Relationship Id="rId68" Type="http://schemas.openxmlformats.org/officeDocument/2006/relationships/hyperlink" Target="https://example.gov.in/project-details" TargetMode="External"/><Relationship Id="rId84" Type="http://schemas.openxmlformats.org/officeDocument/2006/relationships/hyperlink" Target="https://example.gov.in/project-details" TargetMode="External"/><Relationship Id="rId89" Type="http://schemas.openxmlformats.org/officeDocument/2006/relationships/hyperlink" Target="https://example.gov.in/project-details" TargetMode="External"/><Relationship Id="rId112" Type="http://schemas.openxmlformats.org/officeDocument/2006/relationships/hyperlink" Target="https://example.gov.in/project-details" TargetMode="External"/><Relationship Id="rId16" Type="http://schemas.openxmlformats.org/officeDocument/2006/relationships/hyperlink" Target="https://example.gov.in/project-details" TargetMode="External"/><Relationship Id="rId107" Type="http://schemas.openxmlformats.org/officeDocument/2006/relationships/hyperlink" Target="https://example.gov.in/project-details" TargetMode="External"/><Relationship Id="rId11" Type="http://schemas.openxmlformats.org/officeDocument/2006/relationships/hyperlink" Target="https://example.gov.in/project-details" TargetMode="External"/><Relationship Id="rId32" Type="http://schemas.openxmlformats.org/officeDocument/2006/relationships/hyperlink" Target="https://example.gov.in/project-details" TargetMode="External"/><Relationship Id="rId37" Type="http://schemas.openxmlformats.org/officeDocument/2006/relationships/hyperlink" Target="https://example.gov.in/project-details" TargetMode="External"/><Relationship Id="rId53" Type="http://schemas.openxmlformats.org/officeDocument/2006/relationships/hyperlink" Target="https://example.gov.in/project-details" TargetMode="External"/><Relationship Id="rId58" Type="http://schemas.openxmlformats.org/officeDocument/2006/relationships/hyperlink" Target="https://example.gov.in/project-details" TargetMode="External"/><Relationship Id="rId74" Type="http://schemas.openxmlformats.org/officeDocument/2006/relationships/hyperlink" Target="https://example.gov.in/project-details" TargetMode="External"/><Relationship Id="rId79" Type="http://schemas.openxmlformats.org/officeDocument/2006/relationships/hyperlink" Target="https://example.gov.in/project-details" TargetMode="External"/><Relationship Id="rId102" Type="http://schemas.openxmlformats.org/officeDocument/2006/relationships/hyperlink" Target="https://example.gov.in/project-details" TargetMode="External"/><Relationship Id="rId5" Type="http://schemas.openxmlformats.org/officeDocument/2006/relationships/hyperlink" Target="https://example.gov.in/project-details" TargetMode="External"/><Relationship Id="rId61" Type="http://schemas.openxmlformats.org/officeDocument/2006/relationships/hyperlink" Target="https://example.gov.in/project-details" TargetMode="External"/><Relationship Id="rId82" Type="http://schemas.openxmlformats.org/officeDocument/2006/relationships/hyperlink" Target="https://example.gov.in/project-details" TargetMode="External"/><Relationship Id="rId90" Type="http://schemas.openxmlformats.org/officeDocument/2006/relationships/hyperlink" Target="https://example.gov.in/project-details" TargetMode="External"/><Relationship Id="rId95" Type="http://schemas.openxmlformats.org/officeDocument/2006/relationships/hyperlink" Target="https://example.gov.in/project-details" TargetMode="External"/><Relationship Id="rId19" Type="http://schemas.openxmlformats.org/officeDocument/2006/relationships/hyperlink" Target="https://example.gov.in/project-details" TargetMode="External"/><Relationship Id="rId14" Type="http://schemas.openxmlformats.org/officeDocument/2006/relationships/hyperlink" Target="https://example.gov.in/project-details" TargetMode="External"/><Relationship Id="rId22" Type="http://schemas.openxmlformats.org/officeDocument/2006/relationships/hyperlink" Target="https://example.gov.in/project-details" TargetMode="External"/><Relationship Id="rId27" Type="http://schemas.openxmlformats.org/officeDocument/2006/relationships/hyperlink" Target="https://example.gov.in/project-details" TargetMode="External"/><Relationship Id="rId30" Type="http://schemas.openxmlformats.org/officeDocument/2006/relationships/hyperlink" Target="https://example.gov.in/project-details" TargetMode="External"/><Relationship Id="rId35" Type="http://schemas.openxmlformats.org/officeDocument/2006/relationships/hyperlink" Target="https://example.gov.in/project-details" TargetMode="External"/><Relationship Id="rId43" Type="http://schemas.openxmlformats.org/officeDocument/2006/relationships/hyperlink" Target="https://example.gov.in/project-details" TargetMode="External"/><Relationship Id="rId48" Type="http://schemas.openxmlformats.org/officeDocument/2006/relationships/hyperlink" Target="https://example.gov.in/project-details" TargetMode="External"/><Relationship Id="rId56" Type="http://schemas.openxmlformats.org/officeDocument/2006/relationships/hyperlink" Target="https://example.gov.in/project-details" TargetMode="External"/><Relationship Id="rId64" Type="http://schemas.openxmlformats.org/officeDocument/2006/relationships/hyperlink" Target="https://example.gov.in/project-details" TargetMode="External"/><Relationship Id="rId69" Type="http://schemas.openxmlformats.org/officeDocument/2006/relationships/hyperlink" Target="https://example.gov.in/project-details" TargetMode="External"/><Relationship Id="rId77" Type="http://schemas.openxmlformats.org/officeDocument/2006/relationships/hyperlink" Target="https://example.gov.in/project-details" TargetMode="External"/><Relationship Id="rId100" Type="http://schemas.openxmlformats.org/officeDocument/2006/relationships/hyperlink" Target="https://example.gov.in/project-details" TargetMode="External"/><Relationship Id="rId105" Type="http://schemas.openxmlformats.org/officeDocument/2006/relationships/hyperlink" Target="https://example.gov.in/project-details" TargetMode="External"/><Relationship Id="rId113" Type="http://schemas.openxmlformats.org/officeDocument/2006/relationships/hyperlink" Target="https://example.gov.in/project-details" TargetMode="External"/><Relationship Id="rId118" Type="http://schemas.openxmlformats.org/officeDocument/2006/relationships/hyperlink" Target="https://example.gov.in/project-details" TargetMode="External"/><Relationship Id="rId8" Type="http://schemas.openxmlformats.org/officeDocument/2006/relationships/hyperlink" Target="https://example.gov.in/project-details" TargetMode="External"/><Relationship Id="rId51" Type="http://schemas.openxmlformats.org/officeDocument/2006/relationships/hyperlink" Target="https://example.gov.in/project-details" TargetMode="External"/><Relationship Id="rId72" Type="http://schemas.openxmlformats.org/officeDocument/2006/relationships/hyperlink" Target="https://example.gov.in/project-details" TargetMode="External"/><Relationship Id="rId80" Type="http://schemas.openxmlformats.org/officeDocument/2006/relationships/hyperlink" Target="https://example.gov.in/project-details" TargetMode="External"/><Relationship Id="rId85" Type="http://schemas.openxmlformats.org/officeDocument/2006/relationships/hyperlink" Target="https://example.gov.in/project-details" TargetMode="External"/><Relationship Id="rId93" Type="http://schemas.openxmlformats.org/officeDocument/2006/relationships/hyperlink" Target="https://example.gov.in/project-details" TargetMode="External"/><Relationship Id="rId98" Type="http://schemas.openxmlformats.org/officeDocument/2006/relationships/hyperlink" Target="https://example.gov.in/project-details" TargetMode="External"/><Relationship Id="rId121" Type="http://schemas.openxmlformats.org/officeDocument/2006/relationships/table" Target="../tables/table2.xml"/><Relationship Id="rId3" Type="http://schemas.openxmlformats.org/officeDocument/2006/relationships/hyperlink" Target="https://example.gov.in/project-details" TargetMode="External"/><Relationship Id="rId12" Type="http://schemas.openxmlformats.org/officeDocument/2006/relationships/hyperlink" Target="https://example.gov.in/project-details" TargetMode="External"/><Relationship Id="rId17" Type="http://schemas.openxmlformats.org/officeDocument/2006/relationships/hyperlink" Target="https://example.gov.in/project-details" TargetMode="External"/><Relationship Id="rId25" Type="http://schemas.openxmlformats.org/officeDocument/2006/relationships/hyperlink" Target="https://example.gov.in/project-details" TargetMode="External"/><Relationship Id="rId33" Type="http://schemas.openxmlformats.org/officeDocument/2006/relationships/hyperlink" Target="https://example.gov.in/project-details" TargetMode="External"/><Relationship Id="rId38" Type="http://schemas.openxmlformats.org/officeDocument/2006/relationships/hyperlink" Target="https://example.gov.in/project-details" TargetMode="External"/><Relationship Id="rId46" Type="http://schemas.openxmlformats.org/officeDocument/2006/relationships/hyperlink" Target="https://example.gov.in/project-details" TargetMode="External"/><Relationship Id="rId59" Type="http://schemas.openxmlformats.org/officeDocument/2006/relationships/hyperlink" Target="https://example.gov.in/project-details" TargetMode="External"/><Relationship Id="rId67" Type="http://schemas.openxmlformats.org/officeDocument/2006/relationships/hyperlink" Target="https://example.gov.in/project-details" TargetMode="External"/><Relationship Id="rId103" Type="http://schemas.openxmlformats.org/officeDocument/2006/relationships/hyperlink" Target="https://example.gov.in/project-details" TargetMode="External"/><Relationship Id="rId108" Type="http://schemas.openxmlformats.org/officeDocument/2006/relationships/hyperlink" Target="https://example.gov.in/project-details" TargetMode="External"/><Relationship Id="rId116" Type="http://schemas.openxmlformats.org/officeDocument/2006/relationships/hyperlink" Target="https://example.gov.in/project-details" TargetMode="External"/><Relationship Id="rId20" Type="http://schemas.openxmlformats.org/officeDocument/2006/relationships/hyperlink" Target="https://example.gov.in/project-details" TargetMode="External"/><Relationship Id="rId41" Type="http://schemas.openxmlformats.org/officeDocument/2006/relationships/hyperlink" Target="https://example.gov.in/project-details" TargetMode="External"/><Relationship Id="rId54" Type="http://schemas.openxmlformats.org/officeDocument/2006/relationships/hyperlink" Target="https://example.gov.in/project-details" TargetMode="External"/><Relationship Id="rId62" Type="http://schemas.openxmlformats.org/officeDocument/2006/relationships/hyperlink" Target="https://example.gov.in/project-details" TargetMode="External"/><Relationship Id="rId70" Type="http://schemas.openxmlformats.org/officeDocument/2006/relationships/hyperlink" Target="https://example.gov.in/project-details" TargetMode="External"/><Relationship Id="rId75" Type="http://schemas.openxmlformats.org/officeDocument/2006/relationships/hyperlink" Target="https://example.gov.in/project-details" TargetMode="External"/><Relationship Id="rId83" Type="http://schemas.openxmlformats.org/officeDocument/2006/relationships/hyperlink" Target="https://example.gov.in/project-details" TargetMode="External"/><Relationship Id="rId88" Type="http://schemas.openxmlformats.org/officeDocument/2006/relationships/hyperlink" Target="https://example.gov.in/project-details" TargetMode="External"/><Relationship Id="rId91" Type="http://schemas.openxmlformats.org/officeDocument/2006/relationships/hyperlink" Target="https://example.gov.in/project-details" TargetMode="External"/><Relationship Id="rId96" Type="http://schemas.openxmlformats.org/officeDocument/2006/relationships/hyperlink" Target="https://example.gov.in/project-details" TargetMode="External"/><Relationship Id="rId111" Type="http://schemas.openxmlformats.org/officeDocument/2006/relationships/hyperlink" Target="https://example.gov.in/project-details" TargetMode="External"/><Relationship Id="rId1" Type="http://schemas.openxmlformats.org/officeDocument/2006/relationships/hyperlink" Target="https://example.gov.in/project-details" TargetMode="External"/><Relationship Id="rId6" Type="http://schemas.openxmlformats.org/officeDocument/2006/relationships/hyperlink" Target="https://example.gov.in/project-details" TargetMode="External"/><Relationship Id="rId15" Type="http://schemas.openxmlformats.org/officeDocument/2006/relationships/hyperlink" Target="https://example.gov.in/project-details" TargetMode="External"/><Relationship Id="rId23" Type="http://schemas.openxmlformats.org/officeDocument/2006/relationships/hyperlink" Target="https://example.gov.in/project-details" TargetMode="External"/><Relationship Id="rId28" Type="http://schemas.openxmlformats.org/officeDocument/2006/relationships/hyperlink" Target="https://example.gov.in/project-details" TargetMode="External"/><Relationship Id="rId36" Type="http://schemas.openxmlformats.org/officeDocument/2006/relationships/hyperlink" Target="https://example.gov.in/project-details" TargetMode="External"/><Relationship Id="rId49" Type="http://schemas.openxmlformats.org/officeDocument/2006/relationships/hyperlink" Target="https://example.gov.in/project-details" TargetMode="External"/><Relationship Id="rId57" Type="http://schemas.openxmlformats.org/officeDocument/2006/relationships/hyperlink" Target="https://example.gov.in/project-details" TargetMode="External"/><Relationship Id="rId106" Type="http://schemas.openxmlformats.org/officeDocument/2006/relationships/hyperlink" Target="https://example.gov.in/project-details" TargetMode="External"/><Relationship Id="rId114" Type="http://schemas.openxmlformats.org/officeDocument/2006/relationships/hyperlink" Target="https://example.gov.in/project-details" TargetMode="External"/><Relationship Id="rId119" Type="http://schemas.openxmlformats.org/officeDocument/2006/relationships/hyperlink" Target="https://example.gov.in/project-details" TargetMode="External"/><Relationship Id="rId10" Type="http://schemas.openxmlformats.org/officeDocument/2006/relationships/hyperlink" Target="https://example.gov.in/project-details" TargetMode="External"/><Relationship Id="rId31" Type="http://schemas.openxmlformats.org/officeDocument/2006/relationships/hyperlink" Target="https://example.gov.in/project-details" TargetMode="External"/><Relationship Id="rId44" Type="http://schemas.openxmlformats.org/officeDocument/2006/relationships/hyperlink" Target="https://example.gov.in/project-details" TargetMode="External"/><Relationship Id="rId52" Type="http://schemas.openxmlformats.org/officeDocument/2006/relationships/hyperlink" Target="https://example.gov.in/project-details" TargetMode="External"/><Relationship Id="rId60" Type="http://schemas.openxmlformats.org/officeDocument/2006/relationships/hyperlink" Target="https://example.gov.in/project-details" TargetMode="External"/><Relationship Id="rId65" Type="http://schemas.openxmlformats.org/officeDocument/2006/relationships/hyperlink" Target="https://example.gov.in/project-details" TargetMode="External"/><Relationship Id="rId73" Type="http://schemas.openxmlformats.org/officeDocument/2006/relationships/hyperlink" Target="https://example.gov.in/project-details" TargetMode="External"/><Relationship Id="rId78" Type="http://schemas.openxmlformats.org/officeDocument/2006/relationships/hyperlink" Target="https://example.gov.in/project-details" TargetMode="External"/><Relationship Id="rId81" Type="http://schemas.openxmlformats.org/officeDocument/2006/relationships/hyperlink" Target="https://example.gov.in/project-details" TargetMode="External"/><Relationship Id="rId86" Type="http://schemas.openxmlformats.org/officeDocument/2006/relationships/hyperlink" Target="https://example.gov.in/project-details" TargetMode="External"/><Relationship Id="rId94" Type="http://schemas.openxmlformats.org/officeDocument/2006/relationships/hyperlink" Target="https://example.gov.in/project-details" TargetMode="External"/><Relationship Id="rId99" Type="http://schemas.openxmlformats.org/officeDocument/2006/relationships/hyperlink" Target="https://example.gov.in/project-details" TargetMode="External"/><Relationship Id="rId101" Type="http://schemas.openxmlformats.org/officeDocument/2006/relationships/hyperlink" Target="https://example.gov.in/project-details" TargetMode="External"/><Relationship Id="rId4" Type="http://schemas.openxmlformats.org/officeDocument/2006/relationships/hyperlink" Target="https://example.gov.in/project-details" TargetMode="External"/><Relationship Id="rId9" Type="http://schemas.openxmlformats.org/officeDocument/2006/relationships/hyperlink" Target="https://example.gov.in/project-details" TargetMode="External"/><Relationship Id="rId13" Type="http://schemas.openxmlformats.org/officeDocument/2006/relationships/hyperlink" Target="https://example.gov.in/project-details" TargetMode="External"/><Relationship Id="rId18" Type="http://schemas.openxmlformats.org/officeDocument/2006/relationships/hyperlink" Target="https://example.gov.in/project-details" TargetMode="External"/><Relationship Id="rId39" Type="http://schemas.openxmlformats.org/officeDocument/2006/relationships/hyperlink" Target="https://example.gov.in/project-details" TargetMode="External"/><Relationship Id="rId109" Type="http://schemas.openxmlformats.org/officeDocument/2006/relationships/hyperlink" Target="https://example.gov.in/project-details" TargetMode="External"/><Relationship Id="rId34" Type="http://schemas.openxmlformats.org/officeDocument/2006/relationships/hyperlink" Target="https://example.gov.in/project-details" TargetMode="External"/><Relationship Id="rId50" Type="http://schemas.openxmlformats.org/officeDocument/2006/relationships/hyperlink" Target="https://example.gov.in/project-details" TargetMode="External"/><Relationship Id="rId55" Type="http://schemas.openxmlformats.org/officeDocument/2006/relationships/hyperlink" Target="https://example.gov.in/project-details" TargetMode="External"/><Relationship Id="rId76" Type="http://schemas.openxmlformats.org/officeDocument/2006/relationships/hyperlink" Target="https://example.gov.in/project-details" TargetMode="External"/><Relationship Id="rId97" Type="http://schemas.openxmlformats.org/officeDocument/2006/relationships/hyperlink" Target="https://example.gov.in/project-details" TargetMode="External"/><Relationship Id="rId104" Type="http://schemas.openxmlformats.org/officeDocument/2006/relationships/hyperlink" Target="https://example.gov.in/project-details" TargetMode="External"/><Relationship Id="rId120" Type="http://schemas.openxmlformats.org/officeDocument/2006/relationships/hyperlink" Target="https://example.gov.in/project-details" TargetMode="External"/><Relationship Id="rId7" Type="http://schemas.openxmlformats.org/officeDocument/2006/relationships/hyperlink" Target="https://example.gov.in/project-details" TargetMode="External"/><Relationship Id="rId71" Type="http://schemas.openxmlformats.org/officeDocument/2006/relationships/hyperlink" Target="https://example.gov.in/project-details" TargetMode="External"/><Relationship Id="rId92" Type="http://schemas.openxmlformats.org/officeDocument/2006/relationships/hyperlink" Target="https://example.gov.in/project-details" TargetMode="External"/><Relationship Id="rId2" Type="http://schemas.openxmlformats.org/officeDocument/2006/relationships/hyperlink" Target="https://example.gov.in/project-details" TargetMode="External"/><Relationship Id="rId29" Type="http://schemas.openxmlformats.org/officeDocument/2006/relationships/hyperlink" Target="https://example.gov.in/project-details" TargetMode="External"/><Relationship Id="rId24" Type="http://schemas.openxmlformats.org/officeDocument/2006/relationships/hyperlink" Target="https://example.gov.in/project-details" TargetMode="External"/><Relationship Id="rId40" Type="http://schemas.openxmlformats.org/officeDocument/2006/relationships/hyperlink" Target="https://example.gov.in/project-details" TargetMode="External"/><Relationship Id="rId45" Type="http://schemas.openxmlformats.org/officeDocument/2006/relationships/hyperlink" Target="https://example.gov.in/project-details" TargetMode="External"/><Relationship Id="rId66" Type="http://schemas.openxmlformats.org/officeDocument/2006/relationships/hyperlink" Target="https://example.gov.in/project-details" TargetMode="External"/><Relationship Id="rId87" Type="http://schemas.openxmlformats.org/officeDocument/2006/relationships/hyperlink" Target="https://example.gov.in/project-details" TargetMode="External"/><Relationship Id="rId110" Type="http://schemas.openxmlformats.org/officeDocument/2006/relationships/hyperlink" Target="https://example.gov.in/project-details" TargetMode="External"/><Relationship Id="rId115" Type="http://schemas.openxmlformats.org/officeDocument/2006/relationships/hyperlink" Target="https://example.gov.in/project-details" TargetMode="Externa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93F0-C2B5-4A39-939B-6C887F117EE5}">
  <dimension ref="A1:B9"/>
  <sheetViews>
    <sheetView topLeftCell="A3" workbookViewId="0">
      <selection activeCell="Q18" sqref="Q18"/>
    </sheetView>
  </sheetViews>
  <sheetFormatPr defaultRowHeight="14.4" x14ac:dyDescent="0.3"/>
  <cols>
    <col min="1" max="1" width="12.21875" bestFit="1" customWidth="1"/>
    <col min="2" max="2" width="8.33203125" bestFit="1" customWidth="1"/>
  </cols>
  <sheetData>
    <row r="1" spans="1:2" x14ac:dyDescent="0.3">
      <c r="A1" t="s">
        <v>3</v>
      </c>
      <c r="B1" t="s">
        <v>262</v>
      </c>
    </row>
    <row r="2" spans="1:2" x14ac:dyDescent="0.3">
      <c r="A2" s="5" t="s">
        <v>142</v>
      </c>
      <c r="B2" s="6">
        <v>19</v>
      </c>
    </row>
    <row r="3" spans="1:2" x14ac:dyDescent="0.3">
      <c r="A3" s="5" t="s">
        <v>143</v>
      </c>
      <c r="B3" s="6">
        <v>13</v>
      </c>
    </row>
    <row r="4" spans="1:2" x14ac:dyDescent="0.3">
      <c r="A4" s="5" t="s">
        <v>144</v>
      </c>
      <c r="B4" s="6">
        <v>13</v>
      </c>
    </row>
    <row r="5" spans="1:2" x14ac:dyDescent="0.3">
      <c r="A5" s="5" t="s">
        <v>145</v>
      </c>
      <c r="B5" s="6">
        <v>21</v>
      </c>
    </row>
    <row r="6" spans="1:2" x14ac:dyDescent="0.3">
      <c r="A6" s="5" t="s">
        <v>146</v>
      </c>
      <c r="B6" s="6">
        <v>9</v>
      </c>
    </row>
    <row r="7" spans="1:2" x14ac:dyDescent="0.3">
      <c r="A7" s="5" t="s">
        <v>147</v>
      </c>
      <c r="B7" s="6">
        <v>13</v>
      </c>
    </row>
    <row r="8" spans="1:2" x14ac:dyDescent="0.3">
      <c r="A8" s="5" t="s">
        <v>148</v>
      </c>
      <c r="B8" s="6">
        <v>17</v>
      </c>
    </row>
    <row r="9" spans="1:2" x14ac:dyDescent="0.3">
      <c r="A9" s="5" t="s">
        <v>149</v>
      </c>
      <c r="B9" s="6">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
  <sheetViews>
    <sheetView workbookViewId="0">
      <pane ySplit="1" topLeftCell="A2" activePane="bottomLeft" state="frozen"/>
      <selection pane="bottomLeft" activeCell="C10" sqref="C10"/>
    </sheetView>
  </sheetViews>
  <sheetFormatPr defaultRowHeight="14.4" x14ac:dyDescent="0.3"/>
  <cols>
    <col min="1" max="1" width="11.109375" customWidth="1"/>
    <col min="2" max="2" width="38.6640625" bestFit="1" customWidth="1"/>
    <col min="3" max="3" width="16" bestFit="1" customWidth="1"/>
    <col min="4" max="4" width="12.21875" bestFit="1" customWidth="1"/>
    <col min="5" max="5" width="13.88671875" customWidth="1"/>
    <col min="6" max="6" width="11.21875" customWidth="1"/>
    <col min="7" max="7" width="17" customWidth="1"/>
    <col min="8" max="8" width="17" bestFit="1" customWidth="1"/>
    <col min="9" max="9" width="17.109375" customWidth="1"/>
    <col min="10" max="10" width="15.5546875" bestFit="1" customWidth="1"/>
    <col min="11" max="11" width="39.109375" bestFit="1" customWidth="1"/>
    <col min="12" max="12" width="76.44140625" bestFit="1" customWidth="1"/>
    <col min="13" max="13" width="32.6640625" bestFit="1" customWidth="1"/>
    <col min="14" max="14" width="14" customWidth="1"/>
    <col min="15" max="15" width="15.109375" customWidth="1"/>
    <col min="16" max="16" width="48.5546875" bestFit="1"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A2">
        <v>1</v>
      </c>
      <c r="B2" t="s">
        <v>16</v>
      </c>
      <c r="C2" t="s">
        <v>136</v>
      </c>
      <c r="D2" t="s">
        <v>142</v>
      </c>
      <c r="E2">
        <v>24623</v>
      </c>
      <c r="F2">
        <v>2021</v>
      </c>
      <c r="G2">
        <v>2022</v>
      </c>
      <c r="H2" t="s">
        <v>150</v>
      </c>
      <c r="I2" t="s">
        <v>154</v>
      </c>
      <c r="J2" t="s">
        <v>160</v>
      </c>
      <c r="K2" t="s">
        <v>166</v>
      </c>
      <c r="L2" t="s">
        <v>202</v>
      </c>
      <c r="M2" s="1" t="s">
        <v>208</v>
      </c>
      <c r="N2" t="s">
        <v>209</v>
      </c>
      <c r="O2" t="s">
        <v>210</v>
      </c>
      <c r="P2" t="s">
        <v>215</v>
      </c>
    </row>
    <row r="3" spans="1:16" x14ac:dyDescent="0.3">
      <c r="A3">
        <v>2</v>
      </c>
      <c r="B3" t="s">
        <v>17</v>
      </c>
      <c r="C3" t="s">
        <v>137</v>
      </c>
      <c r="D3" t="s">
        <v>143</v>
      </c>
      <c r="E3">
        <v>12416</v>
      </c>
      <c r="F3">
        <v>2017</v>
      </c>
      <c r="G3">
        <v>2022</v>
      </c>
      <c r="H3" t="s">
        <v>150</v>
      </c>
      <c r="I3" t="s">
        <v>155</v>
      </c>
      <c r="J3" t="s">
        <v>161</v>
      </c>
      <c r="K3" t="s">
        <v>167</v>
      </c>
      <c r="L3" t="s">
        <v>203</v>
      </c>
      <c r="M3" s="1" t="s">
        <v>208</v>
      </c>
      <c r="N3" t="s">
        <v>209</v>
      </c>
      <c r="O3" t="s">
        <v>210</v>
      </c>
      <c r="P3" t="s">
        <v>215</v>
      </c>
    </row>
    <row r="4" spans="1:16" x14ac:dyDescent="0.3">
      <c r="A4">
        <v>3</v>
      </c>
      <c r="B4" t="s">
        <v>18</v>
      </c>
      <c r="C4" t="s">
        <v>138</v>
      </c>
      <c r="D4" t="s">
        <v>142</v>
      </c>
      <c r="E4">
        <v>23618</v>
      </c>
      <c r="F4">
        <v>2024</v>
      </c>
      <c r="G4">
        <v>2028</v>
      </c>
      <c r="H4" t="s">
        <v>151</v>
      </c>
      <c r="I4" t="s">
        <v>156</v>
      </c>
      <c r="J4" t="s">
        <v>162</v>
      </c>
      <c r="K4" t="s">
        <v>168</v>
      </c>
      <c r="L4" t="s">
        <v>204</v>
      </c>
      <c r="M4" s="1" t="s">
        <v>208</v>
      </c>
      <c r="N4" t="s">
        <v>209</v>
      </c>
      <c r="O4" t="s">
        <v>211</v>
      </c>
      <c r="P4" t="s">
        <v>216</v>
      </c>
    </row>
    <row r="5" spans="1:16" x14ac:dyDescent="0.3">
      <c r="A5">
        <v>4</v>
      </c>
      <c r="B5" t="s">
        <v>19</v>
      </c>
      <c r="C5" t="s">
        <v>139</v>
      </c>
      <c r="D5" t="s">
        <v>144</v>
      </c>
      <c r="E5">
        <v>8309</v>
      </c>
      <c r="F5">
        <v>2023</v>
      </c>
      <c r="G5">
        <v>2027</v>
      </c>
      <c r="H5" t="s">
        <v>152</v>
      </c>
      <c r="I5" t="s">
        <v>157</v>
      </c>
      <c r="J5" t="s">
        <v>163</v>
      </c>
      <c r="K5" t="s">
        <v>169</v>
      </c>
      <c r="L5" t="s">
        <v>205</v>
      </c>
      <c r="M5" s="1" t="s">
        <v>208</v>
      </c>
      <c r="N5" t="s">
        <v>209</v>
      </c>
      <c r="O5" t="s">
        <v>211</v>
      </c>
      <c r="P5" t="s">
        <v>217</v>
      </c>
    </row>
    <row r="6" spans="1:16" x14ac:dyDescent="0.3">
      <c r="A6">
        <v>5</v>
      </c>
      <c r="B6" t="s">
        <v>20</v>
      </c>
      <c r="C6" t="s">
        <v>136</v>
      </c>
      <c r="D6" t="s">
        <v>145</v>
      </c>
      <c r="E6">
        <v>1285</v>
      </c>
      <c r="F6">
        <v>2024</v>
      </c>
      <c r="G6">
        <v>2029</v>
      </c>
      <c r="H6" t="s">
        <v>150</v>
      </c>
      <c r="I6" t="s">
        <v>158</v>
      </c>
      <c r="J6" t="s">
        <v>164</v>
      </c>
      <c r="K6" t="s">
        <v>170</v>
      </c>
      <c r="L6" t="s">
        <v>202</v>
      </c>
      <c r="M6" s="1" t="s">
        <v>208</v>
      </c>
      <c r="N6" t="s">
        <v>209</v>
      </c>
      <c r="O6" t="s">
        <v>212</v>
      </c>
      <c r="P6" t="s">
        <v>218</v>
      </c>
    </row>
    <row r="7" spans="1:16" x14ac:dyDescent="0.3">
      <c r="A7">
        <v>6</v>
      </c>
      <c r="B7" t="s">
        <v>21</v>
      </c>
      <c r="C7" t="s">
        <v>140</v>
      </c>
      <c r="D7" t="s">
        <v>146</v>
      </c>
      <c r="E7">
        <v>10519</v>
      </c>
      <c r="F7">
        <v>2020</v>
      </c>
      <c r="G7">
        <v>2024</v>
      </c>
      <c r="H7" t="s">
        <v>153</v>
      </c>
      <c r="I7" t="s">
        <v>156</v>
      </c>
      <c r="J7" t="s">
        <v>163</v>
      </c>
      <c r="K7" t="s">
        <v>171</v>
      </c>
      <c r="L7" t="s">
        <v>206</v>
      </c>
      <c r="M7" s="1" t="s">
        <v>208</v>
      </c>
      <c r="N7" t="s">
        <v>209</v>
      </c>
      <c r="O7" t="s">
        <v>141</v>
      </c>
      <c r="P7" t="s">
        <v>219</v>
      </c>
    </row>
    <row r="8" spans="1:16" x14ac:dyDescent="0.3">
      <c r="A8">
        <v>7</v>
      </c>
      <c r="B8" t="s">
        <v>22</v>
      </c>
      <c r="C8" t="s">
        <v>136</v>
      </c>
      <c r="D8" t="s">
        <v>145</v>
      </c>
      <c r="E8">
        <v>1580</v>
      </c>
      <c r="F8">
        <v>2019</v>
      </c>
      <c r="G8">
        <v>2021</v>
      </c>
      <c r="H8" t="s">
        <v>151</v>
      </c>
      <c r="I8" t="s">
        <v>158</v>
      </c>
      <c r="J8" t="s">
        <v>164</v>
      </c>
      <c r="K8" t="s">
        <v>170</v>
      </c>
      <c r="L8" t="s">
        <v>202</v>
      </c>
      <c r="M8" s="1" t="s">
        <v>208</v>
      </c>
      <c r="N8" t="s">
        <v>209</v>
      </c>
      <c r="O8" t="s">
        <v>210</v>
      </c>
      <c r="P8" t="s">
        <v>220</v>
      </c>
    </row>
    <row r="9" spans="1:16" x14ac:dyDescent="0.3">
      <c r="A9">
        <v>8</v>
      </c>
      <c r="B9" t="s">
        <v>23</v>
      </c>
      <c r="C9" t="s">
        <v>140</v>
      </c>
      <c r="D9" t="s">
        <v>144</v>
      </c>
      <c r="E9">
        <v>24671</v>
      </c>
      <c r="F9">
        <v>2022</v>
      </c>
      <c r="G9">
        <v>2026</v>
      </c>
      <c r="H9" t="s">
        <v>150</v>
      </c>
      <c r="I9" t="s">
        <v>159</v>
      </c>
      <c r="J9" t="s">
        <v>163</v>
      </c>
      <c r="K9" t="s">
        <v>172</v>
      </c>
      <c r="L9" t="s">
        <v>206</v>
      </c>
      <c r="M9" s="1" t="s">
        <v>208</v>
      </c>
      <c r="N9" t="s">
        <v>209</v>
      </c>
      <c r="O9" t="s">
        <v>210</v>
      </c>
      <c r="P9" t="s">
        <v>221</v>
      </c>
    </row>
    <row r="10" spans="1:16" x14ac:dyDescent="0.3">
      <c r="A10">
        <v>9</v>
      </c>
      <c r="B10" t="s">
        <v>24</v>
      </c>
      <c r="C10" t="s">
        <v>141</v>
      </c>
      <c r="D10" t="s">
        <v>142</v>
      </c>
      <c r="E10">
        <v>10607</v>
      </c>
      <c r="F10">
        <v>2023</v>
      </c>
      <c r="G10">
        <v>2026</v>
      </c>
      <c r="H10" t="s">
        <v>151</v>
      </c>
      <c r="I10" t="s">
        <v>159</v>
      </c>
      <c r="J10" t="s">
        <v>161</v>
      </c>
      <c r="K10" t="s">
        <v>173</v>
      </c>
      <c r="L10" t="s">
        <v>207</v>
      </c>
      <c r="M10" s="1" t="s">
        <v>208</v>
      </c>
      <c r="N10" t="s">
        <v>209</v>
      </c>
      <c r="O10" t="s">
        <v>212</v>
      </c>
      <c r="P10" t="s">
        <v>222</v>
      </c>
    </row>
    <row r="11" spans="1:16" x14ac:dyDescent="0.3">
      <c r="A11">
        <v>10</v>
      </c>
      <c r="B11" t="s">
        <v>25</v>
      </c>
      <c r="C11" t="s">
        <v>137</v>
      </c>
      <c r="D11" t="s">
        <v>147</v>
      </c>
      <c r="E11">
        <v>8824</v>
      </c>
      <c r="F11">
        <v>2020</v>
      </c>
      <c r="G11">
        <v>2021</v>
      </c>
      <c r="H11" t="s">
        <v>151</v>
      </c>
      <c r="I11" t="s">
        <v>159</v>
      </c>
      <c r="J11" t="s">
        <v>162</v>
      </c>
      <c r="K11" t="s">
        <v>174</v>
      </c>
      <c r="L11" t="s">
        <v>203</v>
      </c>
      <c r="M11" s="1" t="s">
        <v>208</v>
      </c>
      <c r="N11" t="s">
        <v>209</v>
      </c>
      <c r="O11" t="s">
        <v>213</v>
      </c>
      <c r="P11" t="s">
        <v>220</v>
      </c>
    </row>
    <row r="12" spans="1:16" x14ac:dyDescent="0.3">
      <c r="A12">
        <v>11</v>
      </c>
      <c r="B12" t="s">
        <v>26</v>
      </c>
      <c r="C12" t="s">
        <v>136</v>
      </c>
      <c r="D12" t="s">
        <v>146</v>
      </c>
      <c r="E12">
        <v>12363</v>
      </c>
      <c r="F12">
        <v>2023</v>
      </c>
      <c r="G12">
        <v>2025</v>
      </c>
      <c r="H12" t="s">
        <v>151</v>
      </c>
      <c r="I12" t="s">
        <v>157</v>
      </c>
      <c r="J12" t="s">
        <v>161</v>
      </c>
      <c r="K12" t="s">
        <v>175</v>
      </c>
      <c r="L12" t="s">
        <v>202</v>
      </c>
      <c r="M12" s="1" t="s">
        <v>208</v>
      </c>
      <c r="N12" t="s">
        <v>209</v>
      </c>
      <c r="O12" t="s">
        <v>141</v>
      </c>
      <c r="P12" t="s">
        <v>223</v>
      </c>
    </row>
    <row r="13" spans="1:16" x14ac:dyDescent="0.3">
      <c r="A13">
        <v>12</v>
      </c>
      <c r="B13" t="s">
        <v>27</v>
      </c>
      <c r="C13" t="s">
        <v>139</v>
      </c>
      <c r="D13" t="s">
        <v>143</v>
      </c>
      <c r="E13">
        <v>533</v>
      </c>
      <c r="F13">
        <v>2019</v>
      </c>
      <c r="G13">
        <v>2020</v>
      </c>
      <c r="H13" t="s">
        <v>152</v>
      </c>
      <c r="I13" t="s">
        <v>159</v>
      </c>
      <c r="J13" t="s">
        <v>163</v>
      </c>
      <c r="K13" t="s">
        <v>172</v>
      </c>
      <c r="L13" t="s">
        <v>205</v>
      </c>
      <c r="M13" s="1" t="s">
        <v>208</v>
      </c>
      <c r="N13" t="s">
        <v>209</v>
      </c>
      <c r="O13" t="s">
        <v>212</v>
      </c>
      <c r="P13" t="s">
        <v>224</v>
      </c>
    </row>
    <row r="14" spans="1:16" x14ac:dyDescent="0.3">
      <c r="A14">
        <v>13</v>
      </c>
      <c r="B14" t="s">
        <v>28</v>
      </c>
      <c r="C14" t="s">
        <v>138</v>
      </c>
      <c r="D14" t="s">
        <v>145</v>
      </c>
      <c r="E14">
        <v>18051</v>
      </c>
      <c r="F14">
        <v>2020</v>
      </c>
      <c r="G14">
        <v>2023</v>
      </c>
      <c r="H14" t="s">
        <v>152</v>
      </c>
      <c r="I14" t="s">
        <v>156</v>
      </c>
      <c r="J14" t="s">
        <v>163</v>
      </c>
      <c r="K14" t="s">
        <v>171</v>
      </c>
      <c r="L14" t="s">
        <v>204</v>
      </c>
      <c r="M14" s="1" t="s">
        <v>208</v>
      </c>
      <c r="N14" t="s">
        <v>209</v>
      </c>
      <c r="O14" t="s">
        <v>211</v>
      </c>
      <c r="P14" t="s">
        <v>225</v>
      </c>
    </row>
    <row r="15" spans="1:16" x14ac:dyDescent="0.3">
      <c r="A15">
        <v>14</v>
      </c>
      <c r="B15" t="s">
        <v>29</v>
      </c>
      <c r="C15" t="s">
        <v>138</v>
      </c>
      <c r="D15" t="s">
        <v>142</v>
      </c>
      <c r="E15">
        <v>7230</v>
      </c>
      <c r="F15">
        <v>2020</v>
      </c>
      <c r="G15">
        <v>2023</v>
      </c>
      <c r="H15" t="s">
        <v>153</v>
      </c>
      <c r="I15" t="s">
        <v>156</v>
      </c>
      <c r="J15" t="s">
        <v>160</v>
      </c>
      <c r="K15" t="s">
        <v>176</v>
      </c>
      <c r="L15" t="s">
        <v>204</v>
      </c>
      <c r="M15" s="1" t="s">
        <v>208</v>
      </c>
      <c r="N15" t="s">
        <v>209</v>
      </c>
      <c r="O15" t="s">
        <v>141</v>
      </c>
      <c r="P15" t="s">
        <v>226</v>
      </c>
    </row>
    <row r="16" spans="1:16" x14ac:dyDescent="0.3">
      <c r="A16">
        <v>15</v>
      </c>
      <c r="B16" t="s">
        <v>30</v>
      </c>
      <c r="C16" t="s">
        <v>140</v>
      </c>
      <c r="D16" t="s">
        <v>147</v>
      </c>
      <c r="E16">
        <v>12977</v>
      </c>
      <c r="F16">
        <v>2019</v>
      </c>
      <c r="G16">
        <v>2023</v>
      </c>
      <c r="H16" t="s">
        <v>153</v>
      </c>
      <c r="I16" t="s">
        <v>155</v>
      </c>
      <c r="J16" t="s">
        <v>164</v>
      </c>
      <c r="K16" t="s">
        <v>177</v>
      </c>
      <c r="L16" t="s">
        <v>206</v>
      </c>
      <c r="M16" s="1" t="s">
        <v>208</v>
      </c>
      <c r="N16" t="s">
        <v>209</v>
      </c>
      <c r="O16" t="s">
        <v>211</v>
      </c>
      <c r="P16" t="s">
        <v>226</v>
      </c>
    </row>
    <row r="17" spans="1:16" x14ac:dyDescent="0.3">
      <c r="A17">
        <v>16</v>
      </c>
      <c r="B17" t="s">
        <v>31</v>
      </c>
      <c r="C17" t="s">
        <v>140</v>
      </c>
      <c r="D17" t="s">
        <v>145</v>
      </c>
      <c r="E17">
        <v>16462</v>
      </c>
      <c r="F17">
        <v>2024</v>
      </c>
      <c r="G17">
        <v>2029</v>
      </c>
      <c r="H17" t="s">
        <v>152</v>
      </c>
      <c r="I17" t="s">
        <v>154</v>
      </c>
      <c r="J17" t="s">
        <v>161</v>
      </c>
      <c r="K17" t="s">
        <v>178</v>
      </c>
      <c r="L17" t="s">
        <v>206</v>
      </c>
      <c r="M17" s="1" t="s">
        <v>208</v>
      </c>
      <c r="N17" t="s">
        <v>209</v>
      </c>
      <c r="O17" t="s">
        <v>213</v>
      </c>
      <c r="P17" t="s">
        <v>227</v>
      </c>
    </row>
    <row r="18" spans="1:16" x14ac:dyDescent="0.3">
      <c r="A18">
        <v>17</v>
      </c>
      <c r="B18" t="s">
        <v>32</v>
      </c>
      <c r="C18" t="s">
        <v>139</v>
      </c>
      <c r="D18" t="s">
        <v>147</v>
      </c>
      <c r="E18">
        <v>7420</v>
      </c>
      <c r="F18">
        <v>2022</v>
      </c>
      <c r="G18">
        <v>2023</v>
      </c>
      <c r="H18" t="s">
        <v>153</v>
      </c>
      <c r="I18" t="s">
        <v>159</v>
      </c>
      <c r="J18" t="s">
        <v>165</v>
      </c>
      <c r="K18" t="s">
        <v>179</v>
      </c>
      <c r="L18" t="s">
        <v>205</v>
      </c>
      <c r="M18" s="1" t="s">
        <v>208</v>
      </c>
      <c r="N18" t="s">
        <v>209</v>
      </c>
      <c r="O18" t="s">
        <v>141</v>
      </c>
      <c r="P18" t="s">
        <v>226</v>
      </c>
    </row>
    <row r="19" spans="1:16" x14ac:dyDescent="0.3">
      <c r="A19">
        <v>18</v>
      </c>
      <c r="B19" t="s">
        <v>33</v>
      </c>
      <c r="C19" t="s">
        <v>139</v>
      </c>
      <c r="D19" t="s">
        <v>148</v>
      </c>
      <c r="E19">
        <v>12790</v>
      </c>
      <c r="F19">
        <v>2022</v>
      </c>
      <c r="G19">
        <v>2024</v>
      </c>
      <c r="H19" t="s">
        <v>151</v>
      </c>
      <c r="I19" t="s">
        <v>159</v>
      </c>
      <c r="J19" t="s">
        <v>163</v>
      </c>
      <c r="K19" t="s">
        <v>172</v>
      </c>
      <c r="L19" t="s">
        <v>205</v>
      </c>
      <c r="M19" s="1" t="s">
        <v>208</v>
      </c>
      <c r="N19" t="s">
        <v>209</v>
      </c>
      <c r="O19" t="s">
        <v>211</v>
      </c>
      <c r="P19" t="s">
        <v>228</v>
      </c>
    </row>
    <row r="20" spans="1:16" x14ac:dyDescent="0.3">
      <c r="A20">
        <v>19</v>
      </c>
      <c r="B20" t="s">
        <v>34</v>
      </c>
      <c r="C20" t="s">
        <v>138</v>
      </c>
      <c r="D20" t="s">
        <v>148</v>
      </c>
      <c r="E20">
        <v>24778</v>
      </c>
      <c r="F20">
        <v>2021</v>
      </c>
      <c r="G20">
        <v>2024</v>
      </c>
      <c r="H20" t="s">
        <v>152</v>
      </c>
      <c r="I20" t="s">
        <v>157</v>
      </c>
      <c r="J20" t="s">
        <v>164</v>
      </c>
      <c r="K20" t="s">
        <v>180</v>
      </c>
      <c r="L20" t="s">
        <v>204</v>
      </c>
      <c r="M20" s="1" t="s">
        <v>208</v>
      </c>
      <c r="N20" t="s">
        <v>209</v>
      </c>
      <c r="O20" t="s">
        <v>141</v>
      </c>
      <c r="P20" t="s">
        <v>229</v>
      </c>
    </row>
    <row r="21" spans="1:16" x14ac:dyDescent="0.3">
      <c r="A21">
        <v>20</v>
      </c>
      <c r="B21" t="s">
        <v>35</v>
      </c>
      <c r="C21" t="s">
        <v>138</v>
      </c>
      <c r="D21" t="s">
        <v>143</v>
      </c>
      <c r="E21">
        <v>6095</v>
      </c>
      <c r="F21">
        <v>2018</v>
      </c>
      <c r="G21">
        <v>2022</v>
      </c>
      <c r="H21" t="s">
        <v>153</v>
      </c>
      <c r="I21" t="s">
        <v>157</v>
      </c>
      <c r="J21" t="s">
        <v>160</v>
      </c>
      <c r="K21" t="s">
        <v>181</v>
      </c>
      <c r="L21" t="s">
        <v>204</v>
      </c>
      <c r="M21" s="1" t="s">
        <v>208</v>
      </c>
      <c r="N21" t="s">
        <v>209</v>
      </c>
      <c r="O21" t="s">
        <v>213</v>
      </c>
      <c r="P21" t="s">
        <v>230</v>
      </c>
    </row>
    <row r="22" spans="1:16" x14ac:dyDescent="0.3">
      <c r="A22">
        <v>21</v>
      </c>
      <c r="B22" t="s">
        <v>36</v>
      </c>
      <c r="C22" t="s">
        <v>136</v>
      </c>
      <c r="D22" t="s">
        <v>146</v>
      </c>
      <c r="E22">
        <v>11128</v>
      </c>
      <c r="F22">
        <v>2018</v>
      </c>
      <c r="G22">
        <v>2022</v>
      </c>
      <c r="H22" t="s">
        <v>151</v>
      </c>
      <c r="I22" t="s">
        <v>157</v>
      </c>
      <c r="J22" t="s">
        <v>160</v>
      </c>
      <c r="K22" t="s">
        <v>181</v>
      </c>
      <c r="L22" t="s">
        <v>202</v>
      </c>
      <c r="M22" s="1" t="s">
        <v>208</v>
      </c>
      <c r="N22" t="s">
        <v>209</v>
      </c>
      <c r="O22" t="s">
        <v>213</v>
      </c>
      <c r="P22" t="s">
        <v>231</v>
      </c>
    </row>
    <row r="23" spans="1:16" x14ac:dyDescent="0.3">
      <c r="A23">
        <v>22</v>
      </c>
      <c r="B23" t="s">
        <v>37</v>
      </c>
      <c r="C23" t="s">
        <v>140</v>
      </c>
      <c r="D23" t="s">
        <v>147</v>
      </c>
      <c r="E23">
        <v>17292</v>
      </c>
      <c r="F23">
        <v>2021</v>
      </c>
      <c r="G23">
        <v>2026</v>
      </c>
      <c r="H23" t="s">
        <v>151</v>
      </c>
      <c r="I23" t="s">
        <v>155</v>
      </c>
      <c r="J23" t="s">
        <v>164</v>
      </c>
      <c r="K23" t="s">
        <v>177</v>
      </c>
      <c r="L23" t="s">
        <v>206</v>
      </c>
      <c r="M23" s="1" t="s">
        <v>208</v>
      </c>
      <c r="N23" t="s">
        <v>209</v>
      </c>
      <c r="O23" t="s">
        <v>214</v>
      </c>
      <c r="P23" t="s">
        <v>222</v>
      </c>
    </row>
    <row r="24" spans="1:16" x14ac:dyDescent="0.3">
      <c r="A24">
        <v>23</v>
      </c>
      <c r="B24" t="s">
        <v>38</v>
      </c>
      <c r="C24" t="s">
        <v>138</v>
      </c>
      <c r="D24" t="s">
        <v>145</v>
      </c>
      <c r="E24">
        <v>13016</v>
      </c>
      <c r="F24">
        <v>2020</v>
      </c>
      <c r="G24">
        <v>2023</v>
      </c>
      <c r="H24" t="s">
        <v>152</v>
      </c>
      <c r="I24" t="s">
        <v>158</v>
      </c>
      <c r="J24" t="s">
        <v>162</v>
      </c>
      <c r="K24" t="s">
        <v>182</v>
      </c>
      <c r="L24" t="s">
        <v>204</v>
      </c>
      <c r="M24" s="1" t="s">
        <v>208</v>
      </c>
      <c r="N24" t="s">
        <v>209</v>
      </c>
      <c r="O24" t="s">
        <v>141</v>
      </c>
      <c r="P24" t="s">
        <v>225</v>
      </c>
    </row>
    <row r="25" spans="1:16" x14ac:dyDescent="0.3">
      <c r="A25">
        <v>24</v>
      </c>
      <c r="B25" t="s">
        <v>39</v>
      </c>
      <c r="C25" t="s">
        <v>140</v>
      </c>
      <c r="D25" t="s">
        <v>145</v>
      </c>
      <c r="E25">
        <v>14653</v>
      </c>
      <c r="F25">
        <v>2023</v>
      </c>
      <c r="G25">
        <v>2026</v>
      </c>
      <c r="H25" t="s">
        <v>150</v>
      </c>
      <c r="I25" t="s">
        <v>156</v>
      </c>
      <c r="J25" t="s">
        <v>164</v>
      </c>
      <c r="K25" t="s">
        <v>183</v>
      </c>
      <c r="L25" t="s">
        <v>206</v>
      </c>
      <c r="M25" s="1" t="s">
        <v>208</v>
      </c>
      <c r="N25" t="s">
        <v>209</v>
      </c>
      <c r="O25" t="s">
        <v>141</v>
      </c>
      <c r="P25" t="s">
        <v>221</v>
      </c>
    </row>
    <row r="26" spans="1:16" x14ac:dyDescent="0.3">
      <c r="A26">
        <v>25</v>
      </c>
      <c r="B26" t="s">
        <v>40</v>
      </c>
      <c r="C26" t="s">
        <v>139</v>
      </c>
      <c r="D26" t="s">
        <v>149</v>
      </c>
      <c r="E26">
        <v>5094</v>
      </c>
      <c r="F26">
        <v>2018</v>
      </c>
      <c r="G26">
        <v>2022</v>
      </c>
      <c r="H26" t="s">
        <v>152</v>
      </c>
      <c r="I26" t="s">
        <v>154</v>
      </c>
      <c r="J26" t="s">
        <v>161</v>
      </c>
      <c r="K26" t="s">
        <v>178</v>
      </c>
      <c r="L26" t="s">
        <v>205</v>
      </c>
      <c r="M26" s="1" t="s">
        <v>208</v>
      </c>
      <c r="N26" t="s">
        <v>209</v>
      </c>
      <c r="O26" t="s">
        <v>212</v>
      </c>
      <c r="P26" t="s">
        <v>232</v>
      </c>
    </row>
    <row r="27" spans="1:16" x14ac:dyDescent="0.3">
      <c r="A27">
        <v>26</v>
      </c>
      <c r="B27" t="s">
        <v>41</v>
      </c>
      <c r="C27" t="s">
        <v>140</v>
      </c>
      <c r="D27" t="s">
        <v>142</v>
      </c>
      <c r="E27">
        <v>17062</v>
      </c>
      <c r="F27">
        <v>2021</v>
      </c>
      <c r="G27">
        <v>2026</v>
      </c>
      <c r="H27" t="s">
        <v>151</v>
      </c>
      <c r="I27" t="s">
        <v>155</v>
      </c>
      <c r="J27" t="s">
        <v>163</v>
      </c>
      <c r="K27" t="s">
        <v>184</v>
      </c>
      <c r="L27" t="s">
        <v>206</v>
      </c>
      <c r="M27" s="1" t="s">
        <v>208</v>
      </c>
      <c r="N27" t="s">
        <v>209</v>
      </c>
      <c r="O27" t="s">
        <v>210</v>
      </c>
      <c r="P27" t="s">
        <v>222</v>
      </c>
    </row>
    <row r="28" spans="1:16" x14ac:dyDescent="0.3">
      <c r="A28">
        <v>27</v>
      </c>
      <c r="B28" t="s">
        <v>42</v>
      </c>
      <c r="C28" t="s">
        <v>136</v>
      </c>
      <c r="D28" t="s">
        <v>148</v>
      </c>
      <c r="E28">
        <v>16300</v>
      </c>
      <c r="F28">
        <v>2020</v>
      </c>
      <c r="G28">
        <v>2025</v>
      </c>
      <c r="H28" t="s">
        <v>153</v>
      </c>
      <c r="I28" t="s">
        <v>158</v>
      </c>
      <c r="J28" t="s">
        <v>164</v>
      </c>
      <c r="K28" t="s">
        <v>170</v>
      </c>
      <c r="L28" t="s">
        <v>202</v>
      </c>
      <c r="M28" s="1" t="s">
        <v>208</v>
      </c>
      <c r="N28" t="s">
        <v>209</v>
      </c>
      <c r="O28" t="s">
        <v>214</v>
      </c>
      <c r="P28" t="s">
        <v>233</v>
      </c>
    </row>
    <row r="29" spans="1:16" x14ac:dyDescent="0.3">
      <c r="A29">
        <v>28</v>
      </c>
      <c r="B29" t="s">
        <v>43</v>
      </c>
      <c r="C29" t="s">
        <v>141</v>
      </c>
      <c r="D29" t="s">
        <v>145</v>
      </c>
      <c r="E29">
        <v>21016</v>
      </c>
      <c r="F29">
        <v>2018</v>
      </c>
      <c r="G29">
        <v>2019</v>
      </c>
      <c r="H29" t="s">
        <v>151</v>
      </c>
      <c r="I29" t="s">
        <v>154</v>
      </c>
      <c r="J29" t="s">
        <v>163</v>
      </c>
      <c r="K29" t="s">
        <v>185</v>
      </c>
      <c r="L29" t="s">
        <v>207</v>
      </c>
      <c r="M29" s="1" t="s">
        <v>208</v>
      </c>
      <c r="N29" t="s">
        <v>209</v>
      </c>
      <c r="O29" t="s">
        <v>211</v>
      </c>
      <c r="P29" t="s">
        <v>234</v>
      </c>
    </row>
    <row r="30" spans="1:16" x14ac:dyDescent="0.3">
      <c r="A30">
        <v>29</v>
      </c>
      <c r="B30" t="s">
        <v>44</v>
      </c>
      <c r="C30" t="s">
        <v>140</v>
      </c>
      <c r="D30" t="s">
        <v>143</v>
      </c>
      <c r="E30">
        <v>13222</v>
      </c>
      <c r="F30">
        <v>2022</v>
      </c>
      <c r="G30">
        <v>2027</v>
      </c>
      <c r="H30" t="s">
        <v>152</v>
      </c>
      <c r="I30" t="s">
        <v>156</v>
      </c>
      <c r="J30" t="s">
        <v>165</v>
      </c>
      <c r="K30" t="s">
        <v>186</v>
      </c>
      <c r="L30" t="s">
        <v>206</v>
      </c>
      <c r="M30" s="1" t="s">
        <v>208</v>
      </c>
      <c r="N30" t="s">
        <v>209</v>
      </c>
      <c r="O30" t="s">
        <v>141</v>
      </c>
      <c r="P30" t="s">
        <v>217</v>
      </c>
    </row>
    <row r="31" spans="1:16" x14ac:dyDescent="0.3">
      <c r="A31">
        <v>30</v>
      </c>
      <c r="B31" t="s">
        <v>45</v>
      </c>
      <c r="C31" t="s">
        <v>136</v>
      </c>
      <c r="D31" t="s">
        <v>142</v>
      </c>
      <c r="E31">
        <v>12336</v>
      </c>
      <c r="F31">
        <v>2017</v>
      </c>
      <c r="G31">
        <v>2022</v>
      </c>
      <c r="H31" t="s">
        <v>151</v>
      </c>
      <c r="I31" t="s">
        <v>156</v>
      </c>
      <c r="J31" t="s">
        <v>161</v>
      </c>
      <c r="K31" t="s">
        <v>187</v>
      </c>
      <c r="L31" t="s">
        <v>202</v>
      </c>
      <c r="M31" s="1" t="s">
        <v>208</v>
      </c>
      <c r="N31" t="s">
        <v>209</v>
      </c>
      <c r="O31" t="s">
        <v>213</v>
      </c>
      <c r="P31" t="s">
        <v>231</v>
      </c>
    </row>
    <row r="32" spans="1:16" x14ac:dyDescent="0.3">
      <c r="A32">
        <v>31</v>
      </c>
      <c r="B32" t="s">
        <v>46</v>
      </c>
      <c r="C32" t="s">
        <v>137</v>
      </c>
      <c r="D32" t="s">
        <v>147</v>
      </c>
      <c r="E32">
        <v>7903</v>
      </c>
      <c r="F32">
        <v>2019</v>
      </c>
      <c r="G32">
        <v>2024</v>
      </c>
      <c r="H32" t="s">
        <v>151</v>
      </c>
      <c r="I32" t="s">
        <v>159</v>
      </c>
      <c r="J32" t="s">
        <v>161</v>
      </c>
      <c r="K32" t="s">
        <v>173</v>
      </c>
      <c r="L32" t="s">
        <v>203</v>
      </c>
      <c r="M32" s="1" t="s">
        <v>208</v>
      </c>
      <c r="N32" t="s">
        <v>209</v>
      </c>
      <c r="O32" t="s">
        <v>212</v>
      </c>
      <c r="P32" t="s">
        <v>228</v>
      </c>
    </row>
    <row r="33" spans="1:16" x14ac:dyDescent="0.3">
      <c r="A33">
        <v>32</v>
      </c>
      <c r="B33" t="s">
        <v>47</v>
      </c>
      <c r="C33" t="s">
        <v>140</v>
      </c>
      <c r="D33" t="s">
        <v>145</v>
      </c>
      <c r="E33">
        <v>3833</v>
      </c>
      <c r="F33">
        <v>2020</v>
      </c>
      <c r="G33">
        <v>2023</v>
      </c>
      <c r="H33" t="s">
        <v>153</v>
      </c>
      <c r="I33" t="s">
        <v>157</v>
      </c>
      <c r="J33" t="s">
        <v>161</v>
      </c>
      <c r="K33" t="s">
        <v>175</v>
      </c>
      <c r="L33" t="s">
        <v>206</v>
      </c>
      <c r="M33" s="1" t="s">
        <v>208</v>
      </c>
      <c r="N33" t="s">
        <v>209</v>
      </c>
      <c r="O33" t="s">
        <v>212</v>
      </c>
      <c r="P33" t="s">
        <v>226</v>
      </c>
    </row>
    <row r="34" spans="1:16" x14ac:dyDescent="0.3">
      <c r="A34">
        <v>33</v>
      </c>
      <c r="B34" t="s">
        <v>48</v>
      </c>
      <c r="C34" t="s">
        <v>137</v>
      </c>
      <c r="D34" t="s">
        <v>144</v>
      </c>
      <c r="E34">
        <v>5338</v>
      </c>
      <c r="F34">
        <v>2023</v>
      </c>
      <c r="G34">
        <v>2026</v>
      </c>
      <c r="H34" t="s">
        <v>153</v>
      </c>
      <c r="I34" t="s">
        <v>158</v>
      </c>
      <c r="J34" t="s">
        <v>160</v>
      </c>
      <c r="K34" t="s">
        <v>188</v>
      </c>
      <c r="L34" t="s">
        <v>203</v>
      </c>
      <c r="M34" s="1" t="s">
        <v>208</v>
      </c>
      <c r="N34" t="s">
        <v>209</v>
      </c>
      <c r="O34" t="s">
        <v>211</v>
      </c>
      <c r="P34" t="s">
        <v>235</v>
      </c>
    </row>
    <row r="35" spans="1:16" x14ac:dyDescent="0.3">
      <c r="A35">
        <v>34</v>
      </c>
      <c r="B35" t="s">
        <v>49</v>
      </c>
      <c r="C35" t="s">
        <v>140</v>
      </c>
      <c r="D35" t="s">
        <v>149</v>
      </c>
      <c r="E35">
        <v>17907</v>
      </c>
      <c r="F35">
        <v>2018</v>
      </c>
      <c r="G35">
        <v>2022</v>
      </c>
      <c r="H35" t="s">
        <v>151</v>
      </c>
      <c r="I35" t="s">
        <v>158</v>
      </c>
      <c r="J35" t="s">
        <v>161</v>
      </c>
      <c r="K35" t="s">
        <v>189</v>
      </c>
      <c r="L35" t="s">
        <v>206</v>
      </c>
      <c r="M35" s="1" t="s">
        <v>208</v>
      </c>
      <c r="N35" t="s">
        <v>209</v>
      </c>
      <c r="O35" t="s">
        <v>214</v>
      </c>
      <c r="P35" t="s">
        <v>231</v>
      </c>
    </row>
    <row r="36" spans="1:16" x14ac:dyDescent="0.3">
      <c r="A36">
        <v>35</v>
      </c>
      <c r="B36" t="s">
        <v>50</v>
      </c>
      <c r="C36" t="s">
        <v>140</v>
      </c>
      <c r="D36" t="s">
        <v>144</v>
      </c>
      <c r="E36">
        <v>20206</v>
      </c>
      <c r="F36">
        <v>2017</v>
      </c>
      <c r="G36">
        <v>2020</v>
      </c>
      <c r="H36" t="s">
        <v>152</v>
      </c>
      <c r="I36" t="s">
        <v>159</v>
      </c>
      <c r="J36" t="s">
        <v>163</v>
      </c>
      <c r="K36" t="s">
        <v>172</v>
      </c>
      <c r="L36" t="s">
        <v>206</v>
      </c>
      <c r="M36" s="1" t="s">
        <v>208</v>
      </c>
      <c r="N36" t="s">
        <v>209</v>
      </c>
      <c r="O36" t="s">
        <v>211</v>
      </c>
      <c r="P36" t="s">
        <v>224</v>
      </c>
    </row>
    <row r="37" spans="1:16" x14ac:dyDescent="0.3">
      <c r="A37">
        <v>36</v>
      </c>
      <c r="B37" t="s">
        <v>51</v>
      </c>
      <c r="C37" t="s">
        <v>139</v>
      </c>
      <c r="D37" t="s">
        <v>149</v>
      </c>
      <c r="E37">
        <v>18251</v>
      </c>
      <c r="F37">
        <v>2018</v>
      </c>
      <c r="G37">
        <v>2019</v>
      </c>
      <c r="H37" t="s">
        <v>150</v>
      </c>
      <c r="I37" t="s">
        <v>156</v>
      </c>
      <c r="J37" t="s">
        <v>162</v>
      </c>
      <c r="K37" t="s">
        <v>168</v>
      </c>
      <c r="L37" t="s">
        <v>205</v>
      </c>
      <c r="M37" s="1" t="s">
        <v>208</v>
      </c>
      <c r="N37" t="s">
        <v>209</v>
      </c>
      <c r="O37" t="s">
        <v>212</v>
      </c>
      <c r="P37" t="s">
        <v>236</v>
      </c>
    </row>
    <row r="38" spans="1:16" x14ac:dyDescent="0.3">
      <c r="A38">
        <v>37</v>
      </c>
      <c r="B38" t="s">
        <v>52</v>
      </c>
      <c r="C38" t="s">
        <v>137</v>
      </c>
      <c r="D38" t="s">
        <v>148</v>
      </c>
      <c r="E38">
        <v>22823</v>
      </c>
      <c r="F38">
        <v>2023</v>
      </c>
      <c r="G38">
        <v>2026</v>
      </c>
      <c r="H38" t="s">
        <v>151</v>
      </c>
      <c r="I38" t="s">
        <v>156</v>
      </c>
      <c r="J38" t="s">
        <v>161</v>
      </c>
      <c r="K38" t="s">
        <v>187</v>
      </c>
      <c r="L38" t="s">
        <v>203</v>
      </c>
      <c r="M38" s="1" t="s">
        <v>208</v>
      </c>
      <c r="N38" t="s">
        <v>209</v>
      </c>
      <c r="O38" t="s">
        <v>214</v>
      </c>
      <c r="P38" t="s">
        <v>222</v>
      </c>
    </row>
    <row r="39" spans="1:16" x14ac:dyDescent="0.3">
      <c r="A39">
        <v>38</v>
      </c>
      <c r="B39" t="s">
        <v>53</v>
      </c>
      <c r="C39" t="s">
        <v>139</v>
      </c>
      <c r="D39" t="s">
        <v>147</v>
      </c>
      <c r="E39">
        <v>24294</v>
      </c>
      <c r="F39">
        <v>2019</v>
      </c>
      <c r="G39">
        <v>2020</v>
      </c>
      <c r="H39" t="s">
        <v>153</v>
      </c>
      <c r="I39" t="s">
        <v>159</v>
      </c>
      <c r="J39" t="s">
        <v>165</v>
      </c>
      <c r="K39" t="s">
        <v>179</v>
      </c>
      <c r="L39" t="s">
        <v>205</v>
      </c>
      <c r="M39" s="1" t="s">
        <v>208</v>
      </c>
      <c r="N39" t="s">
        <v>209</v>
      </c>
      <c r="O39" t="s">
        <v>141</v>
      </c>
      <c r="P39" t="s">
        <v>237</v>
      </c>
    </row>
    <row r="40" spans="1:16" x14ac:dyDescent="0.3">
      <c r="A40">
        <v>39</v>
      </c>
      <c r="B40" t="s">
        <v>54</v>
      </c>
      <c r="C40" t="s">
        <v>139</v>
      </c>
      <c r="D40" t="s">
        <v>142</v>
      </c>
      <c r="E40">
        <v>21616</v>
      </c>
      <c r="F40">
        <v>2018</v>
      </c>
      <c r="G40">
        <v>2020</v>
      </c>
      <c r="H40" t="s">
        <v>152</v>
      </c>
      <c r="I40" t="s">
        <v>154</v>
      </c>
      <c r="J40" t="s">
        <v>165</v>
      </c>
      <c r="K40" t="s">
        <v>190</v>
      </c>
      <c r="L40" t="s">
        <v>205</v>
      </c>
      <c r="M40" s="1" t="s">
        <v>208</v>
      </c>
      <c r="N40" t="s">
        <v>209</v>
      </c>
      <c r="O40" t="s">
        <v>213</v>
      </c>
      <c r="P40" t="s">
        <v>224</v>
      </c>
    </row>
    <row r="41" spans="1:16" x14ac:dyDescent="0.3">
      <c r="A41">
        <v>40</v>
      </c>
      <c r="B41" t="s">
        <v>55</v>
      </c>
      <c r="C41" t="s">
        <v>136</v>
      </c>
      <c r="D41" t="s">
        <v>142</v>
      </c>
      <c r="E41">
        <v>15875</v>
      </c>
      <c r="F41">
        <v>2020</v>
      </c>
      <c r="G41">
        <v>2022</v>
      </c>
      <c r="H41" t="s">
        <v>151</v>
      </c>
      <c r="I41" t="s">
        <v>154</v>
      </c>
      <c r="J41" t="s">
        <v>163</v>
      </c>
      <c r="K41" t="s">
        <v>185</v>
      </c>
      <c r="L41" t="s">
        <v>202</v>
      </c>
      <c r="M41" s="1" t="s">
        <v>208</v>
      </c>
      <c r="N41" t="s">
        <v>209</v>
      </c>
      <c r="O41" t="s">
        <v>211</v>
      </c>
      <c r="P41" t="s">
        <v>231</v>
      </c>
    </row>
    <row r="42" spans="1:16" x14ac:dyDescent="0.3">
      <c r="A42">
        <v>41</v>
      </c>
      <c r="B42" t="s">
        <v>56</v>
      </c>
      <c r="C42" t="s">
        <v>139</v>
      </c>
      <c r="D42" t="s">
        <v>146</v>
      </c>
      <c r="E42">
        <v>4509</v>
      </c>
      <c r="F42">
        <v>2020</v>
      </c>
      <c r="G42">
        <v>2024</v>
      </c>
      <c r="H42" t="s">
        <v>152</v>
      </c>
      <c r="I42" t="s">
        <v>159</v>
      </c>
      <c r="J42" t="s">
        <v>163</v>
      </c>
      <c r="K42" t="s">
        <v>172</v>
      </c>
      <c r="L42" t="s">
        <v>205</v>
      </c>
      <c r="M42" s="1" t="s">
        <v>208</v>
      </c>
      <c r="N42" t="s">
        <v>209</v>
      </c>
      <c r="O42" t="s">
        <v>213</v>
      </c>
      <c r="P42" t="s">
        <v>229</v>
      </c>
    </row>
    <row r="43" spans="1:16" x14ac:dyDescent="0.3">
      <c r="A43">
        <v>42</v>
      </c>
      <c r="B43" t="s">
        <v>57</v>
      </c>
      <c r="C43" t="s">
        <v>137</v>
      </c>
      <c r="D43" t="s">
        <v>143</v>
      </c>
      <c r="E43">
        <v>22175</v>
      </c>
      <c r="F43">
        <v>2022</v>
      </c>
      <c r="G43">
        <v>2024</v>
      </c>
      <c r="H43" t="s">
        <v>153</v>
      </c>
      <c r="I43" t="s">
        <v>159</v>
      </c>
      <c r="J43" t="s">
        <v>163</v>
      </c>
      <c r="K43" t="s">
        <v>172</v>
      </c>
      <c r="L43" t="s">
        <v>203</v>
      </c>
      <c r="M43" s="1" t="s">
        <v>208</v>
      </c>
      <c r="N43" t="s">
        <v>209</v>
      </c>
      <c r="O43" t="s">
        <v>214</v>
      </c>
      <c r="P43" t="s">
        <v>219</v>
      </c>
    </row>
    <row r="44" spans="1:16" x14ac:dyDescent="0.3">
      <c r="A44">
        <v>43</v>
      </c>
      <c r="B44" t="s">
        <v>58</v>
      </c>
      <c r="C44" t="s">
        <v>140</v>
      </c>
      <c r="D44" t="s">
        <v>145</v>
      </c>
      <c r="E44">
        <v>8226</v>
      </c>
      <c r="F44">
        <v>2018</v>
      </c>
      <c r="G44">
        <v>2021</v>
      </c>
      <c r="H44" t="s">
        <v>152</v>
      </c>
      <c r="I44" t="s">
        <v>155</v>
      </c>
      <c r="J44" t="s">
        <v>162</v>
      </c>
      <c r="K44" t="s">
        <v>191</v>
      </c>
      <c r="L44" t="s">
        <v>206</v>
      </c>
      <c r="M44" s="1" t="s">
        <v>208</v>
      </c>
      <c r="N44" t="s">
        <v>209</v>
      </c>
      <c r="O44" t="s">
        <v>141</v>
      </c>
      <c r="P44" t="s">
        <v>238</v>
      </c>
    </row>
    <row r="45" spans="1:16" x14ac:dyDescent="0.3">
      <c r="A45">
        <v>44</v>
      </c>
      <c r="B45" t="s">
        <v>59</v>
      </c>
      <c r="C45" t="s">
        <v>136</v>
      </c>
      <c r="D45" t="s">
        <v>149</v>
      </c>
      <c r="E45">
        <v>13540</v>
      </c>
      <c r="F45">
        <v>2020</v>
      </c>
      <c r="G45">
        <v>2021</v>
      </c>
      <c r="H45" t="s">
        <v>150</v>
      </c>
      <c r="I45" t="s">
        <v>158</v>
      </c>
      <c r="J45" t="s">
        <v>161</v>
      </c>
      <c r="K45" t="s">
        <v>189</v>
      </c>
      <c r="L45" t="s">
        <v>202</v>
      </c>
      <c r="M45" s="1" t="s">
        <v>208</v>
      </c>
      <c r="N45" t="s">
        <v>209</v>
      </c>
      <c r="O45" t="s">
        <v>212</v>
      </c>
      <c r="P45" t="s">
        <v>239</v>
      </c>
    </row>
    <row r="46" spans="1:16" x14ac:dyDescent="0.3">
      <c r="A46">
        <v>45</v>
      </c>
      <c r="B46" t="s">
        <v>60</v>
      </c>
      <c r="C46" t="s">
        <v>141</v>
      </c>
      <c r="D46" t="s">
        <v>146</v>
      </c>
      <c r="E46">
        <v>10090</v>
      </c>
      <c r="F46">
        <v>2016</v>
      </c>
      <c r="G46">
        <v>2018</v>
      </c>
      <c r="H46" t="s">
        <v>152</v>
      </c>
      <c r="I46" t="s">
        <v>155</v>
      </c>
      <c r="J46" t="s">
        <v>164</v>
      </c>
      <c r="K46" t="s">
        <v>177</v>
      </c>
      <c r="L46" t="s">
        <v>207</v>
      </c>
      <c r="M46" s="1" t="s">
        <v>208</v>
      </c>
      <c r="N46" t="s">
        <v>209</v>
      </c>
      <c r="O46" t="s">
        <v>212</v>
      </c>
      <c r="P46" t="s">
        <v>240</v>
      </c>
    </row>
    <row r="47" spans="1:16" x14ac:dyDescent="0.3">
      <c r="A47">
        <v>46</v>
      </c>
      <c r="B47" t="s">
        <v>61</v>
      </c>
      <c r="C47" t="s">
        <v>138</v>
      </c>
      <c r="D47" t="s">
        <v>145</v>
      </c>
      <c r="E47">
        <v>4833</v>
      </c>
      <c r="F47">
        <v>2023</v>
      </c>
      <c r="G47">
        <v>2028</v>
      </c>
      <c r="H47" t="s">
        <v>152</v>
      </c>
      <c r="I47" t="s">
        <v>159</v>
      </c>
      <c r="J47" t="s">
        <v>162</v>
      </c>
      <c r="K47" t="s">
        <v>174</v>
      </c>
      <c r="L47" t="s">
        <v>204</v>
      </c>
      <c r="M47" s="1" t="s">
        <v>208</v>
      </c>
      <c r="N47" t="s">
        <v>209</v>
      </c>
      <c r="O47" t="s">
        <v>212</v>
      </c>
      <c r="P47" t="s">
        <v>241</v>
      </c>
    </row>
    <row r="48" spans="1:16" x14ac:dyDescent="0.3">
      <c r="A48">
        <v>47</v>
      </c>
      <c r="B48" t="s">
        <v>62</v>
      </c>
      <c r="C48" t="s">
        <v>140</v>
      </c>
      <c r="D48" t="s">
        <v>144</v>
      </c>
      <c r="E48">
        <v>23192</v>
      </c>
      <c r="F48">
        <v>2024</v>
      </c>
      <c r="G48">
        <v>2028</v>
      </c>
      <c r="H48" t="s">
        <v>152</v>
      </c>
      <c r="I48" t="s">
        <v>154</v>
      </c>
      <c r="J48" t="s">
        <v>163</v>
      </c>
      <c r="K48" t="s">
        <v>185</v>
      </c>
      <c r="L48" t="s">
        <v>206</v>
      </c>
      <c r="M48" s="1" t="s">
        <v>208</v>
      </c>
      <c r="N48" t="s">
        <v>209</v>
      </c>
      <c r="O48" t="s">
        <v>141</v>
      </c>
      <c r="P48" t="s">
        <v>241</v>
      </c>
    </row>
    <row r="49" spans="1:16" x14ac:dyDescent="0.3">
      <c r="A49">
        <v>48</v>
      </c>
      <c r="B49" t="s">
        <v>63</v>
      </c>
      <c r="C49" t="s">
        <v>136</v>
      </c>
      <c r="D49" t="s">
        <v>147</v>
      </c>
      <c r="E49">
        <v>24917</v>
      </c>
      <c r="F49">
        <v>2017</v>
      </c>
      <c r="G49">
        <v>2019</v>
      </c>
      <c r="H49" t="s">
        <v>153</v>
      </c>
      <c r="I49" t="s">
        <v>154</v>
      </c>
      <c r="J49" t="s">
        <v>161</v>
      </c>
      <c r="K49" t="s">
        <v>178</v>
      </c>
      <c r="L49" t="s">
        <v>202</v>
      </c>
      <c r="M49" s="1" t="s">
        <v>208</v>
      </c>
      <c r="N49" t="s">
        <v>209</v>
      </c>
      <c r="O49" t="s">
        <v>211</v>
      </c>
      <c r="P49" t="s">
        <v>242</v>
      </c>
    </row>
    <row r="50" spans="1:16" x14ac:dyDescent="0.3">
      <c r="A50">
        <v>49</v>
      </c>
      <c r="B50" t="s">
        <v>64</v>
      </c>
      <c r="C50" t="s">
        <v>137</v>
      </c>
      <c r="D50" t="s">
        <v>143</v>
      </c>
      <c r="E50">
        <v>4077</v>
      </c>
      <c r="F50">
        <v>2023</v>
      </c>
      <c r="G50">
        <v>2026</v>
      </c>
      <c r="H50" t="s">
        <v>152</v>
      </c>
      <c r="I50" t="s">
        <v>155</v>
      </c>
      <c r="J50" t="s">
        <v>165</v>
      </c>
      <c r="K50" t="s">
        <v>192</v>
      </c>
      <c r="L50" t="s">
        <v>203</v>
      </c>
      <c r="M50" s="1" t="s">
        <v>208</v>
      </c>
      <c r="N50" t="s">
        <v>209</v>
      </c>
      <c r="O50" t="s">
        <v>213</v>
      </c>
      <c r="P50" t="s">
        <v>243</v>
      </c>
    </row>
    <row r="51" spans="1:16" x14ac:dyDescent="0.3">
      <c r="A51">
        <v>50</v>
      </c>
      <c r="B51" t="s">
        <v>65</v>
      </c>
      <c r="C51" t="s">
        <v>140</v>
      </c>
      <c r="D51" t="s">
        <v>142</v>
      </c>
      <c r="E51">
        <v>20655</v>
      </c>
      <c r="F51">
        <v>2022</v>
      </c>
      <c r="G51">
        <v>2024</v>
      </c>
      <c r="H51" t="s">
        <v>151</v>
      </c>
      <c r="I51" t="s">
        <v>154</v>
      </c>
      <c r="J51" t="s">
        <v>160</v>
      </c>
      <c r="K51" t="s">
        <v>166</v>
      </c>
      <c r="L51" t="s">
        <v>206</v>
      </c>
      <c r="M51" s="1" t="s">
        <v>208</v>
      </c>
      <c r="N51" t="s">
        <v>209</v>
      </c>
      <c r="O51" t="s">
        <v>211</v>
      </c>
      <c r="P51" t="s">
        <v>228</v>
      </c>
    </row>
    <row r="52" spans="1:16" x14ac:dyDescent="0.3">
      <c r="A52">
        <v>51</v>
      </c>
      <c r="B52" t="s">
        <v>66</v>
      </c>
      <c r="C52" t="s">
        <v>136</v>
      </c>
      <c r="D52" t="s">
        <v>142</v>
      </c>
      <c r="E52">
        <v>6054</v>
      </c>
      <c r="F52">
        <v>2019</v>
      </c>
      <c r="G52">
        <v>2021</v>
      </c>
      <c r="H52" t="s">
        <v>151</v>
      </c>
      <c r="I52" t="s">
        <v>154</v>
      </c>
      <c r="J52" t="s">
        <v>165</v>
      </c>
      <c r="K52" t="s">
        <v>190</v>
      </c>
      <c r="L52" t="s">
        <v>202</v>
      </c>
      <c r="M52" s="1" t="s">
        <v>208</v>
      </c>
      <c r="N52" t="s">
        <v>209</v>
      </c>
      <c r="O52" t="s">
        <v>212</v>
      </c>
      <c r="P52" t="s">
        <v>220</v>
      </c>
    </row>
    <row r="53" spans="1:16" x14ac:dyDescent="0.3">
      <c r="A53">
        <v>52</v>
      </c>
      <c r="B53" t="s">
        <v>67</v>
      </c>
      <c r="C53" t="s">
        <v>139</v>
      </c>
      <c r="D53" t="s">
        <v>148</v>
      </c>
      <c r="E53">
        <v>21322</v>
      </c>
      <c r="F53">
        <v>2021</v>
      </c>
      <c r="G53">
        <v>2024</v>
      </c>
      <c r="H53" t="s">
        <v>150</v>
      </c>
      <c r="I53" t="s">
        <v>159</v>
      </c>
      <c r="J53" t="s">
        <v>163</v>
      </c>
      <c r="K53" t="s">
        <v>172</v>
      </c>
      <c r="L53" t="s">
        <v>205</v>
      </c>
      <c r="M53" s="1" t="s">
        <v>208</v>
      </c>
      <c r="N53" t="s">
        <v>209</v>
      </c>
      <c r="O53" t="s">
        <v>213</v>
      </c>
      <c r="P53" t="s">
        <v>244</v>
      </c>
    </row>
    <row r="54" spans="1:16" x14ac:dyDescent="0.3">
      <c r="A54">
        <v>53</v>
      </c>
      <c r="B54" t="s">
        <v>68</v>
      </c>
      <c r="C54" t="s">
        <v>139</v>
      </c>
      <c r="D54" t="s">
        <v>146</v>
      </c>
      <c r="E54">
        <v>14475</v>
      </c>
      <c r="F54">
        <v>2019</v>
      </c>
      <c r="G54">
        <v>2020</v>
      </c>
      <c r="H54" t="s">
        <v>150</v>
      </c>
      <c r="I54" t="s">
        <v>156</v>
      </c>
      <c r="J54" t="s">
        <v>164</v>
      </c>
      <c r="K54" t="s">
        <v>183</v>
      </c>
      <c r="L54" t="s">
        <v>205</v>
      </c>
      <c r="M54" s="1" t="s">
        <v>208</v>
      </c>
      <c r="N54" t="s">
        <v>209</v>
      </c>
      <c r="O54" t="s">
        <v>210</v>
      </c>
      <c r="P54" t="s">
        <v>245</v>
      </c>
    </row>
    <row r="55" spans="1:16" x14ac:dyDescent="0.3">
      <c r="A55">
        <v>54</v>
      </c>
      <c r="B55" t="s">
        <v>69</v>
      </c>
      <c r="C55" t="s">
        <v>141</v>
      </c>
      <c r="D55" t="s">
        <v>149</v>
      </c>
      <c r="E55">
        <v>13022</v>
      </c>
      <c r="F55">
        <v>2022</v>
      </c>
      <c r="G55">
        <v>2023</v>
      </c>
      <c r="H55" t="s">
        <v>153</v>
      </c>
      <c r="I55" t="s">
        <v>157</v>
      </c>
      <c r="J55" t="s">
        <v>164</v>
      </c>
      <c r="K55" t="s">
        <v>180</v>
      </c>
      <c r="L55" t="s">
        <v>207</v>
      </c>
      <c r="M55" s="1" t="s">
        <v>208</v>
      </c>
      <c r="N55" t="s">
        <v>209</v>
      </c>
      <c r="O55" t="s">
        <v>210</v>
      </c>
      <c r="P55" t="s">
        <v>226</v>
      </c>
    </row>
    <row r="56" spans="1:16" x14ac:dyDescent="0.3">
      <c r="A56">
        <v>55</v>
      </c>
      <c r="B56" t="s">
        <v>70</v>
      </c>
      <c r="C56" t="s">
        <v>139</v>
      </c>
      <c r="D56" t="s">
        <v>148</v>
      </c>
      <c r="E56">
        <v>24942</v>
      </c>
      <c r="F56">
        <v>2023</v>
      </c>
      <c r="G56">
        <v>2026</v>
      </c>
      <c r="H56" t="s">
        <v>153</v>
      </c>
      <c r="I56" t="s">
        <v>154</v>
      </c>
      <c r="J56" t="s">
        <v>164</v>
      </c>
      <c r="K56" t="s">
        <v>193</v>
      </c>
      <c r="L56" t="s">
        <v>205</v>
      </c>
      <c r="M56" s="1" t="s">
        <v>208</v>
      </c>
      <c r="N56" t="s">
        <v>209</v>
      </c>
      <c r="O56" t="s">
        <v>214</v>
      </c>
      <c r="P56" t="s">
        <v>235</v>
      </c>
    </row>
    <row r="57" spans="1:16" x14ac:dyDescent="0.3">
      <c r="A57">
        <v>56</v>
      </c>
      <c r="B57" t="s">
        <v>71</v>
      </c>
      <c r="C57" t="s">
        <v>140</v>
      </c>
      <c r="D57" t="s">
        <v>148</v>
      </c>
      <c r="E57">
        <v>5981</v>
      </c>
      <c r="F57">
        <v>2018</v>
      </c>
      <c r="G57">
        <v>2021</v>
      </c>
      <c r="H57" t="s">
        <v>153</v>
      </c>
      <c r="I57" t="s">
        <v>154</v>
      </c>
      <c r="J57" t="s">
        <v>163</v>
      </c>
      <c r="K57" t="s">
        <v>185</v>
      </c>
      <c r="L57" t="s">
        <v>206</v>
      </c>
      <c r="M57" s="1" t="s">
        <v>208</v>
      </c>
      <c r="N57" t="s">
        <v>209</v>
      </c>
      <c r="O57" t="s">
        <v>210</v>
      </c>
      <c r="P57" t="s">
        <v>246</v>
      </c>
    </row>
    <row r="58" spans="1:16" x14ac:dyDescent="0.3">
      <c r="A58">
        <v>57</v>
      </c>
      <c r="B58" t="s">
        <v>72</v>
      </c>
      <c r="C58" t="s">
        <v>140</v>
      </c>
      <c r="D58" t="s">
        <v>145</v>
      </c>
      <c r="E58">
        <v>8935</v>
      </c>
      <c r="F58">
        <v>2021</v>
      </c>
      <c r="G58">
        <v>2023</v>
      </c>
      <c r="H58" t="s">
        <v>150</v>
      </c>
      <c r="I58" t="s">
        <v>154</v>
      </c>
      <c r="J58" t="s">
        <v>164</v>
      </c>
      <c r="K58" t="s">
        <v>193</v>
      </c>
      <c r="L58" t="s">
        <v>206</v>
      </c>
      <c r="M58" s="1" t="s">
        <v>208</v>
      </c>
      <c r="N58" t="s">
        <v>209</v>
      </c>
      <c r="O58" t="s">
        <v>212</v>
      </c>
      <c r="P58" t="s">
        <v>247</v>
      </c>
    </row>
    <row r="59" spans="1:16" x14ac:dyDescent="0.3">
      <c r="A59">
        <v>58</v>
      </c>
      <c r="B59" t="s">
        <v>73</v>
      </c>
      <c r="C59" t="s">
        <v>138</v>
      </c>
      <c r="D59" t="s">
        <v>142</v>
      </c>
      <c r="E59">
        <v>8205</v>
      </c>
      <c r="F59">
        <v>2021</v>
      </c>
      <c r="G59">
        <v>2023</v>
      </c>
      <c r="H59" t="s">
        <v>153</v>
      </c>
      <c r="I59" t="s">
        <v>156</v>
      </c>
      <c r="J59" t="s">
        <v>161</v>
      </c>
      <c r="K59" t="s">
        <v>187</v>
      </c>
      <c r="L59" t="s">
        <v>204</v>
      </c>
      <c r="M59" s="1" t="s">
        <v>208</v>
      </c>
      <c r="N59" t="s">
        <v>209</v>
      </c>
      <c r="O59" t="s">
        <v>212</v>
      </c>
      <c r="P59" t="s">
        <v>226</v>
      </c>
    </row>
    <row r="60" spans="1:16" x14ac:dyDescent="0.3">
      <c r="A60">
        <v>59</v>
      </c>
      <c r="B60" t="s">
        <v>74</v>
      </c>
      <c r="C60" t="s">
        <v>140</v>
      </c>
      <c r="D60" t="s">
        <v>142</v>
      </c>
      <c r="E60">
        <v>16413</v>
      </c>
      <c r="F60">
        <v>2016</v>
      </c>
      <c r="G60">
        <v>2017</v>
      </c>
      <c r="H60" t="s">
        <v>153</v>
      </c>
      <c r="I60" t="s">
        <v>158</v>
      </c>
      <c r="J60" t="s">
        <v>162</v>
      </c>
      <c r="K60" t="s">
        <v>182</v>
      </c>
      <c r="L60" t="s">
        <v>206</v>
      </c>
      <c r="M60" s="1" t="s">
        <v>208</v>
      </c>
      <c r="N60" t="s">
        <v>209</v>
      </c>
      <c r="O60" t="s">
        <v>210</v>
      </c>
      <c r="P60" t="s">
        <v>248</v>
      </c>
    </row>
    <row r="61" spans="1:16" x14ac:dyDescent="0.3">
      <c r="A61">
        <v>60</v>
      </c>
      <c r="B61" t="s">
        <v>75</v>
      </c>
      <c r="C61" t="s">
        <v>136</v>
      </c>
      <c r="D61" t="s">
        <v>148</v>
      </c>
      <c r="E61">
        <v>11229</v>
      </c>
      <c r="F61">
        <v>2016</v>
      </c>
      <c r="G61">
        <v>2017</v>
      </c>
      <c r="H61" t="s">
        <v>150</v>
      </c>
      <c r="I61" t="s">
        <v>157</v>
      </c>
      <c r="J61" t="s">
        <v>165</v>
      </c>
      <c r="K61" t="s">
        <v>194</v>
      </c>
      <c r="L61" t="s">
        <v>202</v>
      </c>
      <c r="M61" s="1" t="s">
        <v>208</v>
      </c>
      <c r="N61" t="s">
        <v>209</v>
      </c>
      <c r="O61" t="s">
        <v>212</v>
      </c>
      <c r="P61" t="s">
        <v>249</v>
      </c>
    </row>
    <row r="62" spans="1:16" x14ac:dyDescent="0.3">
      <c r="A62">
        <v>61</v>
      </c>
      <c r="B62" t="s">
        <v>76</v>
      </c>
      <c r="C62" t="s">
        <v>141</v>
      </c>
      <c r="D62" t="s">
        <v>145</v>
      </c>
      <c r="E62">
        <v>7865</v>
      </c>
      <c r="F62">
        <v>2021</v>
      </c>
      <c r="G62">
        <v>2026</v>
      </c>
      <c r="H62" t="s">
        <v>151</v>
      </c>
      <c r="I62" t="s">
        <v>154</v>
      </c>
      <c r="J62" t="s">
        <v>163</v>
      </c>
      <c r="K62" t="s">
        <v>185</v>
      </c>
      <c r="L62" t="s">
        <v>207</v>
      </c>
      <c r="M62" s="1" t="s">
        <v>208</v>
      </c>
      <c r="N62" t="s">
        <v>209</v>
      </c>
      <c r="O62" t="s">
        <v>214</v>
      </c>
      <c r="P62" t="s">
        <v>222</v>
      </c>
    </row>
    <row r="63" spans="1:16" x14ac:dyDescent="0.3">
      <c r="A63">
        <v>62</v>
      </c>
      <c r="B63" t="s">
        <v>77</v>
      </c>
      <c r="C63" t="s">
        <v>137</v>
      </c>
      <c r="D63" t="s">
        <v>144</v>
      </c>
      <c r="E63">
        <v>14846</v>
      </c>
      <c r="F63">
        <v>2023</v>
      </c>
      <c r="G63">
        <v>2027</v>
      </c>
      <c r="H63" t="s">
        <v>152</v>
      </c>
      <c r="I63" t="s">
        <v>157</v>
      </c>
      <c r="J63" t="s">
        <v>162</v>
      </c>
      <c r="K63" t="s">
        <v>195</v>
      </c>
      <c r="L63" t="s">
        <v>203</v>
      </c>
      <c r="M63" s="1" t="s">
        <v>208</v>
      </c>
      <c r="N63" t="s">
        <v>209</v>
      </c>
      <c r="O63" t="s">
        <v>141</v>
      </c>
      <c r="P63" t="s">
        <v>217</v>
      </c>
    </row>
    <row r="64" spans="1:16" x14ac:dyDescent="0.3">
      <c r="A64">
        <v>63</v>
      </c>
      <c r="B64" t="s">
        <v>78</v>
      </c>
      <c r="C64" t="s">
        <v>138</v>
      </c>
      <c r="D64" t="s">
        <v>149</v>
      </c>
      <c r="E64">
        <v>14397</v>
      </c>
      <c r="F64">
        <v>2019</v>
      </c>
      <c r="G64">
        <v>2023</v>
      </c>
      <c r="H64" t="s">
        <v>150</v>
      </c>
      <c r="I64" t="s">
        <v>157</v>
      </c>
      <c r="J64" t="s">
        <v>165</v>
      </c>
      <c r="K64" t="s">
        <v>194</v>
      </c>
      <c r="L64" t="s">
        <v>204</v>
      </c>
      <c r="M64" s="1" t="s">
        <v>208</v>
      </c>
      <c r="N64" t="s">
        <v>209</v>
      </c>
      <c r="O64" t="s">
        <v>214</v>
      </c>
      <c r="P64" t="s">
        <v>247</v>
      </c>
    </row>
    <row r="65" spans="1:16" x14ac:dyDescent="0.3">
      <c r="A65">
        <v>64</v>
      </c>
      <c r="B65" t="s">
        <v>79</v>
      </c>
      <c r="C65" t="s">
        <v>139</v>
      </c>
      <c r="D65" t="s">
        <v>148</v>
      </c>
      <c r="E65">
        <v>8072</v>
      </c>
      <c r="F65">
        <v>2016</v>
      </c>
      <c r="G65">
        <v>2019</v>
      </c>
      <c r="H65" t="s">
        <v>152</v>
      </c>
      <c r="I65" t="s">
        <v>159</v>
      </c>
      <c r="J65" t="s">
        <v>160</v>
      </c>
      <c r="K65" t="s">
        <v>196</v>
      </c>
      <c r="L65" t="s">
        <v>205</v>
      </c>
      <c r="M65" s="1" t="s">
        <v>208</v>
      </c>
      <c r="N65" t="s">
        <v>209</v>
      </c>
      <c r="O65" t="s">
        <v>213</v>
      </c>
      <c r="P65" t="s">
        <v>250</v>
      </c>
    </row>
    <row r="66" spans="1:16" x14ac:dyDescent="0.3">
      <c r="A66">
        <v>65</v>
      </c>
      <c r="B66" t="s">
        <v>80</v>
      </c>
      <c r="C66" t="s">
        <v>140</v>
      </c>
      <c r="D66" t="s">
        <v>145</v>
      </c>
      <c r="E66">
        <v>12179</v>
      </c>
      <c r="F66">
        <v>2024</v>
      </c>
      <c r="G66">
        <v>2029</v>
      </c>
      <c r="H66" t="s">
        <v>150</v>
      </c>
      <c r="I66" t="s">
        <v>154</v>
      </c>
      <c r="J66" t="s">
        <v>164</v>
      </c>
      <c r="K66" t="s">
        <v>193</v>
      </c>
      <c r="L66" t="s">
        <v>206</v>
      </c>
      <c r="M66" s="1" t="s">
        <v>208</v>
      </c>
      <c r="N66" t="s">
        <v>209</v>
      </c>
      <c r="O66" t="s">
        <v>212</v>
      </c>
      <c r="P66" t="s">
        <v>218</v>
      </c>
    </row>
    <row r="67" spans="1:16" x14ac:dyDescent="0.3">
      <c r="A67">
        <v>66</v>
      </c>
      <c r="B67" t="s">
        <v>81</v>
      </c>
      <c r="C67" t="s">
        <v>138</v>
      </c>
      <c r="D67" t="s">
        <v>142</v>
      </c>
      <c r="E67">
        <v>21631</v>
      </c>
      <c r="F67">
        <v>2020</v>
      </c>
      <c r="G67">
        <v>2022</v>
      </c>
      <c r="H67" t="s">
        <v>151</v>
      </c>
      <c r="I67" t="s">
        <v>159</v>
      </c>
      <c r="J67" t="s">
        <v>161</v>
      </c>
      <c r="K67" t="s">
        <v>173</v>
      </c>
      <c r="L67" t="s">
        <v>204</v>
      </c>
      <c r="M67" s="1" t="s">
        <v>208</v>
      </c>
      <c r="N67" t="s">
        <v>209</v>
      </c>
      <c r="O67" t="s">
        <v>212</v>
      </c>
      <c r="P67" t="s">
        <v>231</v>
      </c>
    </row>
    <row r="68" spans="1:16" x14ac:dyDescent="0.3">
      <c r="A68">
        <v>67</v>
      </c>
      <c r="B68" t="s">
        <v>82</v>
      </c>
      <c r="C68" t="s">
        <v>139</v>
      </c>
      <c r="D68" t="s">
        <v>149</v>
      </c>
      <c r="E68">
        <v>2061</v>
      </c>
      <c r="F68">
        <v>2017</v>
      </c>
      <c r="G68">
        <v>2019</v>
      </c>
      <c r="H68" t="s">
        <v>152</v>
      </c>
      <c r="I68" t="s">
        <v>154</v>
      </c>
      <c r="J68" t="s">
        <v>163</v>
      </c>
      <c r="K68" t="s">
        <v>185</v>
      </c>
      <c r="L68" t="s">
        <v>205</v>
      </c>
      <c r="M68" s="1" t="s">
        <v>208</v>
      </c>
      <c r="N68" t="s">
        <v>209</v>
      </c>
      <c r="O68" t="s">
        <v>213</v>
      </c>
      <c r="P68" t="s">
        <v>250</v>
      </c>
    </row>
    <row r="69" spans="1:16" x14ac:dyDescent="0.3">
      <c r="A69">
        <v>68</v>
      </c>
      <c r="B69" t="s">
        <v>83</v>
      </c>
      <c r="C69" t="s">
        <v>141</v>
      </c>
      <c r="D69" t="s">
        <v>143</v>
      </c>
      <c r="E69">
        <v>3818</v>
      </c>
      <c r="F69">
        <v>2019</v>
      </c>
      <c r="G69">
        <v>2023</v>
      </c>
      <c r="H69" t="s">
        <v>153</v>
      </c>
      <c r="I69" t="s">
        <v>157</v>
      </c>
      <c r="J69" t="s">
        <v>164</v>
      </c>
      <c r="K69" t="s">
        <v>180</v>
      </c>
      <c r="L69" t="s">
        <v>207</v>
      </c>
      <c r="M69" s="1" t="s">
        <v>208</v>
      </c>
      <c r="N69" t="s">
        <v>209</v>
      </c>
      <c r="O69" t="s">
        <v>141</v>
      </c>
      <c r="P69" t="s">
        <v>226</v>
      </c>
    </row>
    <row r="70" spans="1:16" x14ac:dyDescent="0.3">
      <c r="A70">
        <v>69</v>
      </c>
      <c r="B70" t="s">
        <v>84</v>
      </c>
      <c r="C70" t="s">
        <v>139</v>
      </c>
      <c r="D70" t="s">
        <v>145</v>
      </c>
      <c r="E70">
        <v>9181</v>
      </c>
      <c r="F70">
        <v>2016</v>
      </c>
      <c r="G70">
        <v>2019</v>
      </c>
      <c r="H70" t="s">
        <v>151</v>
      </c>
      <c r="I70" t="s">
        <v>154</v>
      </c>
      <c r="J70" t="s">
        <v>165</v>
      </c>
      <c r="K70" t="s">
        <v>190</v>
      </c>
      <c r="L70" t="s">
        <v>205</v>
      </c>
      <c r="M70" s="1" t="s">
        <v>208</v>
      </c>
      <c r="N70" t="s">
        <v>209</v>
      </c>
      <c r="O70" t="s">
        <v>212</v>
      </c>
      <c r="P70" t="s">
        <v>234</v>
      </c>
    </row>
    <row r="71" spans="1:16" x14ac:dyDescent="0.3">
      <c r="A71">
        <v>70</v>
      </c>
      <c r="B71" t="s">
        <v>85</v>
      </c>
      <c r="C71" t="s">
        <v>141</v>
      </c>
      <c r="D71" t="s">
        <v>142</v>
      </c>
      <c r="E71">
        <v>22040</v>
      </c>
      <c r="F71">
        <v>2020</v>
      </c>
      <c r="G71">
        <v>2021</v>
      </c>
      <c r="H71" t="s">
        <v>150</v>
      </c>
      <c r="I71" t="s">
        <v>156</v>
      </c>
      <c r="J71" t="s">
        <v>160</v>
      </c>
      <c r="K71" t="s">
        <v>176</v>
      </c>
      <c r="L71" t="s">
        <v>207</v>
      </c>
      <c r="M71" s="1" t="s">
        <v>208</v>
      </c>
      <c r="N71" t="s">
        <v>209</v>
      </c>
      <c r="O71" t="s">
        <v>141</v>
      </c>
      <c r="P71" t="s">
        <v>239</v>
      </c>
    </row>
    <row r="72" spans="1:16" x14ac:dyDescent="0.3">
      <c r="A72">
        <v>71</v>
      </c>
      <c r="B72" t="s">
        <v>86</v>
      </c>
      <c r="C72" t="s">
        <v>136</v>
      </c>
      <c r="D72" t="s">
        <v>147</v>
      </c>
      <c r="E72">
        <v>13804</v>
      </c>
      <c r="F72">
        <v>2018</v>
      </c>
      <c r="G72">
        <v>2020</v>
      </c>
      <c r="H72" t="s">
        <v>152</v>
      </c>
      <c r="I72" t="s">
        <v>155</v>
      </c>
      <c r="J72" t="s">
        <v>164</v>
      </c>
      <c r="K72" t="s">
        <v>177</v>
      </c>
      <c r="L72" t="s">
        <v>202</v>
      </c>
      <c r="M72" s="1" t="s">
        <v>208</v>
      </c>
      <c r="N72" t="s">
        <v>209</v>
      </c>
      <c r="O72" t="s">
        <v>210</v>
      </c>
      <c r="P72" t="s">
        <v>224</v>
      </c>
    </row>
    <row r="73" spans="1:16" x14ac:dyDescent="0.3">
      <c r="A73">
        <v>72</v>
      </c>
      <c r="B73" t="s">
        <v>87</v>
      </c>
      <c r="C73" t="s">
        <v>138</v>
      </c>
      <c r="D73" t="s">
        <v>146</v>
      </c>
      <c r="E73">
        <v>8393</v>
      </c>
      <c r="F73">
        <v>2023</v>
      </c>
      <c r="G73">
        <v>2027</v>
      </c>
      <c r="H73" t="s">
        <v>150</v>
      </c>
      <c r="I73" t="s">
        <v>157</v>
      </c>
      <c r="J73" t="s">
        <v>162</v>
      </c>
      <c r="K73" t="s">
        <v>195</v>
      </c>
      <c r="L73" t="s">
        <v>204</v>
      </c>
      <c r="M73" s="1" t="s">
        <v>208</v>
      </c>
      <c r="N73" t="s">
        <v>209</v>
      </c>
      <c r="O73" t="s">
        <v>214</v>
      </c>
      <c r="P73" t="s">
        <v>251</v>
      </c>
    </row>
    <row r="74" spans="1:16" x14ac:dyDescent="0.3">
      <c r="A74">
        <v>73</v>
      </c>
      <c r="B74" t="s">
        <v>88</v>
      </c>
      <c r="C74" t="s">
        <v>140</v>
      </c>
      <c r="D74" t="s">
        <v>149</v>
      </c>
      <c r="E74">
        <v>21226</v>
      </c>
      <c r="F74">
        <v>2019</v>
      </c>
      <c r="G74">
        <v>2024</v>
      </c>
      <c r="H74" t="s">
        <v>151</v>
      </c>
      <c r="I74" t="s">
        <v>155</v>
      </c>
      <c r="J74" t="s">
        <v>165</v>
      </c>
      <c r="K74" t="s">
        <v>192</v>
      </c>
      <c r="L74" t="s">
        <v>206</v>
      </c>
      <c r="M74" s="1" t="s">
        <v>208</v>
      </c>
      <c r="N74" t="s">
        <v>209</v>
      </c>
      <c r="O74" t="s">
        <v>211</v>
      </c>
      <c r="P74" t="s">
        <v>228</v>
      </c>
    </row>
    <row r="75" spans="1:16" x14ac:dyDescent="0.3">
      <c r="A75">
        <v>74</v>
      </c>
      <c r="B75" t="s">
        <v>89</v>
      </c>
      <c r="C75" t="s">
        <v>141</v>
      </c>
      <c r="D75" t="s">
        <v>149</v>
      </c>
      <c r="E75">
        <v>3410</v>
      </c>
      <c r="F75">
        <v>2016</v>
      </c>
      <c r="G75">
        <v>2021</v>
      </c>
      <c r="H75" t="s">
        <v>152</v>
      </c>
      <c r="I75" t="s">
        <v>156</v>
      </c>
      <c r="J75" t="s">
        <v>164</v>
      </c>
      <c r="K75" t="s">
        <v>183</v>
      </c>
      <c r="L75" t="s">
        <v>207</v>
      </c>
      <c r="M75" s="1" t="s">
        <v>208</v>
      </c>
      <c r="N75" t="s">
        <v>209</v>
      </c>
      <c r="O75" t="s">
        <v>210</v>
      </c>
      <c r="P75" t="s">
        <v>238</v>
      </c>
    </row>
    <row r="76" spans="1:16" x14ac:dyDescent="0.3">
      <c r="A76">
        <v>75</v>
      </c>
      <c r="B76" t="s">
        <v>90</v>
      </c>
      <c r="C76" t="s">
        <v>137</v>
      </c>
      <c r="D76" t="s">
        <v>143</v>
      </c>
      <c r="E76">
        <v>21124</v>
      </c>
      <c r="F76">
        <v>2018</v>
      </c>
      <c r="G76">
        <v>2023</v>
      </c>
      <c r="H76" t="s">
        <v>153</v>
      </c>
      <c r="I76" t="s">
        <v>155</v>
      </c>
      <c r="J76" t="s">
        <v>164</v>
      </c>
      <c r="K76" t="s">
        <v>177</v>
      </c>
      <c r="L76" t="s">
        <v>203</v>
      </c>
      <c r="M76" s="1" t="s">
        <v>208</v>
      </c>
      <c r="N76" t="s">
        <v>209</v>
      </c>
      <c r="O76" t="s">
        <v>141</v>
      </c>
      <c r="P76" t="s">
        <v>226</v>
      </c>
    </row>
    <row r="77" spans="1:16" x14ac:dyDescent="0.3">
      <c r="A77">
        <v>76</v>
      </c>
      <c r="B77" t="s">
        <v>91</v>
      </c>
      <c r="C77" t="s">
        <v>139</v>
      </c>
      <c r="D77" t="s">
        <v>147</v>
      </c>
      <c r="E77">
        <v>15622</v>
      </c>
      <c r="F77">
        <v>2021</v>
      </c>
      <c r="G77">
        <v>2025</v>
      </c>
      <c r="H77" t="s">
        <v>151</v>
      </c>
      <c r="I77" t="s">
        <v>154</v>
      </c>
      <c r="J77" t="s">
        <v>164</v>
      </c>
      <c r="K77" t="s">
        <v>193</v>
      </c>
      <c r="L77" t="s">
        <v>205</v>
      </c>
      <c r="M77" s="1" t="s">
        <v>208</v>
      </c>
      <c r="N77" t="s">
        <v>209</v>
      </c>
      <c r="O77" t="s">
        <v>213</v>
      </c>
      <c r="P77" t="s">
        <v>223</v>
      </c>
    </row>
    <row r="78" spans="1:16" x14ac:dyDescent="0.3">
      <c r="A78">
        <v>77</v>
      </c>
      <c r="B78" t="s">
        <v>92</v>
      </c>
      <c r="C78" t="s">
        <v>137</v>
      </c>
      <c r="D78" t="s">
        <v>149</v>
      </c>
      <c r="E78">
        <v>10824</v>
      </c>
      <c r="F78">
        <v>2021</v>
      </c>
      <c r="G78">
        <v>2023</v>
      </c>
      <c r="H78" t="s">
        <v>153</v>
      </c>
      <c r="I78" t="s">
        <v>157</v>
      </c>
      <c r="J78" t="s">
        <v>163</v>
      </c>
      <c r="K78" t="s">
        <v>169</v>
      </c>
      <c r="L78" t="s">
        <v>203</v>
      </c>
      <c r="M78" s="1" t="s">
        <v>208</v>
      </c>
      <c r="N78" t="s">
        <v>209</v>
      </c>
      <c r="O78" t="s">
        <v>211</v>
      </c>
      <c r="P78" t="s">
        <v>226</v>
      </c>
    </row>
    <row r="79" spans="1:16" x14ac:dyDescent="0.3">
      <c r="A79">
        <v>78</v>
      </c>
      <c r="B79" t="s">
        <v>93</v>
      </c>
      <c r="C79" t="s">
        <v>136</v>
      </c>
      <c r="D79" t="s">
        <v>143</v>
      </c>
      <c r="E79">
        <v>13861</v>
      </c>
      <c r="F79">
        <v>2016</v>
      </c>
      <c r="G79">
        <v>2021</v>
      </c>
      <c r="H79" t="s">
        <v>150</v>
      </c>
      <c r="I79" t="s">
        <v>158</v>
      </c>
      <c r="J79" t="s">
        <v>161</v>
      </c>
      <c r="K79" t="s">
        <v>189</v>
      </c>
      <c r="L79" t="s">
        <v>202</v>
      </c>
      <c r="M79" s="1" t="s">
        <v>208</v>
      </c>
      <c r="N79" t="s">
        <v>209</v>
      </c>
      <c r="O79" t="s">
        <v>213</v>
      </c>
      <c r="P79" t="s">
        <v>239</v>
      </c>
    </row>
    <row r="80" spans="1:16" x14ac:dyDescent="0.3">
      <c r="A80">
        <v>79</v>
      </c>
      <c r="B80" t="s">
        <v>94</v>
      </c>
      <c r="C80" t="s">
        <v>138</v>
      </c>
      <c r="D80" t="s">
        <v>146</v>
      </c>
      <c r="E80">
        <v>14210</v>
      </c>
      <c r="F80">
        <v>2019</v>
      </c>
      <c r="G80">
        <v>2024</v>
      </c>
      <c r="H80" t="s">
        <v>153</v>
      </c>
      <c r="I80" t="s">
        <v>155</v>
      </c>
      <c r="J80" t="s">
        <v>164</v>
      </c>
      <c r="K80" t="s">
        <v>177</v>
      </c>
      <c r="L80" t="s">
        <v>204</v>
      </c>
      <c r="M80" s="1" t="s">
        <v>208</v>
      </c>
      <c r="N80" t="s">
        <v>209</v>
      </c>
      <c r="O80" t="s">
        <v>213</v>
      </c>
      <c r="P80" t="s">
        <v>219</v>
      </c>
    </row>
    <row r="81" spans="1:16" x14ac:dyDescent="0.3">
      <c r="A81">
        <v>80</v>
      </c>
      <c r="B81" t="s">
        <v>95</v>
      </c>
      <c r="C81" t="s">
        <v>140</v>
      </c>
      <c r="D81" t="s">
        <v>147</v>
      </c>
      <c r="E81">
        <v>9397</v>
      </c>
      <c r="F81">
        <v>2016</v>
      </c>
      <c r="G81">
        <v>2021</v>
      </c>
      <c r="H81" t="s">
        <v>153</v>
      </c>
      <c r="I81" t="s">
        <v>157</v>
      </c>
      <c r="J81" t="s">
        <v>163</v>
      </c>
      <c r="K81" t="s">
        <v>169</v>
      </c>
      <c r="L81" t="s">
        <v>206</v>
      </c>
      <c r="M81" s="1" t="s">
        <v>208</v>
      </c>
      <c r="N81" t="s">
        <v>209</v>
      </c>
      <c r="O81" t="s">
        <v>210</v>
      </c>
      <c r="P81" t="s">
        <v>246</v>
      </c>
    </row>
    <row r="82" spans="1:16" x14ac:dyDescent="0.3">
      <c r="A82">
        <v>81</v>
      </c>
      <c r="B82" t="s">
        <v>96</v>
      </c>
      <c r="C82" t="s">
        <v>139</v>
      </c>
      <c r="D82" t="s">
        <v>144</v>
      </c>
      <c r="E82">
        <v>3435</v>
      </c>
      <c r="F82">
        <v>2022</v>
      </c>
      <c r="G82">
        <v>2027</v>
      </c>
      <c r="H82" t="s">
        <v>151</v>
      </c>
      <c r="I82" t="s">
        <v>155</v>
      </c>
      <c r="J82" t="s">
        <v>162</v>
      </c>
      <c r="K82" t="s">
        <v>191</v>
      </c>
      <c r="L82" t="s">
        <v>205</v>
      </c>
      <c r="M82" s="1" t="s">
        <v>208</v>
      </c>
      <c r="N82" t="s">
        <v>209</v>
      </c>
      <c r="O82" t="s">
        <v>214</v>
      </c>
      <c r="P82" t="s">
        <v>252</v>
      </c>
    </row>
    <row r="83" spans="1:16" x14ac:dyDescent="0.3">
      <c r="A83">
        <v>82</v>
      </c>
      <c r="B83" t="s">
        <v>97</v>
      </c>
      <c r="C83" t="s">
        <v>139</v>
      </c>
      <c r="D83" t="s">
        <v>143</v>
      </c>
      <c r="E83">
        <v>18886</v>
      </c>
      <c r="F83">
        <v>2020</v>
      </c>
      <c r="G83">
        <v>2024</v>
      </c>
      <c r="H83" t="s">
        <v>151</v>
      </c>
      <c r="I83" t="s">
        <v>158</v>
      </c>
      <c r="J83" t="s">
        <v>164</v>
      </c>
      <c r="K83" t="s">
        <v>170</v>
      </c>
      <c r="L83" t="s">
        <v>205</v>
      </c>
      <c r="M83" s="1" t="s">
        <v>208</v>
      </c>
      <c r="N83" t="s">
        <v>209</v>
      </c>
      <c r="O83" t="s">
        <v>213</v>
      </c>
      <c r="P83" t="s">
        <v>228</v>
      </c>
    </row>
    <row r="84" spans="1:16" x14ac:dyDescent="0.3">
      <c r="A84">
        <v>83</v>
      </c>
      <c r="B84" t="s">
        <v>98</v>
      </c>
      <c r="C84" t="s">
        <v>140</v>
      </c>
      <c r="D84" t="s">
        <v>148</v>
      </c>
      <c r="E84">
        <v>9345</v>
      </c>
      <c r="F84">
        <v>2019</v>
      </c>
      <c r="G84">
        <v>2024</v>
      </c>
      <c r="H84" t="s">
        <v>153</v>
      </c>
      <c r="I84" t="s">
        <v>154</v>
      </c>
      <c r="J84" t="s">
        <v>163</v>
      </c>
      <c r="K84" t="s">
        <v>185</v>
      </c>
      <c r="L84" t="s">
        <v>206</v>
      </c>
      <c r="M84" s="1" t="s">
        <v>208</v>
      </c>
      <c r="N84" t="s">
        <v>209</v>
      </c>
      <c r="O84" t="s">
        <v>211</v>
      </c>
      <c r="P84" t="s">
        <v>219</v>
      </c>
    </row>
    <row r="85" spans="1:16" x14ac:dyDescent="0.3">
      <c r="A85">
        <v>84</v>
      </c>
      <c r="B85" t="s">
        <v>99</v>
      </c>
      <c r="C85" t="s">
        <v>141</v>
      </c>
      <c r="D85" t="s">
        <v>149</v>
      </c>
      <c r="E85">
        <v>11993</v>
      </c>
      <c r="F85">
        <v>2020</v>
      </c>
      <c r="G85">
        <v>2025</v>
      </c>
      <c r="H85" t="s">
        <v>151</v>
      </c>
      <c r="I85" t="s">
        <v>155</v>
      </c>
      <c r="J85" t="s">
        <v>162</v>
      </c>
      <c r="K85" t="s">
        <v>191</v>
      </c>
      <c r="L85" t="s">
        <v>207</v>
      </c>
      <c r="M85" s="1" t="s">
        <v>208</v>
      </c>
      <c r="N85" t="s">
        <v>209</v>
      </c>
      <c r="O85" t="s">
        <v>141</v>
      </c>
      <c r="P85" t="s">
        <v>223</v>
      </c>
    </row>
    <row r="86" spans="1:16" x14ac:dyDescent="0.3">
      <c r="A86">
        <v>85</v>
      </c>
      <c r="B86" t="s">
        <v>100</v>
      </c>
      <c r="C86" t="s">
        <v>138</v>
      </c>
      <c r="D86" t="s">
        <v>142</v>
      </c>
      <c r="E86">
        <v>6933</v>
      </c>
      <c r="F86">
        <v>2022</v>
      </c>
      <c r="G86">
        <v>2026</v>
      </c>
      <c r="H86" t="s">
        <v>151</v>
      </c>
      <c r="I86" t="s">
        <v>155</v>
      </c>
      <c r="J86" t="s">
        <v>164</v>
      </c>
      <c r="K86" t="s">
        <v>177</v>
      </c>
      <c r="L86" t="s">
        <v>204</v>
      </c>
      <c r="M86" s="1" t="s">
        <v>208</v>
      </c>
      <c r="N86" t="s">
        <v>209</v>
      </c>
      <c r="O86" t="s">
        <v>141</v>
      </c>
      <c r="P86" t="s">
        <v>222</v>
      </c>
    </row>
    <row r="87" spans="1:16" x14ac:dyDescent="0.3">
      <c r="A87">
        <v>86</v>
      </c>
      <c r="B87" t="s">
        <v>101</v>
      </c>
      <c r="C87" t="s">
        <v>137</v>
      </c>
      <c r="D87" t="s">
        <v>143</v>
      </c>
      <c r="E87">
        <v>3353</v>
      </c>
      <c r="F87">
        <v>2017</v>
      </c>
      <c r="G87">
        <v>2020</v>
      </c>
      <c r="H87" t="s">
        <v>150</v>
      </c>
      <c r="I87" t="s">
        <v>156</v>
      </c>
      <c r="J87" t="s">
        <v>161</v>
      </c>
      <c r="K87" t="s">
        <v>187</v>
      </c>
      <c r="L87" t="s">
        <v>203</v>
      </c>
      <c r="M87" s="1" t="s">
        <v>208</v>
      </c>
      <c r="N87" t="s">
        <v>209</v>
      </c>
      <c r="O87" t="s">
        <v>214</v>
      </c>
      <c r="P87" t="s">
        <v>245</v>
      </c>
    </row>
    <row r="88" spans="1:16" x14ac:dyDescent="0.3">
      <c r="A88">
        <v>87</v>
      </c>
      <c r="B88" t="s">
        <v>102</v>
      </c>
      <c r="C88" t="s">
        <v>138</v>
      </c>
      <c r="D88" t="s">
        <v>147</v>
      </c>
      <c r="E88">
        <v>577</v>
      </c>
      <c r="F88">
        <v>2021</v>
      </c>
      <c r="G88">
        <v>2025</v>
      </c>
      <c r="H88" t="s">
        <v>150</v>
      </c>
      <c r="I88" t="s">
        <v>158</v>
      </c>
      <c r="J88" t="s">
        <v>165</v>
      </c>
      <c r="K88" t="s">
        <v>197</v>
      </c>
      <c r="L88" t="s">
        <v>204</v>
      </c>
      <c r="M88" s="1" t="s">
        <v>208</v>
      </c>
      <c r="N88" t="s">
        <v>209</v>
      </c>
      <c r="O88" t="s">
        <v>213</v>
      </c>
      <c r="P88" t="s">
        <v>253</v>
      </c>
    </row>
    <row r="89" spans="1:16" x14ac:dyDescent="0.3">
      <c r="A89">
        <v>88</v>
      </c>
      <c r="B89" t="s">
        <v>103</v>
      </c>
      <c r="C89" t="s">
        <v>141</v>
      </c>
      <c r="D89" t="s">
        <v>145</v>
      </c>
      <c r="E89">
        <v>20978</v>
      </c>
      <c r="F89">
        <v>2022</v>
      </c>
      <c r="G89">
        <v>2026</v>
      </c>
      <c r="H89" t="s">
        <v>150</v>
      </c>
      <c r="I89" t="s">
        <v>159</v>
      </c>
      <c r="J89" t="s">
        <v>162</v>
      </c>
      <c r="K89" t="s">
        <v>174</v>
      </c>
      <c r="L89" t="s">
        <v>207</v>
      </c>
      <c r="M89" s="1" t="s">
        <v>208</v>
      </c>
      <c r="N89" t="s">
        <v>209</v>
      </c>
      <c r="O89" t="s">
        <v>213</v>
      </c>
      <c r="P89" t="s">
        <v>221</v>
      </c>
    </row>
    <row r="90" spans="1:16" x14ac:dyDescent="0.3">
      <c r="A90">
        <v>89</v>
      </c>
      <c r="B90" t="s">
        <v>104</v>
      </c>
      <c r="C90" t="s">
        <v>139</v>
      </c>
      <c r="D90" t="s">
        <v>149</v>
      </c>
      <c r="E90">
        <v>13606</v>
      </c>
      <c r="F90">
        <v>2017</v>
      </c>
      <c r="G90">
        <v>2018</v>
      </c>
      <c r="H90" t="s">
        <v>152</v>
      </c>
      <c r="I90" t="s">
        <v>155</v>
      </c>
      <c r="J90" t="s">
        <v>165</v>
      </c>
      <c r="K90" t="s">
        <v>192</v>
      </c>
      <c r="L90" t="s">
        <v>205</v>
      </c>
      <c r="M90" s="1" t="s">
        <v>208</v>
      </c>
      <c r="N90" t="s">
        <v>209</v>
      </c>
      <c r="O90" t="s">
        <v>141</v>
      </c>
      <c r="P90" t="s">
        <v>240</v>
      </c>
    </row>
    <row r="91" spans="1:16" x14ac:dyDescent="0.3">
      <c r="A91">
        <v>90</v>
      </c>
      <c r="B91" t="s">
        <v>105</v>
      </c>
      <c r="C91" t="s">
        <v>137</v>
      </c>
      <c r="D91" t="s">
        <v>148</v>
      </c>
      <c r="E91">
        <v>17942</v>
      </c>
      <c r="F91">
        <v>2018</v>
      </c>
      <c r="G91">
        <v>2019</v>
      </c>
      <c r="H91" t="s">
        <v>152</v>
      </c>
      <c r="I91" t="s">
        <v>158</v>
      </c>
      <c r="J91" t="s">
        <v>164</v>
      </c>
      <c r="K91" t="s">
        <v>170</v>
      </c>
      <c r="L91" t="s">
        <v>203</v>
      </c>
      <c r="M91" s="1" t="s">
        <v>208</v>
      </c>
      <c r="N91" t="s">
        <v>209</v>
      </c>
      <c r="O91" t="s">
        <v>213</v>
      </c>
      <c r="P91" t="s">
        <v>250</v>
      </c>
    </row>
    <row r="92" spans="1:16" x14ac:dyDescent="0.3">
      <c r="A92">
        <v>91</v>
      </c>
      <c r="B92" t="s">
        <v>106</v>
      </c>
      <c r="C92" t="s">
        <v>141</v>
      </c>
      <c r="D92" t="s">
        <v>144</v>
      </c>
      <c r="E92">
        <v>4225</v>
      </c>
      <c r="F92">
        <v>2018</v>
      </c>
      <c r="G92">
        <v>2019</v>
      </c>
      <c r="H92" t="s">
        <v>152</v>
      </c>
      <c r="I92" t="s">
        <v>158</v>
      </c>
      <c r="J92" t="s">
        <v>162</v>
      </c>
      <c r="K92" t="s">
        <v>182</v>
      </c>
      <c r="L92" t="s">
        <v>207</v>
      </c>
      <c r="M92" s="1" t="s">
        <v>208</v>
      </c>
      <c r="N92" t="s">
        <v>209</v>
      </c>
      <c r="O92" t="s">
        <v>141</v>
      </c>
      <c r="P92" t="s">
        <v>250</v>
      </c>
    </row>
    <row r="93" spans="1:16" x14ac:dyDescent="0.3">
      <c r="A93">
        <v>92</v>
      </c>
      <c r="B93" t="s">
        <v>107</v>
      </c>
      <c r="C93" t="s">
        <v>140</v>
      </c>
      <c r="D93" t="s">
        <v>145</v>
      </c>
      <c r="E93">
        <v>20529</v>
      </c>
      <c r="F93">
        <v>2022</v>
      </c>
      <c r="G93">
        <v>2026</v>
      </c>
      <c r="H93" t="s">
        <v>150</v>
      </c>
      <c r="I93" t="s">
        <v>158</v>
      </c>
      <c r="J93" t="s">
        <v>162</v>
      </c>
      <c r="K93" t="s">
        <v>182</v>
      </c>
      <c r="L93" t="s">
        <v>206</v>
      </c>
      <c r="M93" s="1" t="s">
        <v>208</v>
      </c>
      <c r="N93" t="s">
        <v>209</v>
      </c>
      <c r="O93" t="s">
        <v>213</v>
      </c>
      <c r="P93" t="s">
        <v>221</v>
      </c>
    </row>
    <row r="94" spans="1:16" x14ac:dyDescent="0.3">
      <c r="A94">
        <v>93</v>
      </c>
      <c r="B94" t="s">
        <v>108</v>
      </c>
      <c r="C94" t="s">
        <v>139</v>
      </c>
      <c r="D94" t="s">
        <v>142</v>
      </c>
      <c r="E94">
        <v>6736</v>
      </c>
      <c r="F94">
        <v>2021</v>
      </c>
      <c r="G94">
        <v>2024</v>
      </c>
      <c r="H94" t="s">
        <v>153</v>
      </c>
      <c r="I94" t="s">
        <v>155</v>
      </c>
      <c r="J94" t="s">
        <v>164</v>
      </c>
      <c r="K94" t="s">
        <v>177</v>
      </c>
      <c r="L94" t="s">
        <v>205</v>
      </c>
      <c r="M94" s="1" t="s">
        <v>208</v>
      </c>
      <c r="N94" t="s">
        <v>209</v>
      </c>
      <c r="O94" t="s">
        <v>213</v>
      </c>
      <c r="P94" t="s">
        <v>219</v>
      </c>
    </row>
    <row r="95" spans="1:16" x14ac:dyDescent="0.3">
      <c r="A95">
        <v>94</v>
      </c>
      <c r="B95" t="s">
        <v>109</v>
      </c>
      <c r="C95" t="s">
        <v>141</v>
      </c>
      <c r="D95" t="s">
        <v>144</v>
      </c>
      <c r="E95">
        <v>13191</v>
      </c>
      <c r="F95">
        <v>2017</v>
      </c>
      <c r="G95">
        <v>2018</v>
      </c>
      <c r="H95" t="s">
        <v>151</v>
      </c>
      <c r="I95" t="s">
        <v>155</v>
      </c>
      <c r="J95" t="s">
        <v>163</v>
      </c>
      <c r="K95" t="s">
        <v>184</v>
      </c>
      <c r="L95" t="s">
        <v>207</v>
      </c>
      <c r="M95" s="1" t="s">
        <v>208</v>
      </c>
      <c r="N95" t="s">
        <v>209</v>
      </c>
      <c r="O95" t="s">
        <v>141</v>
      </c>
      <c r="P95" t="s">
        <v>254</v>
      </c>
    </row>
    <row r="96" spans="1:16" x14ac:dyDescent="0.3">
      <c r="A96">
        <v>95</v>
      </c>
      <c r="B96" t="s">
        <v>110</v>
      </c>
      <c r="C96" t="s">
        <v>141</v>
      </c>
      <c r="D96" t="s">
        <v>142</v>
      </c>
      <c r="E96">
        <v>22853</v>
      </c>
      <c r="F96">
        <v>2017</v>
      </c>
      <c r="G96">
        <v>2022</v>
      </c>
      <c r="H96" t="s">
        <v>153</v>
      </c>
      <c r="I96" t="s">
        <v>155</v>
      </c>
      <c r="J96" t="s">
        <v>160</v>
      </c>
      <c r="K96" t="s">
        <v>198</v>
      </c>
      <c r="L96" t="s">
        <v>207</v>
      </c>
      <c r="M96" s="1" t="s">
        <v>208</v>
      </c>
      <c r="N96" t="s">
        <v>209</v>
      </c>
      <c r="O96" t="s">
        <v>214</v>
      </c>
      <c r="P96" t="s">
        <v>230</v>
      </c>
    </row>
    <row r="97" spans="1:16" x14ac:dyDescent="0.3">
      <c r="A97">
        <v>96</v>
      </c>
      <c r="B97" t="s">
        <v>111</v>
      </c>
      <c r="C97" t="s">
        <v>140</v>
      </c>
      <c r="D97" t="s">
        <v>145</v>
      </c>
      <c r="E97">
        <v>12968</v>
      </c>
      <c r="F97">
        <v>2018</v>
      </c>
      <c r="G97">
        <v>2019</v>
      </c>
      <c r="H97" t="s">
        <v>153</v>
      </c>
      <c r="I97" t="s">
        <v>155</v>
      </c>
      <c r="J97" t="s">
        <v>163</v>
      </c>
      <c r="K97" t="s">
        <v>184</v>
      </c>
      <c r="L97" t="s">
        <v>206</v>
      </c>
      <c r="M97" s="1" t="s">
        <v>208</v>
      </c>
      <c r="N97" t="s">
        <v>209</v>
      </c>
      <c r="O97" t="s">
        <v>213</v>
      </c>
      <c r="P97" t="s">
        <v>242</v>
      </c>
    </row>
    <row r="98" spans="1:16" x14ac:dyDescent="0.3">
      <c r="A98">
        <v>97</v>
      </c>
      <c r="B98" t="s">
        <v>112</v>
      </c>
      <c r="C98" t="s">
        <v>136</v>
      </c>
      <c r="D98" t="s">
        <v>143</v>
      </c>
      <c r="E98">
        <v>22547</v>
      </c>
      <c r="F98">
        <v>2021</v>
      </c>
      <c r="G98">
        <v>2022</v>
      </c>
      <c r="H98" t="s">
        <v>151</v>
      </c>
      <c r="I98" t="s">
        <v>159</v>
      </c>
      <c r="J98" t="s">
        <v>163</v>
      </c>
      <c r="K98" t="s">
        <v>172</v>
      </c>
      <c r="L98" t="s">
        <v>202</v>
      </c>
      <c r="M98" s="1" t="s">
        <v>208</v>
      </c>
      <c r="N98" t="s">
        <v>209</v>
      </c>
      <c r="O98" t="s">
        <v>210</v>
      </c>
      <c r="P98" t="s">
        <v>231</v>
      </c>
    </row>
    <row r="99" spans="1:16" x14ac:dyDescent="0.3">
      <c r="A99">
        <v>98</v>
      </c>
      <c r="B99" t="s">
        <v>113</v>
      </c>
      <c r="C99" t="s">
        <v>140</v>
      </c>
      <c r="D99" t="s">
        <v>147</v>
      </c>
      <c r="E99">
        <v>2945</v>
      </c>
      <c r="F99">
        <v>2016</v>
      </c>
      <c r="G99">
        <v>2021</v>
      </c>
      <c r="H99" t="s">
        <v>153</v>
      </c>
      <c r="I99" t="s">
        <v>156</v>
      </c>
      <c r="J99" t="s">
        <v>164</v>
      </c>
      <c r="K99" t="s">
        <v>183</v>
      </c>
      <c r="L99" t="s">
        <v>206</v>
      </c>
      <c r="M99" s="1" t="s">
        <v>208</v>
      </c>
      <c r="N99" t="s">
        <v>209</v>
      </c>
      <c r="O99" t="s">
        <v>214</v>
      </c>
      <c r="P99" t="s">
        <v>246</v>
      </c>
    </row>
    <row r="100" spans="1:16" x14ac:dyDescent="0.3">
      <c r="A100">
        <v>99</v>
      </c>
      <c r="B100" t="s">
        <v>114</v>
      </c>
      <c r="C100" t="s">
        <v>140</v>
      </c>
      <c r="D100" t="s">
        <v>142</v>
      </c>
      <c r="E100">
        <v>16404</v>
      </c>
      <c r="F100">
        <v>2018</v>
      </c>
      <c r="G100">
        <v>2022</v>
      </c>
      <c r="H100" t="s">
        <v>151</v>
      </c>
      <c r="I100" t="s">
        <v>159</v>
      </c>
      <c r="J100" t="s">
        <v>164</v>
      </c>
      <c r="K100" t="s">
        <v>199</v>
      </c>
      <c r="L100" t="s">
        <v>206</v>
      </c>
      <c r="M100" s="1" t="s">
        <v>208</v>
      </c>
      <c r="N100" t="s">
        <v>209</v>
      </c>
      <c r="O100" t="s">
        <v>141</v>
      </c>
      <c r="P100" t="s">
        <v>231</v>
      </c>
    </row>
    <row r="101" spans="1:16" x14ac:dyDescent="0.3">
      <c r="A101">
        <v>100</v>
      </c>
      <c r="B101" t="s">
        <v>115</v>
      </c>
      <c r="C101" t="s">
        <v>138</v>
      </c>
      <c r="D101" t="s">
        <v>148</v>
      </c>
      <c r="E101">
        <v>14547</v>
      </c>
      <c r="F101">
        <v>2018</v>
      </c>
      <c r="G101">
        <v>2023</v>
      </c>
      <c r="H101" t="s">
        <v>153</v>
      </c>
      <c r="I101" t="s">
        <v>157</v>
      </c>
      <c r="J101" t="s">
        <v>163</v>
      </c>
      <c r="K101" t="s">
        <v>169</v>
      </c>
      <c r="L101" t="s">
        <v>204</v>
      </c>
      <c r="M101" s="1" t="s">
        <v>208</v>
      </c>
      <c r="N101" t="s">
        <v>209</v>
      </c>
      <c r="O101" t="s">
        <v>141</v>
      </c>
      <c r="P101" t="s">
        <v>226</v>
      </c>
    </row>
    <row r="102" spans="1:16" x14ac:dyDescent="0.3">
      <c r="A102">
        <v>101</v>
      </c>
      <c r="B102" t="s">
        <v>116</v>
      </c>
      <c r="C102" t="s">
        <v>140</v>
      </c>
      <c r="D102" t="s">
        <v>149</v>
      </c>
      <c r="E102">
        <v>3467</v>
      </c>
      <c r="F102">
        <v>2023</v>
      </c>
      <c r="G102">
        <v>2024</v>
      </c>
      <c r="H102" t="s">
        <v>152</v>
      </c>
      <c r="I102" t="s">
        <v>158</v>
      </c>
      <c r="J102" t="s">
        <v>161</v>
      </c>
      <c r="K102" t="s">
        <v>189</v>
      </c>
      <c r="L102" t="s">
        <v>206</v>
      </c>
      <c r="M102" s="1" t="s">
        <v>208</v>
      </c>
      <c r="N102" t="s">
        <v>209</v>
      </c>
      <c r="O102" t="s">
        <v>210</v>
      </c>
      <c r="P102" t="s">
        <v>229</v>
      </c>
    </row>
    <row r="103" spans="1:16" x14ac:dyDescent="0.3">
      <c r="A103">
        <v>102</v>
      </c>
      <c r="B103" t="s">
        <v>117</v>
      </c>
      <c r="C103" t="s">
        <v>138</v>
      </c>
      <c r="D103" t="s">
        <v>148</v>
      </c>
      <c r="E103">
        <v>18258</v>
      </c>
      <c r="F103">
        <v>2023</v>
      </c>
      <c r="G103">
        <v>2025</v>
      </c>
      <c r="H103" t="s">
        <v>151</v>
      </c>
      <c r="I103" t="s">
        <v>158</v>
      </c>
      <c r="J103" t="s">
        <v>163</v>
      </c>
      <c r="K103" t="s">
        <v>200</v>
      </c>
      <c r="L103" t="s">
        <v>204</v>
      </c>
      <c r="M103" s="1" t="s">
        <v>208</v>
      </c>
      <c r="N103" t="s">
        <v>209</v>
      </c>
      <c r="O103" t="s">
        <v>214</v>
      </c>
      <c r="P103" t="s">
        <v>223</v>
      </c>
    </row>
    <row r="104" spans="1:16" x14ac:dyDescent="0.3">
      <c r="A104">
        <v>103</v>
      </c>
      <c r="B104" t="s">
        <v>118</v>
      </c>
      <c r="C104" t="s">
        <v>136</v>
      </c>
      <c r="D104" t="s">
        <v>146</v>
      </c>
      <c r="E104">
        <v>19374</v>
      </c>
      <c r="F104">
        <v>2024</v>
      </c>
      <c r="G104">
        <v>2026</v>
      </c>
      <c r="H104" t="s">
        <v>151</v>
      </c>
      <c r="I104" t="s">
        <v>154</v>
      </c>
      <c r="J104" t="s">
        <v>162</v>
      </c>
      <c r="K104" t="s">
        <v>201</v>
      </c>
      <c r="L104" t="s">
        <v>202</v>
      </c>
      <c r="M104" s="1" t="s">
        <v>208</v>
      </c>
      <c r="N104" t="s">
        <v>209</v>
      </c>
      <c r="O104" t="s">
        <v>141</v>
      </c>
      <c r="P104" t="s">
        <v>222</v>
      </c>
    </row>
    <row r="105" spans="1:16" x14ac:dyDescent="0.3">
      <c r="A105">
        <v>104</v>
      </c>
      <c r="B105" t="s">
        <v>119</v>
      </c>
      <c r="C105" t="s">
        <v>138</v>
      </c>
      <c r="D105" t="s">
        <v>144</v>
      </c>
      <c r="E105">
        <v>20189</v>
      </c>
      <c r="F105">
        <v>2022</v>
      </c>
      <c r="G105">
        <v>2023</v>
      </c>
      <c r="H105" t="s">
        <v>150</v>
      </c>
      <c r="I105" t="s">
        <v>158</v>
      </c>
      <c r="J105" t="s">
        <v>164</v>
      </c>
      <c r="K105" t="s">
        <v>170</v>
      </c>
      <c r="L105" t="s">
        <v>204</v>
      </c>
      <c r="M105" s="1" t="s">
        <v>208</v>
      </c>
      <c r="N105" t="s">
        <v>209</v>
      </c>
      <c r="O105" t="s">
        <v>214</v>
      </c>
      <c r="P105" t="s">
        <v>247</v>
      </c>
    </row>
    <row r="106" spans="1:16" x14ac:dyDescent="0.3">
      <c r="A106">
        <v>105</v>
      </c>
      <c r="B106" t="s">
        <v>120</v>
      </c>
      <c r="C106" t="s">
        <v>137</v>
      </c>
      <c r="D106" t="s">
        <v>148</v>
      </c>
      <c r="E106">
        <v>24256</v>
      </c>
      <c r="F106">
        <v>2019</v>
      </c>
      <c r="G106">
        <v>2022</v>
      </c>
      <c r="H106" t="s">
        <v>153</v>
      </c>
      <c r="I106" t="s">
        <v>156</v>
      </c>
      <c r="J106" t="s">
        <v>161</v>
      </c>
      <c r="K106" t="s">
        <v>187</v>
      </c>
      <c r="L106" t="s">
        <v>203</v>
      </c>
      <c r="M106" s="1" t="s">
        <v>208</v>
      </c>
      <c r="N106" t="s">
        <v>209</v>
      </c>
      <c r="O106" t="s">
        <v>210</v>
      </c>
      <c r="P106" t="s">
        <v>230</v>
      </c>
    </row>
    <row r="107" spans="1:16" x14ac:dyDescent="0.3">
      <c r="A107">
        <v>106</v>
      </c>
      <c r="B107" t="s">
        <v>121</v>
      </c>
      <c r="C107" t="s">
        <v>139</v>
      </c>
      <c r="D107" t="s">
        <v>144</v>
      </c>
      <c r="E107">
        <v>16875</v>
      </c>
      <c r="F107">
        <v>2019</v>
      </c>
      <c r="G107">
        <v>2024</v>
      </c>
      <c r="H107" t="s">
        <v>153</v>
      </c>
      <c r="I107" t="s">
        <v>159</v>
      </c>
      <c r="J107" t="s">
        <v>161</v>
      </c>
      <c r="K107" t="s">
        <v>173</v>
      </c>
      <c r="L107" t="s">
        <v>205</v>
      </c>
      <c r="M107" s="1" t="s">
        <v>208</v>
      </c>
      <c r="N107" t="s">
        <v>209</v>
      </c>
      <c r="O107" t="s">
        <v>141</v>
      </c>
      <c r="P107" t="s">
        <v>219</v>
      </c>
    </row>
    <row r="108" spans="1:16" x14ac:dyDescent="0.3">
      <c r="A108">
        <v>107</v>
      </c>
      <c r="B108" t="s">
        <v>122</v>
      </c>
      <c r="C108" t="s">
        <v>138</v>
      </c>
      <c r="D108" t="s">
        <v>145</v>
      </c>
      <c r="E108">
        <v>13686</v>
      </c>
      <c r="F108">
        <v>2016</v>
      </c>
      <c r="G108">
        <v>2018</v>
      </c>
      <c r="H108" t="s">
        <v>153</v>
      </c>
      <c r="I108" t="s">
        <v>156</v>
      </c>
      <c r="J108" t="s">
        <v>164</v>
      </c>
      <c r="K108" t="s">
        <v>183</v>
      </c>
      <c r="L108" t="s">
        <v>204</v>
      </c>
      <c r="M108" s="1" t="s">
        <v>208</v>
      </c>
      <c r="N108" t="s">
        <v>209</v>
      </c>
      <c r="O108" t="s">
        <v>211</v>
      </c>
      <c r="P108" t="s">
        <v>255</v>
      </c>
    </row>
    <row r="109" spans="1:16" x14ac:dyDescent="0.3">
      <c r="A109">
        <v>108</v>
      </c>
      <c r="B109" t="s">
        <v>123</v>
      </c>
      <c r="C109" t="s">
        <v>136</v>
      </c>
      <c r="D109" t="s">
        <v>149</v>
      </c>
      <c r="E109">
        <v>8327</v>
      </c>
      <c r="F109">
        <v>2023</v>
      </c>
      <c r="G109">
        <v>2024</v>
      </c>
      <c r="H109" t="s">
        <v>153</v>
      </c>
      <c r="I109" t="s">
        <v>156</v>
      </c>
      <c r="J109" t="s">
        <v>165</v>
      </c>
      <c r="K109" t="s">
        <v>186</v>
      </c>
      <c r="L109" t="s">
        <v>202</v>
      </c>
      <c r="M109" s="1" t="s">
        <v>208</v>
      </c>
      <c r="N109" t="s">
        <v>209</v>
      </c>
      <c r="O109" t="s">
        <v>141</v>
      </c>
      <c r="P109" t="s">
        <v>219</v>
      </c>
    </row>
    <row r="110" spans="1:16" x14ac:dyDescent="0.3">
      <c r="A110">
        <v>109</v>
      </c>
      <c r="B110" t="s">
        <v>124</v>
      </c>
      <c r="C110" t="s">
        <v>137</v>
      </c>
      <c r="D110" t="s">
        <v>149</v>
      </c>
      <c r="E110">
        <v>23581</v>
      </c>
      <c r="F110">
        <v>2018</v>
      </c>
      <c r="G110">
        <v>2019</v>
      </c>
      <c r="H110" t="s">
        <v>152</v>
      </c>
      <c r="I110" t="s">
        <v>157</v>
      </c>
      <c r="J110" t="s">
        <v>164</v>
      </c>
      <c r="K110" t="s">
        <v>180</v>
      </c>
      <c r="L110" t="s">
        <v>203</v>
      </c>
      <c r="M110" s="1" t="s">
        <v>208</v>
      </c>
      <c r="N110" t="s">
        <v>209</v>
      </c>
      <c r="O110" t="s">
        <v>214</v>
      </c>
      <c r="P110" t="s">
        <v>250</v>
      </c>
    </row>
    <row r="111" spans="1:16" x14ac:dyDescent="0.3">
      <c r="A111">
        <v>110</v>
      </c>
      <c r="B111" t="s">
        <v>125</v>
      </c>
      <c r="C111" t="s">
        <v>139</v>
      </c>
      <c r="D111" t="s">
        <v>144</v>
      </c>
      <c r="E111">
        <v>6893</v>
      </c>
      <c r="F111">
        <v>2019</v>
      </c>
      <c r="G111">
        <v>2023</v>
      </c>
      <c r="H111" t="s">
        <v>150</v>
      </c>
      <c r="I111" t="s">
        <v>157</v>
      </c>
      <c r="J111" t="s">
        <v>162</v>
      </c>
      <c r="K111" t="s">
        <v>195</v>
      </c>
      <c r="L111" t="s">
        <v>205</v>
      </c>
      <c r="M111" s="1" t="s">
        <v>208</v>
      </c>
      <c r="N111" t="s">
        <v>209</v>
      </c>
      <c r="O111" t="s">
        <v>211</v>
      </c>
      <c r="P111" t="s">
        <v>247</v>
      </c>
    </row>
    <row r="112" spans="1:16" x14ac:dyDescent="0.3">
      <c r="A112">
        <v>111</v>
      </c>
      <c r="B112" t="s">
        <v>126</v>
      </c>
      <c r="C112" t="s">
        <v>139</v>
      </c>
      <c r="D112" t="s">
        <v>148</v>
      </c>
      <c r="E112">
        <v>2509</v>
      </c>
      <c r="F112">
        <v>2019</v>
      </c>
      <c r="G112">
        <v>2023</v>
      </c>
      <c r="H112" t="s">
        <v>151</v>
      </c>
      <c r="I112" t="s">
        <v>159</v>
      </c>
      <c r="J112" t="s">
        <v>161</v>
      </c>
      <c r="K112" t="s">
        <v>173</v>
      </c>
      <c r="L112" t="s">
        <v>205</v>
      </c>
      <c r="M112" s="1" t="s">
        <v>208</v>
      </c>
      <c r="N112" t="s">
        <v>209</v>
      </c>
      <c r="O112" t="s">
        <v>213</v>
      </c>
      <c r="P112" t="s">
        <v>256</v>
      </c>
    </row>
    <row r="113" spans="1:16" x14ac:dyDescent="0.3">
      <c r="A113">
        <v>112</v>
      </c>
      <c r="B113" t="s">
        <v>127</v>
      </c>
      <c r="C113" t="s">
        <v>137</v>
      </c>
      <c r="D113" t="s">
        <v>143</v>
      </c>
      <c r="E113">
        <v>8634</v>
      </c>
      <c r="F113">
        <v>2022</v>
      </c>
      <c r="G113">
        <v>2024</v>
      </c>
      <c r="H113" t="s">
        <v>152</v>
      </c>
      <c r="I113" t="s">
        <v>155</v>
      </c>
      <c r="J113" t="s">
        <v>165</v>
      </c>
      <c r="K113" t="s">
        <v>192</v>
      </c>
      <c r="L113" t="s">
        <v>203</v>
      </c>
      <c r="M113" s="1" t="s">
        <v>208</v>
      </c>
      <c r="N113" t="s">
        <v>209</v>
      </c>
      <c r="O113" t="s">
        <v>211</v>
      </c>
      <c r="P113" t="s">
        <v>229</v>
      </c>
    </row>
    <row r="114" spans="1:16" x14ac:dyDescent="0.3">
      <c r="A114">
        <v>113</v>
      </c>
      <c r="B114" t="s">
        <v>128</v>
      </c>
      <c r="C114" t="s">
        <v>138</v>
      </c>
      <c r="D114" t="s">
        <v>148</v>
      </c>
      <c r="E114">
        <v>18132</v>
      </c>
      <c r="F114">
        <v>2022</v>
      </c>
      <c r="G114">
        <v>2025</v>
      </c>
      <c r="H114" t="s">
        <v>153</v>
      </c>
      <c r="I114" t="s">
        <v>156</v>
      </c>
      <c r="J114" t="s">
        <v>165</v>
      </c>
      <c r="K114" t="s">
        <v>186</v>
      </c>
      <c r="L114" t="s">
        <v>204</v>
      </c>
      <c r="M114" s="1" t="s">
        <v>208</v>
      </c>
      <c r="N114" t="s">
        <v>209</v>
      </c>
      <c r="O114" t="s">
        <v>212</v>
      </c>
      <c r="P114" t="s">
        <v>233</v>
      </c>
    </row>
    <row r="115" spans="1:16" x14ac:dyDescent="0.3">
      <c r="A115">
        <v>114</v>
      </c>
      <c r="B115" t="s">
        <v>129</v>
      </c>
      <c r="C115" t="s">
        <v>139</v>
      </c>
      <c r="D115" t="s">
        <v>145</v>
      </c>
      <c r="E115">
        <v>15147</v>
      </c>
      <c r="F115">
        <v>2020</v>
      </c>
      <c r="G115">
        <v>2024</v>
      </c>
      <c r="H115" t="s">
        <v>150</v>
      </c>
      <c r="I115" t="s">
        <v>156</v>
      </c>
      <c r="J115" t="s">
        <v>162</v>
      </c>
      <c r="K115" t="s">
        <v>168</v>
      </c>
      <c r="L115" t="s">
        <v>205</v>
      </c>
      <c r="M115" s="1" t="s">
        <v>208</v>
      </c>
      <c r="N115" t="s">
        <v>209</v>
      </c>
      <c r="O115" t="s">
        <v>210</v>
      </c>
      <c r="P115" t="s">
        <v>244</v>
      </c>
    </row>
    <row r="116" spans="1:16" x14ac:dyDescent="0.3">
      <c r="A116">
        <v>115</v>
      </c>
      <c r="B116" t="s">
        <v>130</v>
      </c>
      <c r="C116" t="s">
        <v>136</v>
      </c>
      <c r="D116" t="s">
        <v>145</v>
      </c>
      <c r="E116">
        <v>10364</v>
      </c>
      <c r="F116">
        <v>2019</v>
      </c>
      <c r="G116">
        <v>2023</v>
      </c>
      <c r="H116" t="s">
        <v>150</v>
      </c>
      <c r="I116" t="s">
        <v>158</v>
      </c>
      <c r="J116" t="s">
        <v>165</v>
      </c>
      <c r="K116" t="s">
        <v>197</v>
      </c>
      <c r="L116" t="s">
        <v>202</v>
      </c>
      <c r="M116" s="1" t="s">
        <v>208</v>
      </c>
      <c r="N116" t="s">
        <v>209</v>
      </c>
      <c r="O116" t="s">
        <v>212</v>
      </c>
      <c r="P116" t="s">
        <v>247</v>
      </c>
    </row>
    <row r="117" spans="1:16" x14ac:dyDescent="0.3">
      <c r="A117">
        <v>116</v>
      </c>
      <c r="B117" t="s">
        <v>131</v>
      </c>
      <c r="C117" t="s">
        <v>137</v>
      </c>
      <c r="D117" t="s">
        <v>142</v>
      </c>
      <c r="E117">
        <v>2080</v>
      </c>
      <c r="F117">
        <v>2018</v>
      </c>
      <c r="G117">
        <v>2019</v>
      </c>
      <c r="H117" t="s">
        <v>153</v>
      </c>
      <c r="I117" t="s">
        <v>157</v>
      </c>
      <c r="J117" t="s">
        <v>165</v>
      </c>
      <c r="K117" t="s">
        <v>194</v>
      </c>
      <c r="L117" t="s">
        <v>203</v>
      </c>
      <c r="M117" s="1" t="s">
        <v>208</v>
      </c>
      <c r="N117" t="s">
        <v>209</v>
      </c>
      <c r="O117" t="s">
        <v>210</v>
      </c>
      <c r="P117" t="s">
        <v>242</v>
      </c>
    </row>
    <row r="118" spans="1:16" x14ac:dyDescent="0.3">
      <c r="A118">
        <v>117</v>
      </c>
      <c r="B118" t="s">
        <v>132</v>
      </c>
      <c r="C118" t="s">
        <v>141</v>
      </c>
      <c r="D118" t="s">
        <v>147</v>
      </c>
      <c r="E118">
        <v>18072</v>
      </c>
      <c r="F118">
        <v>2021</v>
      </c>
      <c r="G118">
        <v>2022</v>
      </c>
      <c r="H118" t="s">
        <v>151</v>
      </c>
      <c r="I118" t="s">
        <v>157</v>
      </c>
      <c r="J118" t="s">
        <v>164</v>
      </c>
      <c r="K118" t="s">
        <v>180</v>
      </c>
      <c r="L118" t="s">
        <v>207</v>
      </c>
      <c r="M118" s="1" t="s">
        <v>208</v>
      </c>
      <c r="N118" t="s">
        <v>209</v>
      </c>
      <c r="O118" t="s">
        <v>214</v>
      </c>
      <c r="P118" t="s">
        <v>231</v>
      </c>
    </row>
    <row r="119" spans="1:16" x14ac:dyDescent="0.3">
      <c r="A119">
        <v>118</v>
      </c>
      <c r="B119" t="s">
        <v>133</v>
      </c>
      <c r="C119" t="s">
        <v>141</v>
      </c>
      <c r="D119" t="s">
        <v>144</v>
      </c>
      <c r="E119">
        <v>21224</v>
      </c>
      <c r="F119">
        <v>2017</v>
      </c>
      <c r="G119">
        <v>2021</v>
      </c>
      <c r="H119" t="s">
        <v>151</v>
      </c>
      <c r="I119" t="s">
        <v>154</v>
      </c>
      <c r="J119" t="s">
        <v>162</v>
      </c>
      <c r="K119" t="s">
        <v>201</v>
      </c>
      <c r="L119" t="s">
        <v>207</v>
      </c>
      <c r="M119" s="1" t="s">
        <v>208</v>
      </c>
      <c r="N119" t="s">
        <v>209</v>
      </c>
      <c r="O119" t="s">
        <v>214</v>
      </c>
      <c r="P119" t="s">
        <v>220</v>
      </c>
    </row>
    <row r="120" spans="1:16" x14ac:dyDescent="0.3">
      <c r="A120">
        <v>119</v>
      </c>
      <c r="B120" t="s">
        <v>134</v>
      </c>
      <c r="C120" t="s">
        <v>136</v>
      </c>
      <c r="D120" t="s">
        <v>148</v>
      </c>
      <c r="E120">
        <v>24293</v>
      </c>
      <c r="F120">
        <v>2023</v>
      </c>
      <c r="G120">
        <v>2028</v>
      </c>
      <c r="H120" t="s">
        <v>151</v>
      </c>
      <c r="I120" t="s">
        <v>154</v>
      </c>
      <c r="J120" t="s">
        <v>164</v>
      </c>
      <c r="K120" t="s">
        <v>193</v>
      </c>
      <c r="L120" t="s">
        <v>202</v>
      </c>
      <c r="M120" s="1" t="s">
        <v>208</v>
      </c>
      <c r="N120" t="s">
        <v>209</v>
      </c>
      <c r="O120" t="s">
        <v>213</v>
      </c>
      <c r="P120" t="s">
        <v>216</v>
      </c>
    </row>
    <row r="121" spans="1:16" x14ac:dyDescent="0.3">
      <c r="A121">
        <v>120</v>
      </c>
      <c r="B121" t="s">
        <v>135</v>
      </c>
      <c r="C121" t="s">
        <v>141</v>
      </c>
      <c r="D121" t="s">
        <v>145</v>
      </c>
      <c r="E121">
        <v>11347</v>
      </c>
      <c r="F121">
        <v>2016</v>
      </c>
      <c r="G121">
        <v>2019</v>
      </c>
      <c r="H121" t="s">
        <v>150</v>
      </c>
      <c r="I121" t="s">
        <v>155</v>
      </c>
      <c r="J121" t="s">
        <v>160</v>
      </c>
      <c r="K121" t="s">
        <v>198</v>
      </c>
      <c r="L121" t="s">
        <v>207</v>
      </c>
      <c r="M121" s="1" t="s">
        <v>208</v>
      </c>
      <c r="N121" t="s">
        <v>209</v>
      </c>
      <c r="O121" t="s">
        <v>211</v>
      </c>
      <c r="P121" t="s">
        <v>236</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s>
  <pageMargins left="0.7" right="0.7" top="0.75" bottom="0.75" header="0.3" footer="0.3"/>
  <tableParts count="1">
    <tablePart r:id="rId1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9CB9-7B9F-486B-9720-C05151A4BB40}">
  <dimension ref="A1:K42"/>
  <sheetViews>
    <sheetView topLeftCell="A12" workbookViewId="0">
      <selection activeCell="H24" sqref="H24"/>
    </sheetView>
  </sheetViews>
  <sheetFormatPr defaultRowHeight="14.4" x14ac:dyDescent="0.3"/>
  <cols>
    <col min="1" max="1" width="16" bestFit="1" customWidth="1"/>
    <col min="2" max="2" width="15.77734375" bestFit="1" customWidth="1"/>
    <col min="5" max="5" width="17.21875" bestFit="1" customWidth="1"/>
    <col min="6" max="6" width="18.6640625" bestFit="1" customWidth="1"/>
    <col min="9" max="9" width="16.109375" bestFit="1" customWidth="1"/>
    <col min="10" max="10" width="17.21875" bestFit="1" customWidth="1"/>
    <col min="11" max="11" width="10.77734375" bestFit="1" customWidth="1"/>
    <col min="12" max="12" width="8.109375" bestFit="1" customWidth="1"/>
    <col min="13" max="13" width="5.33203125" bestFit="1" customWidth="1"/>
    <col min="14" max="14" width="16.6640625" bestFit="1" customWidth="1"/>
    <col min="15" max="15" width="9.77734375" bestFit="1" customWidth="1"/>
    <col min="16" max="16" width="10.77734375" bestFit="1" customWidth="1"/>
  </cols>
  <sheetData>
    <row r="1" spans="1:10" x14ac:dyDescent="0.3">
      <c r="A1" s="3" t="s">
        <v>257</v>
      </c>
      <c r="B1" t="s">
        <v>259</v>
      </c>
      <c r="I1" s="3" t="s">
        <v>257</v>
      </c>
      <c r="J1" t="s">
        <v>261</v>
      </c>
    </row>
    <row r="2" spans="1:10" x14ac:dyDescent="0.3">
      <c r="A2" s="4" t="s">
        <v>136</v>
      </c>
      <c r="B2" s="5">
        <v>1036</v>
      </c>
      <c r="I2" s="4" t="s">
        <v>151</v>
      </c>
      <c r="J2" s="5">
        <v>35</v>
      </c>
    </row>
    <row r="3" spans="1:10" x14ac:dyDescent="0.3">
      <c r="A3" s="4" t="s">
        <v>139</v>
      </c>
      <c r="B3" s="5">
        <v>1452</v>
      </c>
      <c r="I3" s="4" t="s">
        <v>150</v>
      </c>
      <c r="J3" s="5">
        <v>25</v>
      </c>
    </row>
    <row r="4" spans="1:10" x14ac:dyDescent="0.3">
      <c r="A4" s="4" t="s">
        <v>138</v>
      </c>
      <c r="B4" s="5">
        <v>1174</v>
      </c>
      <c r="I4" s="4" t="s">
        <v>153</v>
      </c>
      <c r="J4" s="5">
        <v>33</v>
      </c>
    </row>
    <row r="5" spans="1:10" x14ac:dyDescent="0.3">
      <c r="A5" s="4" t="s">
        <v>140</v>
      </c>
      <c r="B5" s="5">
        <v>1346</v>
      </c>
      <c r="I5" s="4" t="s">
        <v>152</v>
      </c>
      <c r="J5" s="5">
        <v>27</v>
      </c>
    </row>
    <row r="6" spans="1:10" x14ac:dyDescent="0.3">
      <c r="A6" s="4" t="s">
        <v>137</v>
      </c>
      <c r="B6" s="5">
        <v>1036</v>
      </c>
      <c r="I6" s="4" t="s">
        <v>258</v>
      </c>
      <c r="J6" s="5">
        <v>120</v>
      </c>
    </row>
    <row r="7" spans="1:10" x14ac:dyDescent="0.3">
      <c r="A7" s="4" t="s">
        <v>141</v>
      </c>
      <c r="B7" s="5">
        <v>1216</v>
      </c>
    </row>
    <row r="8" spans="1:10" x14ac:dyDescent="0.3">
      <c r="A8" s="4" t="s">
        <v>258</v>
      </c>
      <c r="B8" s="5">
        <v>7260</v>
      </c>
    </row>
    <row r="11" spans="1:10" x14ac:dyDescent="0.3">
      <c r="A11" s="3" t="s">
        <v>257</v>
      </c>
      <c r="B11" t="s">
        <v>261</v>
      </c>
      <c r="I11" s="3" t="s">
        <v>257</v>
      </c>
      <c r="J11" t="s">
        <v>261</v>
      </c>
    </row>
    <row r="12" spans="1:10" x14ac:dyDescent="0.3">
      <c r="A12" s="4" t="s">
        <v>142</v>
      </c>
      <c r="B12" s="5">
        <v>19</v>
      </c>
      <c r="I12" s="4" t="s">
        <v>158</v>
      </c>
      <c r="J12" s="5">
        <v>18</v>
      </c>
    </row>
    <row r="13" spans="1:10" x14ac:dyDescent="0.3">
      <c r="A13" s="4" t="s">
        <v>144</v>
      </c>
      <c r="B13" s="5">
        <v>13</v>
      </c>
      <c r="I13" s="4" t="s">
        <v>156</v>
      </c>
      <c r="J13" s="5">
        <v>20</v>
      </c>
    </row>
    <row r="14" spans="1:10" x14ac:dyDescent="0.3">
      <c r="A14" s="4" t="s">
        <v>146</v>
      </c>
      <c r="B14" s="5">
        <v>9</v>
      </c>
      <c r="I14" s="4" t="s">
        <v>155</v>
      </c>
      <c r="J14" s="5">
        <v>21</v>
      </c>
    </row>
    <row r="15" spans="1:10" x14ac:dyDescent="0.3">
      <c r="A15" s="4" t="s">
        <v>149</v>
      </c>
      <c r="B15" s="5">
        <v>15</v>
      </c>
      <c r="I15" s="4" t="s">
        <v>159</v>
      </c>
      <c r="J15" s="5">
        <v>20</v>
      </c>
    </row>
    <row r="16" spans="1:10" x14ac:dyDescent="0.3">
      <c r="A16" s="4" t="s">
        <v>148</v>
      </c>
      <c r="B16" s="5">
        <v>17</v>
      </c>
      <c r="I16" s="4" t="s">
        <v>154</v>
      </c>
      <c r="J16" s="5">
        <v>22</v>
      </c>
    </row>
    <row r="17" spans="1:11" x14ac:dyDescent="0.3">
      <c r="A17" s="4" t="s">
        <v>145</v>
      </c>
      <c r="B17" s="5">
        <v>21</v>
      </c>
      <c r="I17" s="4" t="s">
        <v>157</v>
      </c>
      <c r="J17" s="5">
        <v>19</v>
      </c>
    </row>
    <row r="18" spans="1:11" x14ac:dyDescent="0.3">
      <c r="A18" s="4" t="s">
        <v>147</v>
      </c>
      <c r="B18" s="5">
        <v>13</v>
      </c>
      <c r="I18" s="4" t="s">
        <v>258</v>
      </c>
      <c r="J18" s="5">
        <v>120</v>
      </c>
    </row>
    <row r="19" spans="1:11" x14ac:dyDescent="0.3">
      <c r="A19" s="4" t="s">
        <v>143</v>
      </c>
      <c r="B19" s="5">
        <v>13</v>
      </c>
    </row>
    <row r="20" spans="1:11" x14ac:dyDescent="0.3">
      <c r="A20" s="4" t="s">
        <v>258</v>
      </c>
      <c r="B20" s="5">
        <v>120</v>
      </c>
    </row>
    <row r="23" spans="1:11" x14ac:dyDescent="0.3">
      <c r="A23" s="3" t="s">
        <v>257</v>
      </c>
      <c r="B23" t="s">
        <v>260</v>
      </c>
    </row>
    <row r="24" spans="1:11" x14ac:dyDescent="0.3">
      <c r="A24" s="4" t="s">
        <v>136</v>
      </c>
      <c r="B24" s="5">
        <v>263800</v>
      </c>
    </row>
    <row r="25" spans="1:11" x14ac:dyDescent="0.3">
      <c r="A25" s="4" t="s">
        <v>139</v>
      </c>
      <c r="B25" s="5">
        <v>282578</v>
      </c>
      <c r="E25" s="8" t="s">
        <v>264</v>
      </c>
      <c r="F25" s="8" t="s">
        <v>265</v>
      </c>
      <c r="I25" s="16"/>
      <c r="J25" s="17"/>
      <c r="K25" s="18"/>
    </row>
    <row r="26" spans="1:11" x14ac:dyDescent="0.3">
      <c r="A26" s="4" t="s">
        <v>138</v>
      </c>
      <c r="B26" s="5">
        <v>256779</v>
      </c>
      <c r="E26" t="s">
        <v>261</v>
      </c>
      <c r="F26" t="s">
        <v>260</v>
      </c>
      <c r="I26" s="19"/>
      <c r="J26" s="20"/>
      <c r="K26" s="21"/>
    </row>
    <row r="27" spans="1:11" x14ac:dyDescent="0.3">
      <c r="A27" s="4" t="s">
        <v>140</v>
      </c>
      <c r="B27" s="5">
        <v>360666</v>
      </c>
      <c r="E27" s="5">
        <v>120</v>
      </c>
      <c r="F27" s="5">
        <v>1589770</v>
      </c>
      <c r="I27" s="19"/>
      <c r="J27" s="20"/>
      <c r="K27" s="21"/>
    </row>
    <row r="28" spans="1:11" x14ac:dyDescent="0.3">
      <c r="A28" s="4" t="s">
        <v>137</v>
      </c>
      <c r="B28" s="5">
        <v>210196</v>
      </c>
      <c r="I28" s="19"/>
      <c r="J28" s="20"/>
      <c r="K28" s="21"/>
    </row>
    <row r="29" spans="1:11" x14ac:dyDescent="0.3">
      <c r="A29" s="4" t="s">
        <v>141</v>
      </c>
      <c r="B29" s="5">
        <v>215751</v>
      </c>
      <c r="I29" s="19"/>
      <c r="J29" s="20"/>
      <c r="K29" s="21"/>
    </row>
    <row r="30" spans="1:11" x14ac:dyDescent="0.3">
      <c r="A30" s="4" t="s">
        <v>258</v>
      </c>
      <c r="B30" s="5">
        <v>1589770</v>
      </c>
      <c r="E30" s="8" t="s">
        <v>266</v>
      </c>
      <c r="F30" s="8" t="s">
        <v>268</v>
      </c>
      <c r="I30" s="19"/>
      <c r="J30" s="20"/>
      <c r="K30" s="21"/>
    </row>
    <row r="31" spans="1:11" x14ac:dyDescent="0.3">
      <c r="E31" t="s">
        <v>267</v>
      </c>
      <c r="I31" s="19"/>
      <c r="J31" s="20"/>
      <c r="K31" s="21"/>
    </row>
    <row r="32" spans="1:11" x14ac:dyDescent="0.3">
      <c r="E32" s="5">
        <v>120</v>
      </c>
      <c r="F32">
        <f>COUNTIF(projectdata[Status],"Ongoing")</f>
        <v>33</v>
      </c>
      <c r="I32" s="19"/>
      <c r="J32" s="20"/>
      <c r="K32" s="21"/>
    </row>
    <row r="33" spans="9:11" x14ac:dyDescent="0.3">
      <c r="I33" s="19"/>
      <c r="J33" s="20"/>
      <c r="K33" s="21"/>
    </row>
    <row r="34" spans="9:11" x14ac:dyDescent="0.3">
      <c r="I34" s="19"/>
      <c r="J34" s="20"/>
      <c r="K34" s="21"/>
    </row>
    <row r="35" spans="9:11" x14ac:dyDescent="0.3">
      <c r="I35" s="19"/>
      <c r="J35" s="20"/>
      <c r="K35" s="21"/>
    </row>
    <row r="36" spans="9:11" x14ac:dyDescent="0.3">
      <c r="I36" s="19"/>
      <c r="J36" s="20"/>
      <c r="K36" s="21"/>
    </row>
    <row r="37" spans="9:11" x14ac:dyDescent="0.3">
      <c r="I37" s="19"/>
      <c r="J37" s="20"/>
      <c r="K37" s="21"/>
    </row>
    <row r="38" spans="9:11" x14ac:dyDescent="0.3">
      <c r="I38" s="19"/>
      <c r="J38" s="20"/>
      <c r="K38" s="21"/>
    </row>
    <row r="39" spans="9:11" x14ac:dyDescent="0.3">
      <c r="I39" s="19"/>
      <c r="J39" s="20"/>
      <c r="K39" s="21"/>
    </row>
    <row r="40" spans="9:11" x14ac:dyDescent="0.3">
      <c r="I40" s="19"/>
      <c r="J40" s="20"/>
      <c r="K40" s="21"/>
    </row>
    <row r="41" spans="9:11" x14ac:dyDescent="0.3">
      <c r="I41" s="19"/>
      <c r="J41" s="20"/>
      <c r="K41" s="21"/>
    </row>
    <row r="42" spans="9:11" x14ac:dyDescent="0.3">
      <c r="I42" s="22"/>
      <c r="J42" s="23"/>
      <c r="K42"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271A4-5105-4589-90EF-24F9EA88D88A}">
  <dimension ref="A1:X5"/>
  <sheetViews>
    <sheetView tabSelected="1" zoomScale="74" zoomScaleNormal="74" workbookViewId="0">
      <selection activeCell="AB10" sqref="AB10"/>
    </sheetView>
  </sheetViews>
  <sheetFormatPr defaultRowHeight="14.4" x14ac:dyDescent="0.3"/>
  <cols>
    <col min="1" max="1" width="2.5546875" customWidth="1"/>
    <col min="2" max="2" width="38.5546875" customWidth="1"/>
    <col min="3" max="3" width="0.44140625" hidden="1" customWidth="1"/>
    <col min="4" max="4" width="0.109375" customWidth="1"/>
    <col min="5" max="5" width="4.109375" customWidth="1"/>
    <col min="6" max="6" width="40.33203125" customWidth="1"/>
    <col min="7" max="7" width="1.77734375" hidden="1" customWidth="1"/>
    <col min="8" max="8" width="4.6640625" customWidth="1"/>
    <col min="9" max="9" width="42.5546875" customWidth="1"/>
    <col min="10" max="10" width="8.88671875" hidden="1" customWidth="1"/>
    <col min="11" max="11" width="0.21875" customWidth="1"/>
    <col min="12" max="12" width="1.5546875" hidden="1" customWidth="1"/>
    <col min="13" max="13" width="3.21875" hidden="1" customWidth="1"/>
    <col min="14" max="14" width="0.109375" hidden="1" customWidth="1"/>
    <col min="15" max="15" width="8.88671875" hidden="1" customWidth="1"/>
    <col min="16" max="16" width="4.109375" customWidth="1"/>
    <col min="17" max="17" width="42.44140625" customWidth="1"/>
    <col min="18" max="18" width="4.21875" customWidth="1"/>
    <col min="19" max="19" width="3.6640625" customWidth="1"/>
    <col min="20" max="20" width="4.21875" customWidth="1"/>
  </cols>
  <sheetData>
    <row r="1" spans="1:24" s="6" customFormat="1" x14ac:dyDescent="0.3"/>
    <row r="2" spans="1:24" s="6" customFormat="1" ht="53.4" customHeight="1" x14ac:dyDescent="0.7">
      <c r="A2" s="7"/>
      <c r="B2" s="25" t="s">
        <v>263</v>
      </c>
      <c r="C2" s="26"/>
      <c r="D2" s="26"/>
      <c r="E2" s="26"/>
      <c r="F2" s="26"/>
      <c r="G2" s="26"/>
      <c r="H2" s="26"/>
      <c r="I2" s="26"/>
      <c r="J2" s="26"/>
      <c r="K2" s="26"/>
      <c r="L2" s="26"/>
      <c r="M2" s="26"/>
      <c r="N2" s="26"/>
      <c r="O2" s="26"/>
      <c r="P2" s="26"/>
      <c r="Q2" s="26"/>
      <c r="R2" s="26"/>
      <c r="S2" s="26"/>
      <c r="T2" s="26"/>
      <c r="U2" s="26"/>
      <c r="V2" s="26"/>
      <c r="W2" s="26"/>
      <c r="X2" s="26"/>
    </row>
    <row r="3" spans="1:24" ht="12.6" customHeight="1" x14ac:dyDescent="0.3">
      <c r="D3" s="12"/>
    </row>
    <row r="4" spans="1:24" ht="42.6" customHeight="1" x14ac:dyDescent="0.3">
      <c r="B4" s="10" t="s">
        <v>264</v>
      </c>
      <c r="D4" s="11"/>
      <c r="F4" s="13" t="s">
        <v>265</v>
      </c>
      <c r="I4" s="13" t="s">
        <v>266</v>
      </c>
      <c r="Q4" s="10" t="s">
        <v>269</v>
      </c>
    </row>
    <row r="5" spans="1:24" ht="25.2" customHeight="1" x14ac:dyDescent="0.3">
      <c r="B5" s="9">
        <f>GETPIVOTDATA("[Measures].[Count of Project ID]",pivottable!$E$26)</f>
        <v>120</v>
      </c>
      <c r="F5" s="14">
        <f>GETPIVOTDATA("[Measures].[Sum of Budget (₹ Cr)]",pivottable!$F$26)</f>
        <v>1589770</v>
      </c>
      <c r="I5" s="15">
        <f>GETPIVOTDATA("[Measures].[Count of Location]",pivottable!$E$31)</f>
        <v>120</v>
      </c>
      <c r="Q5" s="9">
        <f>pivottable!F32</f>
        <v>33</v>
      </c>
    </row>
  </sheetData>
  <mergeCells count="1">
    <mergeCell ref="B2:X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5FE3-5385-420F-9F0D-3030CD67EAC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8E2FD9-3E27-4AA1-9099-7F2B588BF1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projectdata</vt:lpstr>
      <vt:lpstr>data</vt:lpstr>
      <vt:lpstr>pivottable</vt:lpstr>
      <vt:lpstr>dashboard</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kj shalu</cp:lastModifiedBy>
  <dcterms:created xsi:type="dcterms:W3CDTF">2025-10-30T14:36:10Z</dcterms:created>
  <dcterms:modified xsi:type="dcterms:W3CDTF">2025-10-31T04:30:37Z</dcterms:modified>
</cp:coreProperties>
</file>