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107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8" i="1" l="1"/>
  <c r="K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6" i="1"/>
  <c r="K25" i="1"/>
  <c r="H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O3" i="1"/>
  <c r="Q3" i="1" s="1"/>
  <c r="R3" i="1" s="1"/>
  <c r="P3" i="1"/>
</calcChain>
</file>

<file path=xl/sharedStrings.xml><?xml version="1.0" encoding="utf-8"?>
<sst xmlns="http://schemas.openxmlformats.org/spreadsheetml/2006/main" count="12" uniqueCount="12">
  <si>
    <t xml:space="preserve">    (int)    (dbl)     (dbl)     (dbl)    (dbl)</t>
  </si>
  <si>
    <t>string</t>
  </si>
  <si>
    <t>CPUEbar</t>
  </si>
  <si>
    <t>Csd</t>
  </si>
  <si>
    <t>Cse</t>
  </si>
  <si>
    <t>CV</t>
  </si>
  <si>
    <t>nh</t>
  </si>
  <si>
    <t>sh</t>
  </si>
  <si>
    <t>Nh</t>
  </si>
  <si>
    <t>population mean</t>
  </si>
  <si>
    <t>population total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</si>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</sst>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D1" workbookViewId="0">
      <selection activeCell="O28" sqref="O28"/>
    </sheetView>
  </sheetViews>
  <sheetFormatPr defaultRowHeight="15" x14ac:dyDescent="0.25"/>
  <sheetData>
    <row r="1" spans="1:18" x14ac:dyDescent="0.25"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s="1" t="s">
        <v>0</v>
      </c>
      <c r="H2" t="s">
        <v>7</v>
      </c>
      <c r="J2" t="s">
        <v>8</v>
      </c>
      <c r="N2" t="s">
        <v>6</v>
      </c>
    </row>
    <row r="3" spans="1:18" x14ac:dyDescent="0.25">
      <c r="A3" s="1">
        <v>1</v>
      </c>
      <c r="B3">
        <v>1</v>
      </c>
      <c r="C3">
        <v>16.399999999999999</v>
      </c>
      <c r="D3">
        <v>7.5696760000000003</v>
      </c>
      <c r="E3">
        <v>3.385262</v>
      </c>
      <c r="F3">
        <v>46.156559999999999</v>
      </c>
      <c r="H3">
        <f>D3^2</f>
        <v>57.299994744976004</v>
      </c>
      <c r="J3">
        <v>35</v>
      </c>
      <c r="K3">
        <f>J3*(J3-N3)*(H3/N3)</f>
        <v>12032.998896444962</v>
      </c>
      <c r="N3">
        <v>5</v>
      </c>
      <c r="O3">
        <f>1/(N3-1)</f>
        <v>0.25</v>
      </c>
      <c r="P3">
        <f>((7-C3)^2+(13-C3)^2+(14-C3)^2+(22-C3)^2+(26-C3)^2)</f>
        <v>229.2</v>
      </c>
      <c r="Q3">
        <f>O3*P3</f>
        <v>57.3</v>
      </c>
      <c r="R3">
        <f>SQRT(Q3)</f>
        <v>7.5696763471102244</v>
      </c>
    </row>
    <row r="4" spans="1:18" x14ac:dyDescent="0.25">
      <c r="A4" s="1">
        <v>2</v>
      </c>
      <c r="B4">
        <v>2</v>
      </c>
      <c r="C4">
        <v>43.4</v>
      </c>
      <c r="D4">
        <v>19.856988999999999</v>
      </c>
      <c r="E4">
        <v>8.8803149999999995</v>
      </c>
      <c r="F4">
        <v>45.753430000000002</v>
      </c>
      <c r="H4">
        <f t="shared" ref="H4:H21" si="0">D4^2</f>
        <v>394.30001214612093</v>
      </c>
      <c r="J4">
        <v>35</v>
      </c>
      <c r="K4">
        <f t="shared" ref="K4:K21" si="1">J4*(J4-N4)*(H4/N4)</f>
        <v>82803.002550685385</v>
      </c>
      <c r="N4">
        <v>5</v>
      </c>
    </row>
    <row r="5" spans="1:18" x14ac:dyDescent="0.25">
      <c r="A5" s="1">
        <v>3</v>
      </c>
      <c r="B5">
        <v>3</v>
      </c>
      <c r="C5">
        <v>58.4</v>
      </c>
      <c r="D5">
        <v>7.197222</v>
      </c>
      <c r="E5">
        <v>3.2186949999999999</v>
      </c>
      <c r="F5">
        <v>12.324009999999999</v>
      </c>
      <c r="H5">
        <f t="shared" si="0"/>
        <v>51.800004517284002</v>
      </c>
      <c r="J5">
        <v>35</v>
      </c>
      <c r="K5">
        <f t="shared" si="1"/>
        <v>10878.00094862964</v>
      </c>
      <c r="N5">
        <v>5</v>
      </c>
    </row>
    <row r="6" spans="1:18" x14ac:dyDescent="0.25">
      <c r="A6" s="1">
        <v>4</v>
      </c>
      <c r="B6">
        <v>4</v>
      </c>
      <c r="C6">
        <v>40.6</v>
      </c>
      <c r="D6">
        <v>13.164346</v>
      </c>
      <c r="E6">
        <v>5.8872739999999997</v>
      </c>
      <c r="F6">
        <v>32.424500000000002</v>
      </c>
      <c r="H6">
        <f t="shared" si="0"/>
        <v>173.300005607716</v>
      </c>
      <c r="J6">
        <v>35</v>
      </c>
      <c r="K6">
        <f t="shared" si="1"/>
        <v>36393.001177620361</v>
      </c>
      <c r="N6">
        <v>5</v>
      </c>
    </row>
    <row r="7" spans="1:18" x14ac:dyDescent="0.25">
      <c r="A7" s="1">
        <v>5</v>
      </c>
      <c r="B7">
        <v>5</v>
      </c>
      <c r="C7">
        <v>68.599999999999994</v>
      </c>
      <c r="D7">
        <v>17.140595000000001</v>
      </c>
      <c r="E7">
        <v>7.6655069999999998</v>
      </c>
      <c r="F7">
        <v>24.98629</v>
      </c>
      <c r="H7">
        <f t="shared" si="0"/>
        <v>293.79999695402506</v>
      </c>
      <c r="J7">
        <v>35</v>
      </c>
      <c r="K7">
        <f t="shared" si="1"/>
        <v>61697.999360345268</v>
      </c>
      <c r="N7">
        <v>5</v>
      </c>
    </row>
    <row r="8" spans="1:18" x14ac:dyDescent="0.25">
      <c r="A8" s="1">
        <v>6</v>
      </c>
      <c r="B8">
        <v>6</v>
      </c>
      <c r="C8">
        <v>44.166670000000003</v>
      </c>
      <c r="D8">
        <v>16.545895999999999</v>
      </c>
      <c r="E8">
        <v>7.3995499999999996</v>
      </c>
      <c r="F8">
        <v>37.462409999999998</v>
      </c>
      <c r="H8">
        <f t="shared" si="0"/>
        <v>273.76667444281594</v>
      </c>
      <c r="J8">
        <v>35</v>
      </c>
      <c r="K8">
        <f t="shared" si="1"/>
        <v>57491.001632991349</v>
      </c>
      <c r="N8">
        <v>5</v>
      </c>
    </row>
    <row r="9" spans="1:18" x14ac:dyDescent="0.25">
      <c r="A9" s="1">
        <v>7</v>
      </c>
      <c r="B9">
        <v>7</v>
      </c>
      <c r="C9">
        <v>19</v>
      </c>
      <c r="D9">
        <v>5.0497519999999998</v>
      </c>
      <c r="E9">
        <v>2.258318</v>
      </c>
      <c r="F9">
        <v>26.577639999999999</v>
      </c>
      <c r="H9">
        <f t="shared" si="0"/>
        <v>25.499995261503997</v>
      </c>
      <c r="J9">
        <v>35</v>
      </c>
      <c r="K9">
        <f t="shared" si="1"/>
        <v>5354.9990049158396</v>
      </c>
      <c r="N9">
        <v>5</v>
      </c>
    </row>
    <row r="10" spans="1:18" x14ac:dyDescent="0.25">
      <c r="A10" s="1">
        <v>8</v>
      </c>
      <c r="B10">
        <v>8</v>
      </c>
      <c r="C10">
        <v>87</v>
      </c>
      <c r="D10">
        <v>22.360679999999999</v>
      </c>
      <c r="E10">
        <v>10</v>
      </c>
      <c r="F10">
        <v>25.701930000000001</v>
      </c>
      <c r="H10">
        <f t="shared" si="0"/>
        <v>500.00001006239995</v>
      </c>
      <c r="J10">
        <v>35</v>
      </c>
      <c r="K10">
        <f t="shared" si="1"/>
        <v>105000.002113104</v>
      </c>
      <c r="N10">
        <v>5</v>
      </c>
    </row>
    <row r="11" spans="1:18" x14ac:dyDescent="0.25">
      <c r="A11" s="1">
        <v>9</v>
      </c>
      <c r="B11">
        <v>9</v>
      </c>
      <c r="C11">
        <v>96</v>
      </c>
      <c r="D11">
        <v>12.247449</v>
      </c>
      <c r="E11">
        <v>5.4772259999999999</v>
      </c>
      <c r="F11">
        <v>12.757759999999999</v>
      </c>
      <c r="H11">
        <f t="shared" si="0"/>
        <v>150.000007007601</v>
      </c>
      <c r="J11">
        <v>35</v>
      </c>
      <c r="K11">
        <f t="shared" si="1"/>
        <v>31500.00147159621</v>
      </c>
      <c r="N11">
        <v>5</v>
      </c>
    </row>
    <row r="12" spans="1:18" x14ac:dyDescent="0.25">
      <c r="A12" s="1">
        <v>10</v>
      </c>
      <c r="B12">
        <v>10</v>
      </c>
      <c r="C12">
        <v>46.6</v>
      </c>
      <c r="D12">
        <v>18.501351</v>
      </c>
      <c r="E12">
        <v>8.2740559999999999</v>
      </c>
      <c r="F12">
        <v>39.702469999999998</v>
      </c>
      <c r="H12">
        <f t="shared" si="0"/>
        <v>342.29998882520101</v>
      </c>
      <c r="J12">
        <v>35</v>
      </c>
      <c r="K12">
        <f t="shared" si="1"/>
        <v>71882.997653292216</v>
      </c>
      <c r="N12">
        <v>5</v>
      </c>
    </row>
    <row r="13" spans="1:18" x14ac:dyDescent="0.25">
      <c r="A13" s="1">
        <v>11</v>
      </c>
      <c r="B13">
        <v>11</v>
      </c>
      <c r="C13">
        <v>33.6</v>
      </c>
      <c r="D13">
        <v>20.391175</v>
      </c>
      <c r="E13">
        <v>9.1192100000000007</v>
      </c>
      <c r="F13">
        <v>60.688020000000002</v>
      </c>
      <c r="H13">
        <f t="shared" si="0"/>
        <v>415.80001788062503</v>
      </c>
      <c r="J13">
        <v>35</v>
      </c>
      <c r="K13">
        <f t="shared" si="1"/>
        <v>87318.003754931255</v>
      </c>
      <c r="N13">
        <v>5</v>
      </c>
    </row>
    <row r="14" spans="1:18" x14ac:dyDescent="0.25">
      <c r="A14" s="1">
        <v>12</v>
      </c>
      <c r="B14">
        <v>12</v>
      </c>
      <c r="C14">
        <v>54.2</v>
      </c>
      <c r="D14">
        <v>15.417522</v>
      </c>
      <c r="E14">
        <v>6.8949259999999999</v>
      </c>
      <c r="F14">
        <v>28.445609999999999</v>
      </c>
      <c r="H14">
        <f t="shared" si="0"/>
        <v>237.699984620484</v>
      </c>
      <c r="J14">
        <v>35</v>
      </c>
      <c r="K14">
        <f t="shared" si="1"/>
        <v>49916.996770301637</v>
      </c>
      <c r="N14">
        <v>5</v>
      </c>
    </row>
    <row r="15" spans="1:18" x14ac:dyDescent="0.25">
      <c r="A15" s="1">
        <v>13</v>
      </c>
      <c r="B15">
        <v>13</v>
      </c>
      <c r="C15">
        <v>50.8</v>
      </c>
      <c r="D15">
        <v>34.039682999999997</v>
      </c>
      <c r="E15">
        <v>15.223008999999999</v>
      </c>
      <c r="F15">
        <v>67.007249999999999</v>
      </c>
      <c r="H15">
        <f t="shared" si="0"/>
        <v>1158.7000187404888</v>
      </c>
      <c r="J15">
        <v>35</v>
      </c>
      <c r="K15">
        <f t="shared" si="1"/>
        <v>243327.00393550264</v>
      </c>
      <c r="N15">
        <v>5</v>
      </c>
    </row>
    <row r="16" spans="1:18" x14ac:dyDescent="0.25">
      <c r="A16" s="1">
        <v>14</v>
      </c>
      <c r="B16">
        <v>14</v>
      </c>
      <c r="C16">
        <v>26.4</v>
      </c>
      <c r="D16">
        <v>4.0373260000000002</v>
      </c>
      <c r="E16">
        <v>1.805547</v>
      </c>
      <c r="F16">
        <v>15.292899999999999</v>
      </c>
      <c r="H16">
        <f t="shared" si="0"/>
        <v>16.300001230276003</v>
      </c>
      <c r="J16">
        <v>35</v>
      </c>
      <c r="K16">
        <f t="shared" si="1"/>
        <v>3423.0002583579603</v>
      </c>
      <c r="N16">
        <v>5</v>
      </c>
    </row>
    <row r="17" spans="1:14" x14ac:dyDescent="0.25">
      <c r="A17" s="1">
        <v>15</v>
      </c>
      <c r="B17">
        <v>15</v>
      </c>
      <c r="C17">
        <v>27.4</v>
      </c>
      <c r="D17">
        <v>7.6026309999999997</v>
      </c>
      <c r="E17">
        <v>3.4</v>
      </c>
      <c r="F17">
        <v>27.746829999999999</v>
      </c>
      <c r="H17">
        <f t="shared" si="0"/>
        <v>57.799998122160993</v>
      </c>
      <c r="J17">
        <v>35</v>
      </c>
      <c r="K17">
        <f t="shared" si="1"/>
        <v>12137.999605653808</v>
      </c>
      <c r="N17">
        <v>5</v>
      </c>
    </row>
    <row r="18" spans="1:14" x14ac:dyDescent="0.25">
      <c r="A18" s="1">
        <v>16</v>
      </c>
      <c r="B18">
        <v>16</v>
      </c>
      <c r="C18">
        <v>55.4</v>
      </c>
      <c r="D18">
        <v>43.849742999999997</v>
      </c>
      <c r="E18">
        <v>19.610201</v>
      </c>
      <c r="F18">
        <v>79.151160000000004</v>
      </c>
      <c r="H18">
        <f t="shared" si="0"/>
        <v>1922.7999611660487</v>
      </c>
      <c r="J18">
        <v>35</v>
      </c>
      <c r="K18">
        <f t="shared" si="1"/>
        <v>403787.99184487027</v>
      </c>
      <c r="N18">
        <v>5</v>
      </c>
    </row>
    <row r="19" spans="1:14" x14ac:dyDescent="0.25">
      <c r="A19" s="1">
        <v>17</v>
      </c>
      <c r="B19">
        <v>17</v>
      </c>
      <c r="C19">
        <v>45</v>
      </c>
      <c r="D19">
        <v>15.905974000000001</v>
      </c>
      <c r="E19">
        <v>7.1133680000000004</v>
      </c>
      <c r="F19">
        <v>35.346609999999998</v>
      </c>
      <c r="H19">
        <f t="shared" si="0"/>
        <v>253.00000888867601</v>
      </c>
      <c r="J19">
        <v>35</v>
      </c>
      <c r="K19">
        <f t="shared" si="1"/>
        <v>53130.001866621962</v>
      </c>
      <c r="N19">
        <v>5</v>
      </c>
    </row>
    <row r="20" spans="1:14" x14ac:dyDescent="0.25">
      <c r="A20" s="1">
        <v>18</v>
      </c>
      <c r="B20">
        <v>18</v>
      </c>
      <c r="C20">
        <v>47.6</v>
      </c>
      <c r="D20">
        <v>7.9561299999999999</v>
      </c>
      <c r="E20">
        <v>3.5580889999999998</v>
      </c>
      <c r="F20">
        <v>16.714559999999999</v>
      </c>
      <c r="H20">
        <f t="shared" si="0"/>
        <v>63.300004576900001</v>
      </c>
      <c r="J20">
        <v>35</v>
      </c>
      <c r="K20">
        <f t="shared" si="1"/>
        <v>13293.000961148999</v>
      </c>
      <c r="N20">
        <v>5</v>
      </c>
    </row>
    <row r="21" spans="1:14" x14ac:dyDescent="0.25">
      <c r="A21" s="1">
        <v>19</v>
      </c>
      <c r="B21">
        <v>19</v>
      </c>
      <c r="C21">
        <v>1</v>
      </c>
      <c r="D21">
        <v>0</v>
      </c>
      <c r="E21">
        <v>0</v>
      </c>
      <c r="F21">
        <v>0</v>
      </c>
      <c r="H21">
        <f t="shared" si="0"/>
        <v>0</v>
      </c>
      <c r="J21">
        <v>35</v>
      </c>
      <c r="K21">
        <f t="shared" si="1"/>
        <v>0</v>
      </c>
      <c r="N21">
        <v>5</v>
      </c>
    </row>
    <row r="25" spans="1:14" x14ac:dyDescent="0.25">
      <c r="K25">
        <f>(1/SUM(J3:J21))*SUMPRODUCT(J3:J21,C3:C21)</f>
        <v>45.345614210526314</v>
      </c>
      <c r="L25" t="s">
        <v>9</v>
      </c>
    </row>
    <row r="26" spans="1:14" x14ac:dyDescent="0.25">
      <c r="K26">
        <f>K25*SUM(J3:J21)</f>
        <v>30154.833449999998</v>
      </c>
      <c r="L26" t="s">
        <v>10</v>
      </c>
    </row>
    <row r="28" spans="1:14" x14ac:dyDescent="0.25">
      <c r="K28">
        <f>(1/(SUM(J3:J21)^2))*SUM(K3:K21)</f>
        <v>3.0332251767923872</v>
      </c>
      <c r="L28" t="s">
        <v>11</v>
      </c>
      <c r="N28">
        <f>SQRT(K28)</f>
        <v>1.7416156799915379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Palof, Katie J (DFG)</dc:creator>
  <cp:lastModifiedBy>Palof, Katie J (DFG)</cp:lastModifiedBy>
  <dcterms:created xsi:type="dcterms:W3CDTF">2016-05-27T00:10:45Z</dcterms:created>
  <dcterms:modified xsi:type="dcterms:W3CDTF">2016-05-27T20:11:37Z</dcterms:modified>
</cp:coreProperties>
</file>