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3020"/>
  </bookViews>
  <sheets>
    <sheet name="汇总" sheetId="6" r:id="rId1"/>
    <sheet name="业绩核算" sheetId="7" r:id="rId2"/>
    <sheet name="签约单明细" sheetId="1" r:id="rId3"/>
    <sheet name="退费明细" sheetId="2" r:id="rId4"/>
    <sheet name="10月绩效核算" sheetId="4" r:id="rId5"/>
    <sheet name="11月绩效目标" sheetId="5" r:id="rId6"/>
    <sheet name="Sheet1" sheetId="8" state="hidden" r:id="rId7"/>
  </sheets>
  <definedNames>
    <definedName name="_xlnm._FilterDatabase" localSheetId="3" hidden="1">退费明细!$1:$36</definedName>
    <definedName name="_xlnm._FilterDatabase" localSheetId="2" hidden="1">签约单明细!$A$10:$BO$259</definedName>
    <definedName name="_xlnm._FilterDatabase" localSheetId="1" hidden="1">业绩核算!$B$3:$P$3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<sst xmlns="http://schemas.openxmlformats.org/spreadsheetml/2006/main" count="13281" uniqueCount="2774">
  <si>
    <t>业绩奖金表（一人可多条，需写清类别）</t>
  </si>
  <si>
    <t>序号</t>
  </si>
  <si>
    <t>机构</t>
  </si>
  <si>
    <t>年月</t>
  </si>
  <si>
    <t>工号</t>
  </si>
  <si>
    <t>姓名</t>
  </si>
  <si>
    <t>部门</t>
  </si>
  <si>
    <t>薪资项目</t>
  </si>
  <si>
    <t>金额</t>
  </si>
  <si>
    <t>备注</t>
  </si>
  <si>
    <t>北京中心</t>
  </si>
  <si>
    <t>赵星火</t>
  </si>
  <si>
    <t>O2级学习顾问</t>
  </si>
  <si>
    <t>月度绩效</t>
  </si>
  <si>
    <t>顾问签约奖金</t>
  </si>
  <si>
    <t>组长绩效</t>
  </si>
  <si>
    <t>新人满3月留存带教费</t>
  </si>
  <si>
    <t>谭悦</t>
  </si>
  <si>
    <t>O3级学习顾问</t>
  </si>
  <si>
    <t>O3无绩效</t>
  </si>
  <si>
    <t>李涛</t>
  </si>
  <si>
    <t>O1级学习顾问</t>
  </si>
  <si>
    <t>2025.10结束保护期</t>
  </si>
  <si>
    <t>转介绍负激励</t>
  </si>
  <si>
    <t>九月老带新业绩50180十月老带新业绩19303.2</t>
  </si>
  <si>
    <t>九月老带新业绩25040十月老带新业绩17586.2</t>
  </si>
  <si>
    <t>2025.10个性化顾问业绩</t>
  </si>
  <si>
    <t>顾问姓名</t>
  </si>
  <si>
    <t>地面目标</t>
  </si>
  <si>
    <t>网课目标</t>
  </si>
  <si>
    <t>综合目标</t>
  </si>
  <si>
    <t>四六级签约</t>
  </si>
  <si>
    <t>网课签约</t>
  </si>
  <si>
    <t>无忧签约</t>
  </si>
  <si>
    <t>集训签约</t>
  </si>
  <si>
    <t>个性化</t>
  </si>
  <si>
    <t>业绩合计</t>
  </si>
  <si>
    <t>退费合计</t>
  </si>
  <si>
    <t>综合业绩</t>
  </si>
  <si>
    <t>完成率</t>
  </si>
  <si>
    <t>合计</t>
  </si>
  <si>
    <t>签约占比</t>
  </si>
  <si>
    <t>求和项:学费</t>
  </si>
  <si>
    <t>项目类别</t>
  </si>
  <si>
    <t>签约单录入人</t>
  </si>
  <si>
    <t>集训营</t>
  </si>
  <si>
    <t>四六级</t>
  </si>
  <si>
    <t>网课</t>
  </si>
  <si>
    <t>无忧</t>
  </si>
  <si>
    <t>在职</t>
  </si>
  <si>
    <t>总计</t>
  </si>
  <si>
    <t>学校</t>
  </si>
  <si>
    <t>资源姓名</t>
  </si>
  <si>
    <t>资源ID</t>
  </si>
  <si>
    <t>资源录入人</t>
  </si>
  <si>
    <t>资源录入时间</t>
  </si>
  <si>
    <t>资源描述</t>
  </si>
  <si>
    <t>市场活动</t>
  </si>
  <si>
    <t>资源年级</t>
  </si>
  <si>
    <t>分配顾问/TMK</t>
  </si>
  <si>
    <t>一级获取渠道</t>
  </si>
  <si>
    <t>二级获取渠道</t>
  </si>
  <si>
    <t>转介绍人</t>
  </si>
  <si>
    <t>TMK激活人</t>
  </si>
  <si>
    <t>TMK激活处理时间</t>
  </si>
  <si>
    <t>工单姓名</t>
  </si>
  <si>
    <t>跟进顾问</t>
  </si>
  <si>
    <t>工单ID</t>
  </si>
  <si>
    <t>工单类型</t>
  </si>
  <si>
    <t>工单录入时间</t>
  </si>
  <si>
    <t>工单等级</t>
  </si>
  <si>
    <t>咨询课程</t>
  </si>
  <si>
    <t>工单年级</t>
  </si>
  <si>
    <t>院系</t>
  </si>
  <si>
    <t>专业</t>
  </si>
  <si>
    <t>签约学生姓名</t>
  </si>
  <si>
    <t>签约单ID</t>
  </si>
  <si>
    <t>签约单录入时间</t>
  </si>
  <si>
    <t>签约单更新人</t>
  </si>
  <si>
    <t>签约单更新时间</t>
  </si>
  <si>
    <t>班号</t>
  </si>
  <si>
    <t>班级名称</t>
  </si>
  <si>
    <t>面询表类型</t>
  </si>
  <si>
    <t>订金</t>
  </si>
  <si>
    <t>学费</t>
  </si>
  <si>
    <t>续费类型</t>
  </si>
  <si>
    <t>推荐人</t>
  </si>
  <si>
    <t>类型</t>
  </si>
  <si>
    <t>是否交接</t>
  </si>
  <si>
    <t>操作人编号</t>
  </si>
  <si>
    <t>学员号</t>
  </si>
  <si>
    <t>听课证号</t>
  </si>
  <si>
    <t>报班日期</t>
  </si>
  <si>
    <t>学员状态</t>
  </si>
  <si>
    <t>回访记录</t>
  </si>
  <si>
    <t>新老生类型</t>
  </si>
  <si>
    <t>退费金额</t>
  </si>
  <si>
    <t>退费日期</t>
  </si>
  <si>
    <t>课程类型</t>
  </si>
  <si>
    <t>客户ID</t>
  </si>
  <si>
    <t>是否新东方在线签约</t>
  </si>
  <si>
    <t>考季</t>
  </si>
  <si>
    <t>报名产品</t>
  </si>
  <si>
    <t>报名科目</t>
  </si>
  <si>
    <t>意向报考专业</t>
  </si>
  <si>
    <t>学校班型/类型</t>
  </si>
  <si>
    <t>是否关联协议</t>
  </si>
  <si>
    <t>特殊备注</t>
  </si>
  <si>
    <t>产品品类</t>
  </si>
  <si>
    <t>业务类型</t>
  </si>
  <si>
    <t>签约列表在线学员ID</t>
  </si>
  <si>
    <t>大学生源类型</t>
  </si>
  <si>
    <t>资源来源</t>
  </si>
  <si>
    <t>北京大学部</t>
  </si>
  <si>
    <t>国内大学部</t>
  </si>
  <si>
    <t>白宗翰</t>
  </si>
  <si>
    <t>131188287</t>
  </si>
  <si>
    <t>王天义</t>
  </si>
  <si>
    <t>2025-10-18 10:23:18</t>
  </si>
  <si>
    <t>续费原因：续费专业课 12h；该学生为保护期内续费，原顾问：国内大学部-谭悦(tanyue9@xdf.cn)</t>
  </si>
  <si>
    <t>大四</t>
  </si>
  <si>
    <t>转介绍</t>
  </si>
  <si>
    <t>学管续费推荐</t>
  </si>
  <si>
    <t>王天义wangtianyi56@xdf.cn</t>
  </si>
  <si>
    <t>30429586</t>
  </si>
  <si>
    <t>续费工单</t>
  </si>
  <si>
    <t>2025-10-18 10:38</t>
  </si>
  <si>
    <t>A（六个月内有报课意向工单）</t>
  </si>
  <si>
    <t>考研专业课</t>
  </si>
  <si>
    <t>首都师范大学</t>
  </si>
  <si>
    <t>物理系</t>
  </si>
  <si>
    <t>物理学</t>
  </si>
  <si>
    <t>2025-10-18 11:40</t>
  </si>
  <si>
    <t>2025-10-18 11:43</t>
  </si>
  <si>
    <t>LP1760758837490</t>
  </si>
  <si>
    <t>985院校升级费（26考季/12小时）</t>
  </si>
  <si>
    <t>国内考试</t>
  </si>
  <si>
    <t/>
  </si>
  <si>
    <t>续班</t>
  </si>
  <si>
    <t>已交接</t>
  </si>
  <si>
    <t>BJWY9470173972</t>
  </si>
  <si>
    <t>2025-10-18</t>
  </si>
  <si>
    <t>回访人：谭悦，回访时间：2025-10-18 10:38，回访内容：1；|回访人：谭悦，回访时间：2025-10-18 10:41，回访内容：系统自动签约；|回访人：谭悦，回访时间：2025-10-18 11:39，回访内容：谭悦进行了退单操作!(本条回访记录由系统自动记录)；|回访人：谭悦，回访时间：2025-10-18 11:40，回访内容：系统自动签约</t>
  </si>
  <si>
    <t>否</t>
  </si>
  <si>
    <t>26考季</t>
  </si>
  <si>
    <t>考研专业课150</t>
  </si>
  <si>
    <t>专业课150</t>
  </si>
  <si>
    <t>其他</t>
  </si>
  <si>
    <t>国内高校-双一流(非985/211)</t>
  </si>
  <si>
    <t>是</t>
  </si>
  <si>
    <t>本地人本地大学(常规)</t>
  </si>
  <si>
    <t>LP1760755301231</t>
  </si>
  <si>
    <t>考研专业课一对一伴学班（12h/26考季）</t>
  </si>
  <si>
    <t>天生有两个口的白羊</t>
  </si>
  <si>
    <t>130137792</t>
  </si>
  <si>
    <t>崔佳慧</t>
  </si>
  <si>
    <t>2025-10-10 19:12:28</t>
  </si>
  <si>
    <t xml:space="preserve">渠道录入来源：小红书
事件名称：私信留资
小红书账号id：659bd1020000000022000003
小红书账号名称：北京新东方考研一对一咨询
广告投放账号名称：北京新东方考研一对一咨询
活动所属学校id：108
活动所属学校名称：北京大学事业部
统一活动id：2822543
统一活动名称：北京大学事业部25年10月小红书专业号投放
渠道名称：网络营销-小红书-专业号投放
线索创建人邮箱：cuijiahui2@xdf.cn
资源跟进人邮箱：cuijiahui2@xdf.cn
备注：用户地区是【北京市北京市】，在【2025-10-10 19:10:23】留资，私信通线索标签为【留客资】，来源于【北京新东方考研一对一咨询】投放账户，意向项目是【考研/考博】，留资笔记是【】，备注【-】
</t>
  </si>
  <si>
    <t>2026财年第5财月小红书</t>
  </si>
  <si>
    <t>未知</t>
  </si>
  <si>
    <t>线上运营-小红书</t>
  </si>
  <si>
    <t>小红书</t>
  </si>
  <si>
    <t>30394190</t>
  </si>
  <si>
    <t>正常工单</t>
  </si>
  <si>
    <t>2025-10-10 19:58</t>
  </si>
  <si>
    <t>考研VIP</t>
  </si>
  <si>
    <t>2025-10-11 12:57</t>
  </si>
  <si>
    <t>2025-10-11 13:03</t>
  </si>
  <si>
    <t>LP1760158666473</t>
  </si>
  <si>
    <t>考研一对一伴学班（26考季）</t>
  </si>
  <si>
    <t>新签</t>
  </si>
  <si>
    <t>2025-10-11</t>
  </si>
  <si>
    <t>回访人：谭悦，回访时间：2025-10-10 19:58，回访内容：一对一辅导，首师大 今年考 ，想学数学，孩子心气高，想考985；|回访人：谭悦，回访时间：2025-10-11 12:57，回访内容：系统自动签约</t>
  </si>
  <si>
    <t>VIP - 伴学</t>
  </si>
  <si>
    <t>英语,政治,数学</t>
  </si>
  <si>
    <t>jxm</t>
  </si>
  <si>
    <t>129186213</t>
  </si>
  <si>
    <t>王朝群</t>
  </si>
  <si>
    <t>2025-09-27 15:07:14</t>
  </si>
  <si>
    <t>【王朝群】咨询考研政治线下课程</t>
  </si>
  <si>
    <t>小红书KOS</t>
  </si>
  <si>
    <t>包淳鑫</t>
  </si>
  <si>
    <t>30259600</t>
  </si>
  <si>
    <t>2025-09-27 17:58</t>
  </si>
  <si>
    <t>考研无忧计划</t>
  </si>
  <si>
    <t>北京化工大学</t>
  </si>
  <si>
    <t>信息科学与技术学院</t>
  </si>
  <si>
    <t>人工智能</t>
  </si>
  <si>
    <t>2025-10-12 20:20</t>
  </si>
  <si>
    <t>GWYP26001</t>
  </si>
  <si>
    <t>考研政治无忧计划考前突破班（26考研/刷题带背）</t>
  </si>
  <si>
    <t>WebReg</t>
  </si>
  <si>
    <t>XDF8949218256</t>
  </si>
  <si>
    <t>GWYP260010070</t>
  </si>
  <si>
    <t>2025-10-12</t>
  </si>
  <si>
    <t>回访人：赵星火，回访时间：2025-10-04 22:27，回访内容：假期休息上班回访；|回访人：赵星火，回访时间：2025-10-06 16:45，回访内容：表示孩子要等孩子回京之后校区沟通下继续维护中；|回访人：赵星火，回访时间：2025-10-09 17:03，回访内容：跟进学生情况中继续维护中看下沟通中；|回访人：赵星火，回访时间：2025-10-11 18:13，回访内容：表示回京之后联系这边还没确定跟进中；|回访人：赵星火，回访时间：2025-10-12 20:20，回访内容：1</t>
  </si>
  <si>
    <t>无忧计划-蜂鸟</t>
  </si>
  <si>
    <t>政治</t>
  </si>
  <si>
    <t>国内高校-211</t>
  </si>
  <si>
    <t>报名</t>
  </si>
  <si>
    <t>市场</t>
  </si>
  <si>
    <t>北京市5538</t>
  </si>
  <si>
    <t>130489672</t>
  </si>
  <si>
    <t>杨俊42(国内)</t>
  </si>
  <si>
    <t>2025-10-13 12:51:26</t>
  </si>
  <si>
    <t>渠道录入来源：新东方官网M站-客服
意向城市：北京访客省/城市：北京市
访客静态ID：01000000034659033093629490515538
接待分组ID：70455
搜索引擎：
搜索词：
关键词：
设备类型：phone
访客IP：39.155.141.180
对话详细内容：AI-Lbo0rDBXCyBY 2025-10-13 12:48:59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
AI-Lbo0rDBXCyBY 2025-10-13 12:49:02
您是想咨询【线下课程】【线上课程】【考研规划】还是【在职考研】呢？**【线下课程】#  **【线上课程】#**【考研规划】#**【在职考研】#
01000000034659033093629490515538 2025-10-13 12:49:04
catti二级
AI-Lbo0rDBXCyBY 2025-10-13 12:49:08
同学，你现在是在校还是在职呢？
01000000034659033093629490515538 2025-10-13 12:49:08
【线下课程】
01000000034659033093629490515538 2025-10-13 12:49:11
在校
AI-Lbo0rDBXCyBY 2025-10-13 12:49:11
具体是想报考什么学校和专业呢？
AI-Lbo0rDBXCyBY 2025-10-13 12:49:15
好的，我这边安排专业老师给您回电，详细沟通一下，请问您的电话是多少呢？
01000000034659033093629490515538 2025-10-13 12:49:24
15830975316
AI-Lbo0rDBXCyBY 2025-10-13 12:49:28
好的，确认一下你的号码是否正确呢~
01000000034659033093629490515538 2025-10-13 12:49:33
正确
AI-Lbo0rDBXCyBY 2025-10-13 12:49:37
同学怎么称呼呢？
01000000034659033093629490515538 2025-10-13 12:49:44
韩
AI-Lbo0rDBXCyBY 2025-10-13 12:49:47
这边马上安排顾问老师联系您，预计半个小时左右给您回电请注意接听~
来源页：https://bj.xdf.cn/
备注：</t>
  </si>
  <si>
    <t>2026财年第5财月易聊新东方官网M站</t>
  </si>
  <si>
    <t>徐树萌</t>
  </si>
  <si>
    <t>新东方官网</t>
  </si>
  <si>
    <t>新东方官网M站</t>
  </si>
  <si>
    <t>2025-10-13 13:13:39</t>
  </si>
  <si>
    <t>30379360</t>
  </si>
  <si>
    <t>2025-10-13 15:34</t>
  </si>
  <si>
    <t>英语学习</t>
  </si>
  <si>
    <t>北京物资学院</t>
  </si>
  <si>
    <t>法学院</t>
  </si>
  <si>
    <t>法学</t>
  </si>
  <si>
    <t>2025-10-20 20:24</t>
  </si>
  <si>
    <t>2025-10-20 20:28</t>
  </si>
  <si>
    <t>97809271276</t>
  </si>
  <si>
    <t>【26年考】CATTI二级笔译全程班</t>
  </si>
  <si>
    <t>无须交接</t>
  </si>
  <si>
    <t>2025-10-20</t>
  </si>
  <si>
    <t>回访人：赵星火，回访时间：2025-10-13 15:34，回访内容：看下是考虑线下的，表示没有，然后看下这个线上介绍；|回访人：赵星火，回访时间：2025-10-16 15:02，回访内容：联系不上学生情况这边继续维我和中，看下课程考虑；|回访人：赵星火，回访时间：2025-10-19 17:31，回访内容：表示是不是有黄培辰老师，其次没有纸质版教材在就是具体价格；|回访人：赵星火，回访时间：2025-10-20 20:24，回访内容：系统自动签约</t>
  </si>
  <si>
    <t>长期班</t>
  </si>
  <si>
    <t>国内高校-双非</t>
  </si>
  <si>
    <t>易聊在线咨询</t>
  </si>
  <si>
    <t>蔡哲</t>
  </si>
  <si>
    <t>131883958</t>
  </si>
  <si>
    <t>陈晶</t>
  </si>
  <si>
    <t>2025-10-22 14:30:22</t>
  </si>
  <si>
    <t>续费原因：续费课时，个性化谭悦；该学生为保护期内续费，原顾问：国内大学部-谭悦(tanyue9@xdf.cn)</t>
  </si>
  <si>
    <t>大学已毕业</t>
  </si>
  <si>
    <t>陈晶chenjing171@xdf.cn</t>
  </si>
  <si>
    <t>30538237</t>
  </si>
  <si>
    <t>2025-10-22 15:16</t>
  </si>
  <si>
    <t>北京邮电大学</t>
  </si>
  <si>
    <t>信息与通信工程学院</t>
  </si>
  <si>
    <t>电子信息工程</t>
  </si>
  <si>
    <t>2025-10-22 15:59</t>
  </si>
  <si>
    <t>2025-10-22 16:55</t>
  </si>
  <si>
    <t>LP17611199461015</t>
  </si>
  <si>
    <t>BJWY0874092650</t>
  </si>
  <si>
    <t>2025-10-22</t>
  </si>
  <si>
    <t>回访人：谭悦，回访时间：2025-10-22 15:16，回访内容：跟进一对一 ；|回访人：谭悦，回访时间：2025-10-22 15:59，回访内容：系统自动签约</t>
  </si>
  <si>
    <t>英语,数学</t>
  </si>
  <si>
    <t>125413803</t>
  </si>
  <si>
    <t>2025-08-29 10:27:41</t>
  </si>
  <si>
    <t>续费原因：学生咨询续费一对一价格，老师建议续费 20h；该学生为保护期内续费，原顾问：国内大学部-赵星火(zhaoxinghuo@xdf.cn)</t>
  </si>
  <si>
    <t>曹泽恒</t>
  </si>
  <si>
    <t>30470659</t>
  </si>
  <si>
    <t>2025-10-19 18:09</t>
  </si>
  <si>
    <t>北京工业大学</t>
  </si>
  <si>
    <t>城市建设学部</t>
  </si>
  <si>
    <t>土木工程</t>
  </si>
  <si>
    <t>2025-10-20 09:53</t>
  </si>
  <si>
    <t>2025-10-20 11:12</t>
  </si>
  <si>
    <t>LP176092519905</t>
  </si>
  <si>
    <t>26考研一对一伴学（集训）</t>
  </si>
  <si>
    <t>BJWY4116308585</t>
  </si>
  <si>
    <t>回访人：赵星火，回访时间：2025-10-19 18:09，回访内容：1；|回访人：赵星火，回访时间：2025-10-20 09:53，回访内容：系统自动签约</t>
  </si>
  <si>
    <t>英语</t>
  </si>
  <si>
    <t>家长</t>
  </si>
  <si>
    <t>129593843</t>
  </si>
  <si>
    <t>吕猛</t>
  </si>
  <si>
    <t>2025-10-02 13:08:01</t>
  </si>
  <si>
    <t>咨询英语一对一，尽快联系</t>
  </si>
  <si>
    <t>线上运营-本地生活平台</t>
  </si>
  <si>
    <t>阿里本地通</t>
  </si>
  <si>
    <t>曾行健</t>
  </si>
  <si>
    <t>30336781</t>
  </si>
  <si>
    <t>2025-10-02 14:36</t>
  </si>
  <si>
    <t>大连海事大学</t>
  </si>
  <si>
    <t>法学（海商法）</t>
  </si>
  <si>
    <t>2025-10-30 16:17</t>
  </si>
  <si>
    <t>2025-10-30 16:18</t>
  </si>
  <si>
    <t>LP175954480098</t>
  </si>
  <si>
    <t>考研一对一伴学班（定制/26考季）</t>
  </si>
  <si>
    <t>BJWY3312305782</t>
  </si>
  <si>
    <t>2025-10-04</t>
  </si>
  <si>
    <t>回访人：谭悦，回访时间：2025-10-02 14:36，回访内容：加微信，建群，跟进中一对一英语  ；|回访人：谭悦，回访时间：2025-10-19 15:05，回访内容：谭悦进行了退单操作!(本条回访记录由系统自动记录)；|回访人：谭悦，回访时间：2025-10-19 16:39，回访内容：学生退费了， 看看考试成绩吧，跟进二战 ；|回访人：谭悦，回访时间：2025-10-26 13:55，回访内容：跟进集训营，还没回复 ；|回访人：谭悦，回访时间：2025-10-30 16:17，回访内容：1</t>
  </si>
  <si>
    <t>英语,政治</t>
  </si>
  <si>
    <t>外地人外地大学(常规)</t>
  </si>
  <si>
    <t>客服</t>
  </si>
  <si>
    <t>132605684</t>
  </si>
  <si>
    <t>2025-10-28 20:22:28</t>
  </si>
  <si>
    <t>【小红书资源】
咨询考研一对一，IP地址在北京</t>
  </si>
  <si>
    <t>大三</t>
  </si>
  <si>
    <t>陈靓怡</t>
  </si>
  <si>
    <t>30642337</t>
  </si>
  <si>
    <t>2025-10-31 20:48</t>
  </si>
  <si>
    <t>北京信息科技大学</t>
  </si>
  <si>
    <t>计算机学院</t>
  </si>
  <si>
    <t>计算机科学与技术</t>
  </si>
  <si>
    <t>2025-10-31 20:51</t>
  </si>
  <si>
    <t>2025-10-31 21:44</t>
  </si>
  <si>
    <t>WYE27047</t>
  </si>
  <si>
    <t>考研英语无忧计划（27考研/英一冲刺）</t>
  </si>
  <si>
    <t>BJWY22035556hl</t>
  </si>
  <si>
    <t>BJWY7173848231</t>
  </si>
  <si>
    <t>WYE270470043</t>
  </si>
  <si>
    <t>2025-10-31</t>
  </si>
  <si>
    <t>回访人：李涛，回访时间：2025-10-31 20:48，回访内容：续费；|回访人：李涛，回访时间：2025-10-31 20:51，回访内容：系统自动签约</t>
  </si>
  <si>
    <t>27考季</t>
  </si>
  <si>
    <t>英语,政治,数学,计算机</t>
  </si>
  <si>
    <t>WYP27034</t>
  </si>
  <si>
    <t>考研政治无忧计划（27考研/基础）</t>
  </si>
  <si>
    <t>WYP270340039</t>
  </si>
  <si>
    <t>WYP27036</t>
  </si>
  <si>
    <t>考研政治无忧计划（27考研/冲刺）</t>
  </si>
  <si>
    <t>WYP270360039</t>
  </si>
  <si>
    <t>WYP27035</t>
  </si>
  <si>
    <t>考研政治无忧计划（27考研/强化）</t>
  </si>
  <si>
    <t>WYP270350039</t>
  </si>
  <si>
    <t>WYE27046</t>
  </si>
  <si>
    <t>考研英语无忧计划（27考研/英一强化）</t>
  </si>
  <si>
    <t>WYE270460043</t>
  </si>
  <si>
    <t>WYE27048</t>
  </si>
  <si>
    <t>考研英语无忧计划（27考研/基础）</t>
  </si>
  <si>
    <t>WYE270480013</t>
  </si>
  <si>
    <t>WYF25046</t>
  </si>
  <si>
    <t>四级无忧冲刺</t>
  </si>
  <si>
    <t>BJWY2201F8pC6h</t>
  </si>
  <si>
    <t>WYF250460015</t>
  </si>
  <si>
    <t>LP17619151162350</t>
  </si>
  <si>
    <t>27考研一对一伴学(无忧)</t>
  </si>
  <si>
    <t>许昌苦瓜</t>
  </si>
  <si>
    <t>129687286</t>
  </si>
  <si>
    <t>张亚男</t>
  </si>
  <si>
    <t>2025-10-04 11:26:07</t>
  </si>
  <si>
    <t>渠道录入来源：集团百度投放-基木鱼
账户名：baidu-大学-总部-A22KA00038
线索ID：251004481825693103
线索时间：2025-10-04 11:25:47
页面名称：新东方考研集训营
姓名：许昌苦瓜
城市：北京
IP：2408:8207:7824:a5d0:718f:6e6c:26a9:cc7b
来源页：https://aisite.wejianzhan.com/site/wjzswa2z/a8dbbce4-c4ec-438e-922c-14344008843f?utm_source=jituan_searchengine_douyin__M_douyin_PP&amp;utm_medium=CPD&amp;utm_campaign=jituanpinzhuanjuheye&amp;utm_term=daxuekaoshi_banwei_1&amp;wid=a842d1130c6e4394afaede8ccb14d579_0_0</t>
  </si>
  <si>
    <t>2026财年第5财月集团百度投放-基木鱼</t>
  </si>
  <si>
    <t>线上运营-投放</t>
  </si>
  <si>
    <t>集团-抖音品专</t>
  </si>
  <si>
    <t>陈立峰</t>
  </si>
  <si>
    <t>30355465</t>
  </si>
  <si>
    <t>2025-10-19 18:27</t>
  </si>
  <si>
    <t>考研专业课,考研无忧计划</t>
  </si>
  <si>
    <t>信息学部</t>
  </si>
  <si>
    <t>通信工程</t>
  </si>
  <si>
    <t>2025-10-23 10:54</t>
  </si>
  <si>
    <t>2025-10-23 10:55</t>
  </si>
  <si>
    <t>WYE27101</t>
  </si>
  <si>
    <t>考研英语无忧计划啄木鸟（27考研/基础）</t>
  </si>
  <si>
    <t>BJWY5487120372</t>
  </si>
  <si>
    <t>WYE271010007</t>
  </si>
  <si>
    <t>2025-10-23</t>
  </si>
  <si>
    <t>回访人：谭悦，回访时间：2025-10-17 18:42，回访内容：长期不回我消息 ；|回访人：陈伟钰，回访时间：2025-10-19 18:27，回访内容：陈伟钰恢复工单, 系统自动生成回访记录!；|回访人：谭悦，回访时间：2025-10-19 18:43，回访内容：面谈过了， 跟进中，走读班 ；|回访人：谭悦，回访时间：2025-10-22 18:03，回访内容：已出订单；|回访人：谭悦，回访时间：2025-10-23 10:54，回访内容：1</t>
  </si>
  <si>
    <t>考研专业课150,无忧计划-啄木鸟</t>
  </si>
  <si>
    <t>专业课150,英语,政治,数学</t>
  </si>
  <si>
    <t>集团百度投放-基木鱼</t>
  </si>
  <si>
    <t>WYM27101</t>
  </si>
  <si>
    <t>考研数学无忧计划啄木鸟（27考研/基础）</t>
  </si>
  <si>
    <t>WYM271010002</t>
  </si>
  <si>
    <t>WYM27103</t>
  </si>
  <si>
    <t>考研数学无忧计划啄木鸟（27考研/冲刺）</t>
  </si>
  <si>
    <t>WYM271030002</t>
  </si>
  <si>
    <t>WYE27105</t>
  </si>
  <si>
    <t>考研英语无忧计划啄木鸟（27考研/英二强化）</t>
  </si>
  <si>
    <t>WYE271050003</t>
  </si>
  <si>
    <t>WYM27102</t>
  </si>
  <si>
    <t>考研数学无忧计划啄木鸟（27考研/强化）</t>
  </si>
  <si>
    <t>WYM271020002</t>
  </si>
  <si>
    <t>WYE27106</t>
  </si>
  <si>
    <t>考研英语无忧计划啄木鸟（27考研/英二冲刺）</t>
  </si>
  <si>
    <t>WYE271060003</t>
  </si>
  <si>
    <t>WYP270350033</t>
  </si>
  <si>
    <t>WYP270340033</t>
  </si>
  <si>
    <t>WYP270360033</t>
  </si>
  <si>
    <t>LP1761186112116</t>
  </si>
  <si>
    <t>考研初试专业课一对一（27考研/无忧30小时）</t>
  </si>
  <si>
    <t>北京市7303</t>
  </si>
  <si>
    <t>130801054</t>
  </si>
  <si>
    <t>2025-10-15 12:38:47</t>
  </si>
  <si>
    <t xml:space="preserve">AI-37815-492 2025-10-15 12:36:12
您好同学，欢迎访问新东方考研官网，【新东方考研】全新升级，课程灵活多样，【考研全年集训营】【考研半年集训营】【考研冲刺营】【线下走读班】【考研一对一】【在职考研】【四六级】火热报名中 ，现在报名更有高达3000元优惠！
AI-37815-492 2025-10-15 12:36:14
您是想咨询【考研走读班】【考研集训营】【考研规划】还是【在职考研】呢？
01000000037815050295739111827303 2025-10-15 12:36:29
考研咨询
AI-37815-492 2025-10-15 12:36:32
同学，你现在是在校还是在职呢？
01000000037815050295739111827303 2025-10-15 12:36:38
刚毕业
AI-37815-492 2025-10-15 12:36:41
具体是想报考什么学校和专业呢？
01000000037815050295739111827303 2025-10-15 12:36:47
有电话吗
AI-37815-492 2025-10-15 12:36:50
有的，您现在方便接电话吗，说下的电话号码，我跟老师说下您的情况，让这边考研课程老师联系一下您，您看可以么？
01000000037815050295739111827303 2025-10-15 12:37:12
我打过去咨询一下
AI-37815-492 2025-10-15 12:37:15
好的，了解。我们新东方在全国32个城市都有校区，您倾向在哪个城市上课，或者希望哪里的老师给您介绍下呢？
01000000037815050295739111827303 2025-10-15 12:37:21
北京
AI-37815-492 2025-10-15 12:37:25
您可以留下您的姓名和电话，我这边可以立刻安排对应校区顾问老师给您回电！
01000000037815050295739111827303 2025-10-15 12:37:45
18122856609
AI-37815-492 2025-10-15 12:37:49
好的，确认一下你的号码是否正确呢~
01000000037815050295739111827303 2025-10-15 12:38:02
大概什么时间打过来
AI-37815-492 2025-10-15 12:38:06
这个手机号是您的微信吗？如果不是您可以留一下您的微信号
01000000037815050295739111827303 2025-10-15 12:38:06
对的
AI-37815-492 2025-10-15 12:38:09
同学怎么称呼呢？
01000000037815050295739111827303 2025-10-15 12:38:14
陈
AI-37815-492 2025-10-15 12:38:18
这边马上安排顾问老师联系您，预计半个小时左右给您回电请注意接听~
</t>
  </si>
  <si>
    <t>2026财年第5财月百度投放新东方官网小程序</t>
  </si>
  <si>
    <t>杨欢欢</t>
  </si>
  <si>
    <t>新东方官网小程序</t>
  </si>
  <si>
    <t>2025-10-15 12:45:55</t>
  </si>
  <si>
    <t>陈杞荣</t>
  </si>
  <si>
    <t>30448384</t>
  </si>
  <si>
    <t>2025-10-15 13:26</t>
  </si>
  <si>
    <t>北京师范大学</t>
  </si>
  <si>
    <t>艺术与传媒学院</t>
  </si>
  <si>
    <t>舞蹈学</t>
  </si>
  <si>
    <t>2025-10-16 11:16</t>
  </si>
  <si>
    <t>2025-10-16 11:17</t>
  </si>
  <si>
    <t>LP1760584615310</t>
  </si>
  <si>
    <t>BJWY8687315134</t>
  </si>
  <si>
    <t>2025-10-16</t>
  </si>
  <si>
    <t>回访人：李涛，回访时间：2025-10-15 13:26，回访内容：今年考北师大   舞蹈专业！  本科是北京体育大学，4-6级没有考！ 有学过雅思 5分左右！    学习时间每天     专业课是在魏公村！下午到学校面谈！；|回访人：李涛，回访时间：2025-10-16 11:16，回访内容：系统自动签约</t>
  </si>
  <si>
    <t>国内高校-985</t>
  </si>
  <si>
    <t>百度投放</t>
  </si>
  <si>
    <t>91185805</t>
  </si>
  <si>
    <t>2024-12-20 19:49:46</t>
  </si>
  <si>
    <t>续费原因：学员咨询接下来的考研课程，辛苦流转；该学生为保护期外续费，原顾问部门：国内大学部</t>
  </si>
  <si>
    <t>大二</t>
  </si>
  <si>
    <t>陈若瑜</t>
  </si>
  <si>
    <t>30415504</t>
  </si>
  <si>
    <t>2025-10-11 10:08</t>
  </si>
  <si>
    <t>考研集训营</t>
  </si>
  <si>
    <t>中北大学</t>
  </si>
  <si>
    <t>机械工程学院</t>
  </si>
  <si>
    <t>机械设计制造及其自动化</t>
  </si>
  <si>
    <t>2025-10-11 10:13</t>
  </si>
  <si>
    <t>2025-10-11 10:24</t>
  </si>
  <si>
    <t>LP1760148823102</t>
  </si>
  <si>
    <t>考研初试专业课一对一（26考研/30小时）</t>
  </si>
  <si>
    <t>XDF072214235615410</t>
  </si>
  <si>
    <t>回访人：谭悦，回访时间：2025-10-11 10:08，回访内容：1；|回访人：谭悦，回访时间：2025-10-11 10:13，回访内容：系统自动签约</t>
  </si>
  <si>
    <t>寒暑假集训营（春秋OMO）</t>
  </si>
  <si>
    <t>92994255</t>
  </si>
  <si>
    <t>2025-01-13 16:06:45</t>
  </si>
  <si>
    <t>赵星火老师死单激活资源；赵星火老师死单激活资源 外呼主题：FY24-国内9月死单回访（第四周）
赵星火老师死单激活资源(资源备注人:吴凯龙;资源备注时间:2025-01-13 16:07)</t>
  </si>
  <si>
    <t>陈廷进</t>
  </si>
  <si>
    <t>高龙明</t>
  </si>
  <si>
    <t>30469649</t>
  </si>
  <si>
    <t>2025-10-19 15:47</t>
  </si>
  <si>
    <t>吉林大学</t>
  </si>
  <si>
    <t>物理学院</t>
  </si>
  <si>
    <t>2025-10-19 15:48</t>
  </si>
  <si>
    <t>同科续费</t>
  </si>
  <si>
    <t>分单</t>
  </si>
  <si>
    <t>BJWY4776417923</t>
  </si>
  <si>
    <t>回访人：高龙明，回访时间：2025-10-19 15:47，回访内容：1；|回访人：高龙明，回访时间：2025-10-19 15:47，回访内容：1</t>
  </si>
  <si>
    <t>数学</t>
  </si>
  <si>
    <t>101338732</t>
  </si>
  <si>
    <t>2025-05-05 17:07:28</t>
  </si>
  <si>
    <t>渠道录入来源：集团百度投放-基木鱼
账户名：baidu-大学-总部-A22KA00038
线索ID：250505456599343480
线索时间：2025-05-05 17:07:25
页面名称：表单单页
姓名：李女士
城市：北京
IP：106.39.151.230
来源页：https://aisite.wejianzhan.com/site/wjzswa2z/ae4b1107-66a0-456e-a487-5b127e799c11?fid=nHcLnjcsPW6zn1fvnHb4PWRLP7tznWPxn6&amp;ch=4&amp;bd_vid=nHcLnjcsPW6zn1fvnHb4PWRLP7tznWPxn-tknjKxP7tknjnkPWf3nWRdn10&amp;bd_bxst=EiaKZ_Blwva8CKZx00cD05kyisFDg0f000000KQfsopoVeLRv_OxEe1wYnoqYpTSm-z800000aFAPbFDrH6zPbRvPHmvPYFKnD7AwH-arHIKfbDvnjKKrZsscDc1f1uawH6znj6sPbPjPHbvf16drRu7PYfswWb3rjIDt1QcFitgly3a00008btpKw6000KgrKHSef0000D0xsDcEe1wYnoqYpTmEe1wYnoqYpTVYn2vJeXqEe1wYnL3dU39000005OOOOOOOOOOEDq7r6
描述：VIP课程</t>
  </si>
  <si>
    <t>2025财年第12财月集团百度投放-基木鱼</t>
  </si>
  <si>
    <t>总部-百度投放</t>
  </si>
  <si>
    <t>陈翔</t>
  </si>
  <si>
    <t>30223170</t>
  </si>
  <si>
    <t>2025-09-30 17:20</t>
  </si>
  <si>
    <t>线上考研产品</t>
  </si>
  <si>
    <t>北京电子科技学院</t>
  </si>
  <si>
    <t>电子与通信工程系</t>
  </si>
  <si>
    <t>2025-10-01 17:50</t>
  </si>
  <si>
    <t>94083352139</t>
  </si>
  <si>
    <t>2026考研英语大纲冲刺班,2026考研政治大纲冲刺班,2026考研数学直通车 5期</t>
  </si>
  <si>
    <t>2025-10-01</t>
  </si>
  <si>
    <t>回访人：谭悦，回访时间：2025-09-30 17:20，回访内容：1；|回访人：谭悦，回访时间：2025-09-30 17:20，回访内容：1</t>
  </si>
  <si>
    <t>长期班,长期班,长期班</t>
  </si>
  <si>
    <t>线上直通车</t>
  </si>
  <si>
    <t>132519662</t>
  </si>
  <si>
    <t>2025-10-28 11:15:27</t>
  </si>
  <si>
    <t>续费原因：学生27考研，需要一对一，辛苦谭悦老师跟进；该学生为保护期内续费，原顾问：国内大学部-谭悦(tanyue9@xdf.cn)</t>
  </si>
  <si>
    <t>陈一凡</t>
  </si>
  <si>
    <t>30609934</t>
  </si>
  <si>
    <t>2025-10-30 16:10</t>
  </si>
  <si>
    <t>北方工业大学</t>
  </si>
  <si>
    <t>信息学院</t>
  </si>
  <si>
    <t>数据科学与大数据技术</t>
  </si>
  <si>
    <t>2025-10-30 16:12</t>
  </si>
  <si>
    <t>WYFBK25060</t>
  </si>
  <si>
    <t>四级无忧计划（补优惠/ 陈一凡 ）</t>
  </si>
  <si>
    <t>BJWY24032w1g8X</t>
  </si>
  <si>
    <t>BJWY8503976521</t>
  </si>
  <si>
    <t>WYFBK250600001</t>
  </si>
  <si>
    <t>2025-10-30</t>
  </si>
  <si>
    <t>回访人：谭悦，回访时间：2025-10-30 16:10，回访内容：1；|回访人：谭悦，回访时间：2025-10-30 16:10，回访内容：补四六级班级优惠入班</t>
  </si>
  <si>
    <t>WYM26009</t>
  </si>
  <si>
    <t>考研数学无忧计划（26考研/冲刺）</t>
  </si>
  <si>
    <t>WYM260090062</t>
  </si>
  <si>
    <t>2025-10-26</t>
  </si>
  <si>
    <t>转出</t>
  </si>
  <si>
    <t>WYP26021</t>
  </si>
  <si>
    <t>考研政治无忧计划（26考研/冲刺）</t>
  </si>
  <si>
    <t>WYP260210063</t>
  </si>
  <si>
    <t>郝琨</t>
  </si>
  <si>
    <t>郝琨haokun@xdf.cn</t>
  </si>
  <si>
    <t>30624983</t>
  </si>
  <si>
    <t>2025-10-28 11:22</t>
  </si>
  <si>
    <t>2025-10-28 11:29</t>
  </si>
  <si>
    <t>2025-10-28 11:43</t>
  </si>
  <si>
    <t>LP1761622149221</t>
  </si>
  <si>
    <t>26考研一对一伴学（无忧）</t>
  </si>
  <si>
    <t>2025-10-28</t>
  </si>
  <si>
    <t>回访人：谭悦，回访时间：2025-10-28 11:22，回访内容：续费一对一；|回访人：谭悦，回访时间：2025-10-28 11:29，回访内容：系统自动签约</t>
  </si>
  <si>
    <t>学生</t>
  </si>
  <si>
    <t>131485564</t>
  </si>
  <si>
    <t>乔文娇</t>
  </si>
  <si>
    <t>2025-10-20 10:42:19</t>
  </si>
  <si>
    <t>研三</t>
  </si>
  <si>
    <t>电话</t>
  </si>
  <si>
    <t>大客服呼入</t>
  </si>
  <si>
    <t>2025-10-20 10:44:59</t>
  </si>
  <si>
    <t>陈玉昆</t>
  </si>
  <si>
    <t>30499061</t>
  </si>
  <si>
    <t>2025-10-20 11:57</t>
  </si>
  <si>
    <t>考博</t>
  </si>
  <si>
    <t>北京大学医学部</t>
  </si>
  <si>
    <t>医学</t>
  </si>
  <si>
    <t>2025-10-20 14:10</t>
  </si>
  <si>
    <t>2025-10-20 15:15</t>
  </si>
  <si>
    <t>97505185768</t>
  </si>
  <si>
    <t>2026医学考博英语全程班【直播 + 录播】</t>
  </si>
  <si>
    <t>回访人：谭悦，回访时间：2025-10-20 11:57，回访内容：在职工作，医学考博，明年考试，推荐网课和一对一  ；|回访人：谭悦，回访时间：2025-10-20 14:10，回访内容：系统自动签约；|回访人：谭悦，回访时间：2025-10-20 15:14，回访内容：签约</t>
  </si>
  <si>
    <t>崔毓轩</t>
  </si>
  <si>
    <t>129648353</t>
  </si>
  <si>
    <t>北京国内管理员</t>
  </si>
  <si>
    <t>2025-10-05 10:29:53</t>
  </si>
  <si>
    <t>资源录入来源：小表单
城市：张家口市
市场活动id：412422
市场活动名称：新东方集团官微【新东方】资源
活动所属学校id：10000
活动所属学校名称：总公司
线索接收人邮箱：yangjun42@xdf.cn
线索接受人类型：自定义
表单信息：表单id81512、表单名(对内)：新东方集团官微【新东方】资源、表单名（对外）：新东方课程报名、创建人邮箱：wuyue38@xdf.cn、表单链接：pages/index/index.html?scene=81512,,ucwVUGil
备注：来源:小表单;姓名:崔毓轩;意向课程: 【课程】考研、四六级、专升本、成人英语/北京/北京; 新老生: 新生; 提交链接:pages/index/index.html?scene=81512,,ucwVUGil;地理位置:河北省张家口市怀来县官厅镇珠园村;渠道:新媒体运营/集团品牌官微</t>
  </si>
  <si>
    <t>2026财年小表单-新东方集团官微【新东方】资源</t>
  </si>
  <si>
    <t>王静静</t>
  </si>
  <si>
    <t>线上运营-私域中台</t>
  </si>
  <si>
    <t>集团官微</t>
  </si>
  <si>
    <t>2025-10-05 11:00:15</t>
  </si>
  <si>
    <t>30315057</t>
  </si>
  <si>
    <t>2025-10-05 12:15</t>
  </si>
  <si>
    <t>考研专业课,考研VIP,考研无忧计划,线上考研产品</t>
  </si>
  <si>
    <t>中央财经大学</t>
  </si>
  <si>
    <t>金融学院</t>
  </si>
  <si>
    <t>金融学</t>
  </si>
  <si>
    <t>2025-10-09 11:20</t>
  </si>
  <si>
    <t>2025-10-09 11:21</t>
  </si>
  <si>
    <t>LP1759980029184</t>
  </si>
  <si>
    <t>BJWY3662221602</t>
  </si>
  <si>
    <t>2025-10-09</t>
  </si>
  <si>
    <t>回访人：李涛，回访时间：2025-10-05 12:15，回访内容：现在不是很方便    晚点电话联系  微信通过了！；|回访人：李涛，回访时间：2025-10-05 16:42，回访内容：详细介绍一对一课程       家在东城住    这俩天考虑一下 给回复！</t>
  </si>
  <si>
    <t>英语,政治,数学,专业课150</t>
  </si>
  <si>
    <t>小表单</t>
  </si>
  <si>
    <t>翟羽轩</t>
  </si>
  <si>
    <t>120027670</t>
  </si>
  <si>
    <t>2025-07-21 13:29:55</t>
  </si>
  <si>
    <t>续费原因：续费 1一对一；该学生为保护期外续费，原顾问部门：国内大学部</t>
  </si>
  <si>
    <t>29231960</t>
  </si>
  <si>
    <t>2025-07-21 14:18</t>
  </si>
  <si>
    <t>国际关系学院</t>
  </si>
  <si>
    <t>国际安全学院</t>
  </si>
  <si>
    <t>国际政治</t>
  </si>
  <si>
    <t>2025-10-30 11:12</t>
  </si>
  <si>
    <t>2025-10-30 11:17</t>
  </si>
  <si>
    <t>LP1761793973312</t>
  </si>
  <si>
    <t>BJWY0621194005</t>
  </si>
  <si>
    <t>回访人：赵星火，回访时间：2025-10-24 18:50，回访内容：还没确定时间这边继续维护跟进中这边继续维护中；|回访人：赵星火，回访时间：2025-10-29 17:03，回访内容：给到课程计划和这个收费以及上课时间跟进中；|回访人：赵星火，回访时间：2025-10-30 11:12，回访内容：系统自动签约</t>
  </si>
  <si>
    <t>范围</t>
  </si>
  <si>
    <t>130939619</t>
  </si>
  <si>
    <t>2025-10-15 15:57:24</t>
  </si>
  <si>
    <t>续费原因：数学补充 12 次课，英语补充 5 次课，共 34h；该学生为保护期内续费，原顾问：国内大学部-赵星火(zhaoxinghuo@xdf.cn)</t>
  </si>
  <si>
    <t>30479815</t>
  </si>
  <si>
    <t>2025-10-15 21:43</t>
  </si>
  <si>
    <t>北京建筑大学</t>
  </si>
  <si>
    <t>土木与交通工程学院</t>
  </si>
  <si>
    <t>2025-10-16 11:30</t>
  </si>
  <si>
    <t>2025-10-16 13:02</t>
  </si>
  <si>
    <t>LP1760585419343</t>
  </si>
  <si>
    <t>BJWY1871741452</t>
  </si>
  <si>
    <t>回访人：赵星火，回访时间：2025-10-15 21:43，回访内容：明天缴费；|回访人：赵星火，回访时间：2025-10-16 11:30，回访内容：系统自动签约</t>
  </si>
  <si>
    <t>91630350</t>
  </si>
  <si>
    <t>2024-12-26 18:40:02</t>
  </si>
  <si>
    <t>激活</t>
  </si>
  <si>
    <t>方越</t>
  </si>
  <si>
    <t>30317217</t>
  </si>
  <si>
    <t>2025-10-06 11:29</t>
  </si>
  <si>
    <t>北京联合大学</t>
  </si>
  <si>
    <t>艺术学院</t>
  </si>
  <si>
    <t>绘画</t>
  </si>
  <si>
    <t>2025-10-06 14:22</t>
  </si>
  <si>
    <t>WYE27010</t>
  </si>
  <si>
    <t>考研英语无忧计划（27考研/英二强化）</t>
  </si>
  <si>
    <t>扩科续费</t>
  </si>
  <si>
    <t>BJWY2391065562</t>
  </si>
  <si>
    <t>WYE270100014</t>
  </si>
  <si>
    <t>2025-10-06</t>
  </si>
  <si>
    <t>回访人：赵星火，回访时间：2025-10-06 11:29，回访内容：1；|回访人：赵星火，回访时间：2025-10-06 14:22，回访内容：1</t>
  </si>
  <si>
    <t>无忧计划-早鸟,考研专业课300</t>
  </si>
  <si>
    <t>英语,政治,专业课300</t>
  </si>
  <si>
    <t>WYE27012</t>
  </si>
  <si>
    <t>WYE270120037</t>
  </si>
  <si>
    <t>WYE27011</t>
  </si>
  <si>
    <t>考研英语无忧计划（27考研/英二冲刺）</t>
  </si>
  <si>
    <t>WYE270110014</t>
  </si>
  <si>
    <t>WYP270340009</t>
  </si>
  <si>
    <t>WYP270360009</t>
  </si>
  <si>
    <t>WYP270350009</t>
  </si>
  <si>
    <t>LP1759730731334</t>
  </si>
  <si>
    <t>考研初试专业课一对一（27考研/无忧50小时）</t>
  </si>
  <si>
    <t>129222635</t>
  </si>
  <si>
    <t>2025-09-28 10:27:12</t>
  </si>
  <si>
    <t>家长咨询四级线下课课程地点及收费情况</t>
  </si>
  <si>
    <t>大一</t>
  </si>
  <si>
    <t>内部员工推荐</t>
  </si>
  <si>
    <t>冯文玥</t>
  </si>
  <si>
    <t>30422642</t>
  </si>
  <si>
    <t>2025-10-14 17:17</t>
  </si>
  <si>
    <t>四级</t>
  </si>
  <si>
    <t>六年级</t>
  </si>
  <si>
    <t>机电工程学院</t>
  </si>
  <si>
    <t>2025-10-14 17:18</t>
  </si>
  <si>
    <t>WYF25043</t>
  </si>
  <si>
    <t>四级无忧计划</t>
  </si>
  <si>
    <t>姚明明+yaomingming@xdf.cn+新东方教育科技集团有限公司-培训学校-北京学校-高中一对一部-西南区-玉泉路分中心 | 学习顾问</t>
  </si>
  <si>
    <t>BJWY2101498uW2</t>
  </si>
  <si>
    <t>BJWY3141371973</t>
  </si>
  <si>
    <t>WYF250430058</t>
  </si>
  <si>
    <t>回访人：李涛，回访时间：2025-10-14 17:17，回访内容：转班 重新弄一下；|回访人：李涛，回访时间：2025-10-14 17:18，回访内容：报名！</t>
  </si>
  <si>
    <t>25下考季</t>
  </si>
  <si>
    <t>刘书明</t>
  </si>
  <si>
    <t>114767021</t>
  </si>
  <si>
    <t>赵秋侠</t>
  </si>
  <si>
    <t>2025-06-17 11:25:47</t>
  </si>
  <si>
    <t>线上运营-抖音</t>
  </si>
  <si>
    <t>抖音</t>
  </si>
  <si>
    <t>2025-06-17 11:27:46</t>
  </si>
  <si>
    <t>冯义卿</t>
  </si>
  <si>
    <t>28390043</t>
  </si>
  <si>
    <t>2025-06-17 11:42</t>
  </si>
  <si>
    <t>首都医科大学</t>
  </si>
  <si>
    <t>临床医学院</t>
  </si>
  <si>
    <t>临床医学</t>
  </si>
  <si>
    <t>2025-10-31 18:42</t>
  </si>
  <si>
    <t>2025-10-31 19:04</t>
  </si>
  <si>
    <t>KYQNJXY2701B</t>
  </si>
  <si>
    <t>27考研全年集训营英语（强冲/英语一）</t>
  </si>
  <si>
    <t>BJWY25030q8UPI</t>
  </si>
  <si>
    <t>BJWY5373463335</t>
  </si>
  <si>
    <t>KYQNJXY2701B0004</t>
  </si>
  <si>
    <t>回访人：赵星火，回访时间：2025-10-28 16:53，回访内容：给到课程辅导合同跟进中继续维护学生。；|回访人：赵星火，回访时间：2025-10-31 18:42，回访内容：1</t>
  </si>
  <si>
    <t>全年集训营</t>
  </si>
  <si>
    <t>KYQNJX2703Z</t>
  </si>
  <si>
    <t>27考研全年集训营（住宿费/三月）</t>
  </si>
  <si>
    <t>KYQNJX2703Z0005</t>
  </si>
  <si>
    <t>KYHJJXY2701</t>
  </si>
  <si>
    <t>27考研寒假集训营英语</t>
  </si>
  <si>
    <t>KYHJJXY27010004</t>
  </si>
  <si>
    <t>KYQNJXZ2702A</t>
  </si>
  <si>
    <t>27考研全年集训营政治（基础）</t>
  </si>
  <si>
    <t>KYQNJXZ2702A0004</t>
  </si>
  <si>
    <t>KYQNJXZ2702B</t>
  </si>
  <si>
    <t>27考研全年集训营政治（强冲）</t>
  </si>
  <si>
    <t>KYQNJXZ2702B0004</t>
  </si>
  <si>
    <t>KYHJJX2701Z</t>
  </si>
  <si>
    <t>27考研寒假集训营（住宿费）</t>
  </si>
  <si>
    <t>KYHJJX2701Z0004</t>
  </si>
  <si>
    <t>KYQNJXY2701A</t>
  </si>
  <si>
    <t>27考研全年集训营英语（基础）</t>
  </si>
  <si>
    <t>KYQNJXY2701A0004</t>
  </si>
  <si>
    <t>126945275</t>
  </si>
  <si>
    <t>2025-09-10 14:30:02</t>
  </si>
  <si>
    <t>【考博】
考季：26年
年级：在职
课程形式：线下考博一对一或者六级线下班课
女士在职，当老师，咨询考博英语一对一，考博英语包含六级内容，去年已经在新东方报了六级无忧计划线下学过，还想再报六级线下班和考博一对一，现在准备上课不方便接听，让加微信介绍，手机号是本人微信号。
！！！辛苦前台客服查重分配，有去年的签约单-谢仕为；考博一对一和六级线下班课都要了解</t>
  </si>
  <si>
    <t>公众号</t>
  </si>
  <si>
    <t>高原</t>
  </si>
  <si>
    <t>30422639</t>
  </si>
  <si>
    <t>2025-10-14 17:16</t>
  </si>
  <si>
    <t>毕业/在职</t>
  </si>
  <si>
    <t>询问院系未告知</t>
  </si>
  <si>
    <t>2025-10-14 17:21</t>
  </si>
  <si>
    <t>WYS25047</t>
  </si>
  <si>
    <t>六级无忧计划</t>
  </si>
  <si>
    <t>BJWY2095765425</t>
  </si>
  <si>
    <t>WYS250470040</t>
  </si>
  <si>
    <t>回访人：李涛，回访时间：2025-10-14 17:16，回访内容：转班 重新弄一下；|回访人：李涛，回访时间：2025-10-14 17:21，回访内容：报名</t>
  </si>
  <si>
    <t>龚依萌</t>
  </si>
  <si>
    <t>129414910</t>
  </si>
  <si>
    <t>2025-09-29 17:12:39</t>
  </si>
  <si>
    <t>资源录入来源：小表单
城市：北京市
市场活动id：412422
市场活动名称：新东方集团官微【新东方】资源
活动所属学校id：10000
活动所属学校名称：总公司
线索接收人邮箱：yangjun42@xdf.cn
线索接受人类型：自定义
表单信息：表单id81512、表单名(对内)：新东方集团官微【新东方】资源、表单名（对外）：新东方课程报名、创建人邮箱：wuyue38@xdf.cn、表单链接：pages/index/index.html?scene=81512,,ucwVUGil
备注：来源:小表单;姓名:龚依萌;意向课程: 【课程】考研、四六级、专升本、成人英语/北京/北京; 新老生: 在读老生; 提交链接:pages/index/index.html?scene=81512,,ucwVUGil;地理位置:北京市西城区什刹海街道1901 Cafe(西四店)西什库大街37号小区;渠道:新媒体运营/集团品牌官微</t>
  </si>
  <si>
    <t>2025-09-29 18:54:45</t>
  </si>
  <si>
    <t>30302946</t>
  </si>
  <si>
    <t>2025-09-30 15:21</t>
  </si>
  <si>
    <t>考研VIP,考研无忧计划,ACCA</t>
  </si>
  <si>
    <t>询问院校未告知</t>
  </si>
  <si>
    <t>询问专业未告知</t>
  </si>
  <si>
    <t>2025-10-03 14:00</t>
  </si>
  <si>
    <t>2025-10-03 14:26</t>
  </si>
  <si>
    <t>LP1759471258459</t>
  </si>
  <si>
    <t>XDF082105131725317</t>
  </si>
  <si>
    <t>2025-10-03</t>
  </si>
  <si>
    <t>回访人：李涛，回访时间：2025-09-30 15:21，回访内容：主要英语  去年英语65分，希望找经验丰富的老师，倾向一对一  推荐老师   想要10.1假期上课   微信发送试听课！；|回访人：李涛，回访时间：2025-10-01 16:31，回访内容：微信跟进中 ；|回访人：李涛，回访时间：2025-10-02 16:37，回访内容：选老师中  继续跟进！</t>
  </si>
  <si>
    <t>小谷</t>
  </si>
  <si>
    <t>131792932</t>
  </si>
  <si>
    <t>2025-10-22 00:53:48</t>
  </si>
  <si>
    <t>【王朝群】咨询考研英语辅导，今年考研</t>
  </si>
  <si>
    <t>谷子博</t>
  </si>
  <si>
    <t>30540435</t>
  </si>
  <si>
    <t>2025-10-22 19:26</t>
  </si>
  <si>
    <t>中国社会科学院大学</t>
  </si>
  <si>
    <t>社会学院</t>
  </si>
  <si>
    <t>社会学</t>
  </si>
  <si>
    <t>2025-10-22 20:12</t>
  </si>
  <si>
    <t>2025-10-22 20:17</t>
  </si>
  <si>
    <t>LP17611351751543</t>
  </si>
  <si>
    <t>BJWY4469528121</t>
  </si>
  <si>
    <t>回访人：谭悦，回访时间：2025-10-22 19:26，回访内容：今年考，MPA，去年考过，社科大，164分， 英语一对一20小时，；|回访人：谭悦，回访时间：2025-10-22 20:12，回访内容：系统自动签约</t>
  </si>
  <si>
    <t>129657037</t>
  </si>
  <si>
    <t>2025-10-07 15:41:56</t>
  </si>
  <si>
    <t xml:space="preserve">渠道录入来源：大众点评
事件名称：400电话
大众点评门店名称：新东方考研四六级(良乡大学城校区)
店铺绑定的校区：临时教学校区
店铺管理员邮箱：lvmeng2@xdf.cn
备注：2025-10-07 15:41:54,用户在大众点评新东方考研四六级(良乡大学城校区)呼入400电话 未接
</t>
  </si>
  <si>
    <t>2026财年第5财月大众点评在线咨询</t>
  </si>
  <si>
    <t>大众点评</t>
  </si>
  <si>
    <t>管综水</t>
  </si>
  <si>
    <t>30352792</t>
  </si>
  <si>
    <t>2025-10-08 17:52</t>
  </si>
  <si>
    <t>外国语言与文化学院</t>
  </si>
  <si>
    <t>商务英语</t>
  </si>
  <si>
    <t>2025-10-09 11:01</t>
  </si>
  <si>
    <t>2025-10-09 11:11</t>
  </si>
  <si>
    <t>17325106600</t>
  </si>
  <si>
    <t>考研规划（择校）热线Pro</t>
  </si>
  <si>
    <t>回访人：赵星火，回访时间：2025-10-08 17:52，回访内容：表示关注择校跟进中继续维护学生情况</t>
  </si>
  <si>
    <t>新媒体管家-点评</t>
  </si>
  <si>
    <t>无</t>
  </si>
  <si>
    <t>131289612</t>
  </si>
  <si>
    <t>程远</t>
  </si>
  <si>
    <t>2025-10-18 11:42:44</t>
  </si>
  <si>
    <t>花园桥直访；</t>
  </si>
  <si>
    <t>直访</t>
  </si>
  <si>
    <t>郭凯航</t>
  </si>
  <si>
    <t>30464118</t>
  </si>
  <si>
    <t>2025-10-18 13:27</t>
  </si>
  <si>
    <t>首都经济贸易大学</t>
  </si>
  <si>
    <t>劳动经济学院</t>
  </si>
  <si>
    <t>人力资源管理</t>
  </si>
  <si>
    <t>2025-10-18 13:57</t>
  </si>
  <si>
    <t>WYP27017</t>
  </si>
  <si>
    <t>BJWY4033041835</t>
  </si>
  <si>
    <t>WYP270170031</t>
  </si>
  <si>
    <t>回访人：赵星火，回访时间：2025-10-18 13:27，回访内容：1；|回访人：赵星火，回访时间：2025-10-18 13:57，回访内容：1</t>
  </si>
  <si>
    <t>无忧计划-早鸟</t>
  </si>
  <si>
    <t>国内高校-C9</t>
  </si>
  <si>
    <t>外地人本地大学(常规)</t>
  </si>
  <si>
    <t>WYP27018</t>
  </si>
  <si>
    <t>WYP270180031</t>
  </si>
  <si>
    <t>WYP27016</t>
  </si>
  <si>
    <t>WYP270160031</t>
  </si>
  <si>
    <t>WYM27020</t>
  </si>
  <si>
    <t>考研数学无忧计划（27考研/强化）</t>
  </si>
  <si>
    <t>WYM270200012</t>
  </si>
  <si>
    <t>WYM27019</t>
  </si>
  <si>
    <t>考研数学无忧计划（27考研/基础）</t>
  </si>
  <si>
    <t>WYM270190012</t>
  </si>
  <si>
    <t>WYE27021</t>
  </si>
  <si>
    <t>WYE270210016</t>
  </si>
  <si>
    <t>WYE27020</t>
  </si>
  <si>
    <t>WYE270200016</t>
  </si>
  <si>
    <t>WYE27019</t>
  </si>
  <si>
    <t>WYE270190037</t>
  </si>
  <si>
    <t>WYM27021</t>
  </si>
  <si>
    <t>考研数学无忧计划（27考研/冲刺）</t>
  </si>
  <si>
    <t>WYM270210012</t>
  </si>
  <si>
    <t>LP1760766045876</t>
  </si>
  <si>
    <t>酸酸</t>
  </si>
  <si>
    <t>131168343</t>
  </si>
  <si>
    <t>2025-10-17 09:33:19</t>
  </si>
  <si>
    <r>
      <rPr>
        <sz val="10"/>
        <rFont val="微软雅黑"/>
        <charset val="134"/>
      </rPr>
      <t>【王朝群】咨询考研英语</t>
    </r>
    <r>
      <rPr>
        <sz val="10"/>
        <rFont val="宋体-简"/>
        <charset val="134"/>
      </rPr>
      <t>➕</t>
    </r>
    <r>
      <rPr>
        <sz val="10"/>
        <rFont val="微软雅黑"/>
        <charset val="134"/>
      </rPr>
      <t>政治 专业课一对一，全科【微信联系，不要电话】</t>
    </r>
  </si>
  <si>
    <t>郭畑畑</t>
  </si>
  <si>
    <t>30459740</t>
  </si>
  <si>
    <t>2025-10-17 14:43</t>
  </si>
  <si>
    <t>中国矿业大学(北京)</t>
  </si>
  <si>
    <t>管理学院</t>
  </si>
  <si>
    <t>行政管理</t>
  </si>
  <si>
    <t>2025-10-18 19:39</t>
  </si>
  <si>
    <t>2025-10-18 19:40</t>
  </si>
  <si>
    <t>BJWY1312993478</t>
  </si>
  <si>
    <t>WYE271010004</t>
  </si>
  <si>
    <t>回访人：赵星火，回访时间：2025-10-17 14:43，回访内容：明年考本校本专业，这边想要线上网课，都推荐中邀约面谈跟进中；|回访人：赵星火，回访时间：2025-10-18 16:10，回访内容：郭畑畑校区试听课沟通了，跟进学生情况看下课程考虑推荐知春路走读班中，关注人数和授课进度分班。；|回访人：赵星火，回访时间：2025-10-18 19:39，回访内容：1</t>
  </si>
  <si>
    <t>无忧计划-啄木鸟</t>
  </si>
  <si>
    <t>WYE27104</t>
  </si>
  <si>
    <t>考研英语无忧计划啄木鸟（27考研/英一冲刺）</t>
  </si>
  <si>
    <t>WYE271040003</t>
  </si>
  <si>
    <t>WYP270350027</t>
  </si>
  <si>
    <t>WYP270340027</t>
  </si>
  <si>
    <t>WYP270360027</t>
  </si>
  <si>
    <t>WYE27103</t>
  </si>
  <si>
    <t>考研英语无忧计划啄木鸟（27考研/英一强化）</t>
  </si>
  <si>
    <t>WYE271030003</t>
  </si>
  <si>
    <t>77791747</t>
  </si>
  <si>
    <t>2024-06-19 11:34:43</t>
  </si>
  <si>
    <t>13552721008死单激活</t>
  </si>
  <si>
    <t>贺其永歌</t>
  </si>
  <si>
    <t>30362493</t>
  </si>
  <si>
    <t>2025-10-10 13:23</t>
  </si>
  <si>
    <t>六级</t>
  </si>
  <si>
    <t>文学院</t>
  </si>
  <si>
    <t>汉语言文学</t>
  </si>
  <si>
    <t>2025-10-16 11:47</t>
  </si>
  <si>
    <t>2025-10-16 11:49</t>
  </si>
  <si>
    <t>LP1760586462394</t>
  </si>
  <si>
    <t>六级一对一伴学班</t>
  </si>
  <si>
    <t>BJWY9822893615</t>
  </si>
  <si>
    <t>回访人：谭悦，回访时间：2025-10-10 13:23，回访内容：续费一对一；|回访人：谭悦，回访时间：2025-10-10 19:17，回访内容：微信跟进中，一对一续费 ；|回访人：谭悦，回访时间：2025-10-13 12:42，回访内容：孩子不想上课呢， 再等等吧 ；|回访人：谭悦，回访时间：2025-10-16 11:47，回访内容：系统自动签约</t>
  </si>
  <si>
    <t>25上考季</t>
  </si>
  <si>
    <t>贺暄恒</t>
  </si>
  <si>
    <t>131492196</t>
  </si>
  <si>
    <t>余韵</t>
  </si>
  <si>
    <t>2025-10-20 12:37:19</t>
  </si>
  <si>
    <t>续费原因：老师好，学员正在和家长沟通续费；该学生为保护期内续费，原顾问：国内大学部-谭悦(tanyue9@xdf.cn)</t>
  </si>
  <si>
    <t>余韵yuyun7@xdf.cn</t>
  </si>
  <si>
    <t>30434200</t>
  </si>
  <si>
    <t>2025-10-20 17:39</t>
  </si>
  <si>
    <t>建筑与城市规划学院</t>
  </si>
  <si>
    <t>建筑学</t>
  </si>
  <si>
    <t>2025-10-20 19:26</t>
  </si>
  <si>
    <t>2025-10-20 19:28</t>
  </si>
  <si>
    <t>LP1760959607903</t>
  </si>
  <si>
    <t>BJWY9142571360</t>
  </si>
  <si>
    <t>回访人：谭悦，回访时间：2025-10-20 17:39，回访内容：续费跟进 ；|回访人：谭悦，回访时间：2025-10-20 19:26，回访内容：系统自动签约</t>
  </si>
  <si>
    <t>Gyjymms戒赌版</t>
  </si>
  <si>
    <t>130323622</t>
  </si>
  <si>
    <t>2025-10-11 19:50:44</t>
  </si>
  <si>
    <t xml:space="preserve">渠道录入来源：小红书
事件名称：私信留资
小红书账号id：659bd1020000000022000003
小红书账号名称：北京新东方考研一对一咨询
广告投放账号名称：北京新东方考研一对一咨询
活动所属学校id：108
活动所属学校名称：北京大学事业部
统一活动id：2822543
统一活动名称：北京大学事业部25年10月小红书专业号投放
渠道名称：网络营销-小红书-专业号投放
线索创建人邮箱：cuijiahui2@xdf.cn
资源跟进人邮箱：cuijiahui2@xdf.cn
备注：用户地区是【北京市北京市】，在【2025-10-11 19:48:39】留资，私信通线索标签为【留客资】，来源于【北京新东方考研一对一咨询】投放账户，意向项目是【考研/考博】，留资笔记是【】，备注【-】
</t>
  </si>
  <si>
    <t>胡钰彬</t>
  </si>
  <si>
    <t>30372903</t>
  </si>
  <si>
    <t>2025-10-12 11:30</t>
  </si>
  <si>
    <t>B（需长时间跟单或只需要规划）</t>
  </si>
  <si>
    <t>陕西师范大学</t>
  </si>
  <si>
    <t>化学与材料科学学院</t>
  </si>
  <si>
    <t>材料化学</t>
  </si>
  <si>
    <t>2025-10-13 18:42</t>
  </si>
  <si>
    <t>2025-10-13 18:44</t>
  </si>
  <si>
    <t>LP1760352166829</t>
  </si>
  <si>
    <t>BJWY6319169391</t>
  </si>
  <si>
    <t>2025-10-13</t>
  </si>
  <si>
    <t>回访人：李涛，回访时间：2025-10-12 11:30，回访内容：国科大    化学专硕！  材料与化工！现在临时换的专业  现在比较着急  主要是补习数学2    微信发老师介绍 资料！；|回访人：李涛，回访时间：2025-10-13 15:49，回访内容：下午来魏公村校区面谈！；|回访人：李涛，回访时间：2025-10-13 18:42，回访内容：系统自动签约</t>
  </si>
  <si>
    <t>121258774</t>
  </si>
  <si>
    <t>2025-07-30 12:45:19</t>
  </si>
  <si>
    <t>续费原因：学生决定考浙江大学，辛苦联系黄禹淇的妈妈收取一下升级费3000；该学生为保护期内续费，原顾问：国内大学部-谭悦(tanyue9@xdf.cn)</t>
  </si>
  <si>
    <t>黄禹淇</t>
  </si>
  <si>
    <t>30447223</t>
  </si>
  <si>
    <t>2025-10-15 10:37</t>
  </si>
  <si>
    <t>北京交通大学</t>
  </si>
  <si>
    <t>机械与电子控制工程学院</t>
  </si>
  <si>
    <t>机械工程</t>
  </si>
  <si>
    <t>2025-10-15 10:54</t>
  </si>
  <si>
    <t>2025-10-15 11:10</t>
  </si>
  <si>
    <t>WYB250052</t>
  </si>
  <si>
    <t>考研无忧计划（黄禹淇）</t>
  </si>
  <si>
    <t>BJWY2011wXCx1W</t>
  </si>
  <si>
    <t>BJWY4049653605</t>
  </si>
  <si>
    <t>WYB2500520001</t>
  </si>
  <si>
    <t>2025-10-15</t>
  </si>
  <si>
    <t>回访人：谭悦，回访时间：2025-10-15 10:37，回访内容：1；|回访人：谭悦，回访时间：2025-10-15 10:54，回访内容：1</t>
  </si>
  <si>
    <t>116226230</t>
  </si>
  <si>
    <t>2025-06-25 16:30:11</t>
  </si>
  <si>
    <t>续费原因：咨询考研课程 ；该学生为保护期内续费，原顾问：国内大学部-赵星火(zhaoxinghuo@xdf.cn)</t>
  </si>
  <si>
    <t>霍盈杉</t>
  </si>
  <si>
    <t>30437092</t>
  </si>
  <si>
    <t>2025-10-22 13:54</t>
  </si>
  <si>
    <t>保定理工学院</t>
  </si>
  <si>
    <t>资源与工程技术学院</t>
  </si>
  <si>
    <t>土地资源管理</t>
  </si>
  <si>
    <t>2025-10-22 14:38</t>
  </si>
  <si>
    <t>2025-10-22 14:41</t>
  </si>
  <si>
    <t>LP1761115120730</t>
  </si>
  <si>
    <t>26考研一对一伴学（定制/集训）</t>
  </si>
  <si>
    <t>BJWY9038592627</t>
  </si>
  <si>
    <t>回访人：赵星火，回访时间：2025-10-22 13:54，回访内容：1；|回访人：赵星火，回访时间：2025-10-22 14:38，回访内容：系统自动签约</t>
  </si>
  <si>
    <t>姜钰峰</t>
  </si>
  <si>
    <t>104049670</t>
  </si>
  <si>
    <t>李小龙(离职)</t>
  </si>
  <si>
    <t>2025-05-28 16:47:43</t>
  </si>
  <si>
    <t>续费原因：学生想咨询四级翻译部分，辛苦转给星火老师；该学生为保护期内续费，原顾问：国内大学部-赵星火(zhaoxinghuo@xdf.cn)</t>
  </si>
  <si>
    <t>李小龙(离职)lixiaolong25_lz@xdf.cn</t>
  </si>
  <si>
    <t>27949111</t>
  </si>
  <si>
    <t>2025-05-28 17:18</t>
  </si>
  <si>
    <t>首都师范大学科德学院</t>
  </si>
  <si>
    <t>传媒学院</t>
  </si>
  <si>
    <t>广播电视编导（新闻编导）</t>
  </si>
  <si>
    <t>2025-10-09 11:16</t>
  </si>
  <si>
    <t>2025-10-11 18:41</t>
  </si>
  <si>
    <t>LP1759979789177</t>
  </si>
  <si>
    <t>四级一对一（30H）</t>
  </si>
  <si>
    <t>BJWY1772110556</t>
  </si>
  <si>
    <t>回访人：赵星火，回访时间：2025-10-03 21:33，回访内容：假期休息上班回访；|回访人：赵星火，回访时间：2025-10-05 22:43，回访内容：假期休息上班回放；|回访人：赵星火，回访时间：2025-10-06 17:04，回访内容：回访学生现在的课程考虑给到节假日祝福</t>
  </si>
  <si>
    <t>四级一对一</t>
  </si>
  <si>
    <t>103700641</t>
  </si>
  <si>
    <t>2025-05-25 18:57:40</t>
  </si>
  <si>
    <t xml:space="preserve">李文萱+liwenxuan3@xdf.cn+ID+国际教育培训事业部-国际教育北京中心-运营管理部-运营中心-魏公村分中心
</t>
  </si>
  <si>
    <t>焦新婷</t>
  </si>
  <si>
    <t>30373516</t>
  </si>
  <si>
    <t>2025-10-12 13:33</t>
  </si>
  <si>
    <t>经济管理学院</t>
  </si>
  <si>
    <t>质量管理工程</t>
  </si>
  <si>
    <t>2025-10-12 13:38</t>
  </si>
  <si>
    <t>LP1760247512788</t>
  </si>
  <si>
    <t>李文萱+liwenxuan3@xdf.cn+ID+国际教育培训事业部-国际教育北京中心-运营管理部-运营中心-魏公村分中心</t>
  </si>
  <si>
    <t>BJWY6585769297</t>
  </si>
  <si>
    <t>回访人：谭悦，回访时间：2025-10-12 13:33，回访内容：1；|回访人：谭悦，回访时间：2025-10-12 13:38，回访内容：系统自动签约</t>
  </si>
  <si>
    <t>英语,管综</t>
  </si>
  <si>
    <t>132001704</t>
  </si>
  <si>
    <t>2025-10-23 10:26:16</t>
  </si>
  <si>
    <t xml:space="preserve">准备考博，了解考研英语和考博英语
渠道录入来源：大众点评
事件名称：400电话
大众点评门店名称：新东方考研四六级(魏公村校区)
店铺绑定的校区：魏公村北京国际大厦校区
店铺管理员邮箱：lvmeng2@xdf.cn
备注：2025-10-23 10:26:08,用户在大众点评新东方考研四六级(魏公村校区)呼入400电话 已接
</t>
  </si>
  <si>
    <t>研究生以上</t>
  </si>
  <si>
    <t>柯宇</t>
  </si>
  <si>
    <t>30541910</t>
  </si>
  <si>
    <t>2025-10-23 11:50</t>
  </si>
  <si>
    <t>考博,考研VIP</t>
  </si>
  <si>
    <t>中央戏剧学院</t>
  </si>
  <si>
    <t>表演系</t>
  </si>
  <si>
    <t>话剧影视表演</t>
  </si>
  <si>
    <t>2025-10-23 15:50</t>
  </si>
  <si>
    <t>2025-10-23 15:59</t>
  </si>
  <si>
    <t>WYS25043</t>
  </si>
  <si>
    <t>BJWY2838541819</t>
  </si>
  <si>
    <t>WYS250430059</t>
  </si>
  <si>
    <t>回访人：李涛，回访时间：2025-10-23 11:50，回访内容：计划明年博士考试  英语基础不好    英国留学回来的，学艺术的，托福前年考试98分，近一年没有学过阅读写作，考本科院校的博士，完型，写作，阅读，听学姐说考博英语和国内英一难度差不多！中央戏剧大学 本科，研究生在国外！；|回访人：李涛，回访时间：2025-10-23 15:50，回访内容：报名了</t>
  </si>
  <si>
    <t>25考季</t>
  </si>
  <si>
    <t>雷才利</t>
  </si>
  <si>
    <t>131536389</t>
  </si>
  <si>
    <t>2025-10-21 09:25:41</t>
  </si>
  <si>
    <t>续费原因：二战一对一，个性化谭悦；该学生为保护期外续费，原顾问部门：国内大学部</t>
  </si>
  <si>
    <t>30502255</t>
  </si>
  <si>
    <t>2025-10-21 10:40</t>
  </si>
  <si>
    <t>华中农业大学</t>
  </si>
  <si>
    <t>园艺林学学院</t>
  </si>
  <si>
    <t>风景园林</t>
  </si>
  <si>
    <t>2025-10-21 11:33</t>
  </si>
  <si>
    <t>2025-10-21 11:40</t>
  </si>
  <si>
    <t>LP1761017597211</t>
  </si>
  <si>
    <t>BJWY7202042206</t>
  </si>
  <si>
    <t>2025-10-21</t>
  </si>
  <si>
    <t>回访人：谭悦，回访时间：2025-10-21 10:40，回访内容：1；|回访人：谭悦，回访时间：2025-10-21 11:33，回访内容：系统自动签约</t>
  </si>
  <si>
    <t>黎桐钰</t>
  </si>
  <si>
    <t>130659730</t>
  </si>
  <si>
    <t>黄小妹</t>
  </si>
  <si>
    <t>2025-10-14 11:44:11</t>
  </si>
  <si>
    <t>续费原因：续一对一；该学生为保护期内续费，原顾问：国内大学部-张乐(zhangle33@xdf.cn)</t>
  </si>
  <si>
    <t>张乐</t>
  </si>
  <si>
    <t>黄小妹huangxiaomei7@xdf.cn</t>
  </si>
  <si>
    <t>30473214</t>
  </si>
  <si>
    <t>2025-10-14 17:01</t>
  </si>
  <si>
    <t>2025-10-14 17:05</t>
  </si>
  <si>
    <t>2025-10-14 17:06</t>
  </si>
  <si>
    <t>BJWY8528951390</t>
  </si>
  <si>
    <t>回访人：张乐，回访时间：2025-10-14 17:01，回访内容：续费一对一；|回访人：张乐，回访时间：2025-10-14 17:05，回访内容：系统自动签约</t>
  </si>
  <si>
    <t>辛苦黄小妹老师排课</t>
  </si>
  <si>
    <t>李嘉译</t>
  </si>
  <si>
    <t>130536818</t>
  </si>
  <si>
    <t>2025-10-13 17:09:35</t>
  </si>
  <si>
    <t>续费原因：老师好，学生有政治英语的续费意向~；该学生为保护期内续费，原顾问：国内大学部-谭悦(tanyue9@xdf.cn)</t>
  </si>
  <si>
    <t>30381433</t>
  </si>
  <si>
    <t>2025-10-13 21:59</t>
  </si>
  <si>
    <t>天津音乐学院</t>
  </si>
  <si>
    <t>舞蹈学系</t>
  </si>
  <si>
    <t>舞蹈表演</t>
  </si>
  <si>
    <t>2025-10-14 14:38</t>
  </si>
  <si>
    <t>2025-10-14 14:39</t>
  </si>
  <si>
    <t>LP1760423926563</t>
  </si>
  <si>
    <t>26考研一对一伴学（20h/无忧）</t>
  </si>
  <si>
    <t>BJWY6350503751</t>
  </si>
  <si>
    <t>2025-10-14</t>
  </si>
  <si>
    <t>回访人：谭悦，回访时间：2025-10-13 21:59，回访内容：续费 ；|回访人：谭悦，回访时间：2025-10-14 14:38，回访内容：系统自动签约</t>
  </si>
  <si>
    <t>句号</t>
  </si>
  <si>
    <t>131836011</t>
  </si>
  <si>
    <t>2025-10-22 12:00:39</t>
  </si>
  <si>
    <t>【王朝群】咨询计算机考研辅导，22408，一对一</t>
  </si>
  <si>
    <t>李书范</t>
  </si>
  <si>
    <t>30510750</t>
  </si>
  <si>
    <t>2025-10-22 13:10</t>
  </si>
  <si>
    <t>齐鲁工业大学</t>
  </si>
  <si>
    <t>计算机科学与技术学院</t>
  </si>
  <si>
    <t>2025-10-25 12:35</t>
  </si>
  <si>
    <t>2025-10-25 12:37</t>
  </si>
  <si>
    <t>LP1761366955652</t>
  </si>
  <si>
    <t>BJWY7826064927</t>
  </si>
  <si>
    <t>2025-10-25</t>
  </si>
  <si>
    <t>回访人：李涛，回访时间：2025-10-22 13:10，回访内容：给哥哥咨询   考安徽工业大学   电科！想要线上授课  需要辅导一下英语和408  加微信沟通！；|回访人：李涛，回访时间：2025-10-23 16:26，回访内容：电话沟通  给新的课程方案！跟家里人在沟通一下！；|回访人：李涛，回访时间：2025-10-24 14:20，回访内容：明天早上来校区沟通一下！；|回访人：李涛，回访时间：2025-10-25 12:35，回访内容：系统自动签约</t>
  </si>
  <si>
    <t>计算机</t>
  </si>
  <si>
    <t>LP1761366967655</t>
  </si>
  <si>
    <t>59580329</t>
  </si>
  <si>
    <t>2023-09-05 07:09:00</t>
  </si>
  <si>
    <t>性别：女
院校：北华大学
年级：大三
生源渠道：顾问转介绍
推荐人：星星
咨询课程：四级班课
辛苦老师流转赵星火</t>
  </si>
  <si>
    <t>顾问转介绍-其他(不返现)</t>
  </si>
  <si>
    <t>李蔚彤</t>
  </si>
  <si>
    <t>30464456</t>
  </si>
  <si>
    <t>2025-10-18 14:25</t>
  </si>
  <si>
    <t>北华大学</t>
  </si>
  <si>
    <t>会计学</t>
  </si>
  <si>
    <t>2025-10-18 14:26</t>
  </si>
  <si>
    <t>83044292813</t>
  </si>
  <si>
    <t>2026考研专业课定制一对一（10h）A班</t>
  </si>
  <si>
    <t>星星</t>
  </si>
  <si>
    <t>回访人：赵星火，回访时间：2025-10-18 14:25，回访内容：1；|回访人：赵星火，回访时间：2025-10-18 14:25，回访内容：1</t>
  </si>
  <si>
    <t>shady</t>
  </si>
  <si>
    <t>130647915</t>
  </si>
  <si>
    <t>2025-10-14 12:48:36</t>
  </si>
  <si>
    <t>【王朝群】咨询考研一对一，今年考研</t>
  </si>
  <si>
    <t>李宇超</t>
  </si>
  <si>
    <t>30421917</t>
  </si>
  <si>
    <t>2025-10-14 13:55</t>
  </si>
  <si>
    <t>保定学院</t>
  </si>
  <si>
    <t>外语教育与国际商务学院</t>
  </si>
  <si>
    <t>2025-10-15 13:41</t>
  </si>
  <si>
    <t>2025-10-15 14:00</t>
  </si>
  <si>
    <t>65843816174</t>
  </si>
  <si>
    <t>2026考研专业课定制一对一（20h）-A班</t>
  </si>
  <si>
    <t>回访人：李涛，回访时间：2025-10-14 13:55，回访内容：今年是二战了，目标是武汉工程大学！专8，65左右！   去年翻译基础100初头，现在主要辅导(357)翻译基础（英语）   (448)汉语写作与百科知识 ，加微信！；|回访人：李涛，回访时间：2025-10-15 13:41，回访内容：系统自动签约</t>
  </si>
  <si>
    <t>专业课300</t>
  </si>
  <si>
    <t>练玙婷</t>
  </si>
  <si>
    <t>131619631</t>
  </si>
  <si>
    <t>陈号东</t>
  </si>
  <si>
    <t>2025-10-20 20:42:47</t>
  </si>
  <si>
    <t>续费原因：学生续费政治一对一；该学生为保护期内续费，原顾问：国内大学部-赵星火(zhaoxinghuo@xdf.cn)</t>
  </si>
  <si>
    <t>陈号东chenhaodong5@xdf.cn</t>
  </si>
  <si>
    <t>30501970</t>
  </si>
  <si>
    <t>2025-10-21 09:44</t>
  </si>
  <si>
    <t>陕西科技大学</t>
  </si>
  <si>
    <t>设计与艺术学院</t>
  </si>
  <si>
    <t>播音与主持艺术</t>
  </si>
  <si>
    <t>2025-10-21 09:49</t>
  </si>
  <si>
    <t>2025-10-21 11:44</t>
  </si>
  <si>
    <t>LP17610113741208</t>
  </si>
  <si>
    <t>BJWY0421882534</t>
  </si>
  <si>
    <t>回访人：赵星火，回访时间：2025-10-21 09:44，回访内容：1；|回访人：赵星火，回访时间：2025-10-21 09:49，回访内容：系统自动签约</t>
  </si>
  <si>
    <t>北京市1529</t>
  </si>
  <si>
    <t>130265445</t>
  </si>
  <si>
    <t>2025-10-11 15:15:04</t>
  </si>
  <si>
    <t>渠道录入来源：新东方官网M站-客服
意向城市：北京访客省/城市：北京市
访客静态ID：01000003465900016672500183911529
接待分组ID：70455
搜索引擎：
搜索词：
关键词：
设备类型：phone
访客IP：125.34.45.240
对话详细内容：AI-Lbo0rDBXCyBY 2025-10-11 15:12:06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
AI-Lbo0rDBXCyBY 2025-10-11 15:12:09
您是想咨询【线下课程】【线上课程】【考研规划】还是【在职考研】呢？**【线下课程】#  **【线上课程】#**【考研规划】#**【在职考研】#
01000003465900016672500183911529 2025-10-11 15:12:19
线上课程
AI-Lbo0rDBXCyBY 2025-10-11 15:12:22
同学，你现在是在校还是在职呢？
01000003465900016672500183911529 2025-10-11 15:12:28
在校
AI-Lbo0rDBXCyBY 2025-10-11 15:12:32
具体是想报考什么学校和专业呢？
01000003465900016672500183911529 2025-10-11 15:12:44
山东大学 通信工程
AI-Lbo0rDBXCyBY 2025-10-11 15:12:48
好的，我这边安排专业老师给您回电，详细沟通一下，请问您的电话是多少呢？
01000003465900016672500183911529 2025-10-11 15:13:03
17710780856
AI-Lbo0rDBXCyBY 2025-10-11 15:13:06
好的，确认一下你的号码是否正确呢~
01000003465900016672500183911529 2025-10-11 15:13:50
正确
AI-Lbo0rDBXCyBY 2025-10-11 15:13:53
同学怎么称呼呢？
01000003465900016672500183911529 2025-10-11 15:14:05
刘琛
AI-Lbo0rDBXCyBY 2025-10-11 15:14:08
这边马上安排顾问老师联系您，预计半个小时左右给您回电请注意接听~
来源页：https://group-live2.easyliao.com/live/chat.do?c=34659&amp;g=70455&amp;config=102466
备注：</t>
  </si>
  <si>
    <t>2025-10-11 15:23:32</t>
  </si>
  <si>
    <t>刘琛</t>
  </si>
  <si>
    <t>30397776</t>
  </si>
  <si>
    <t>2025-10-11 15:59</t>
  </si>
  <si>
    <t>合肥工业大学翡翠湖校区</t>
  </si>
  <si>
    <t>通信学院</t>
  </si>
  <si>
    <t>通信</t>
  </si>
  <si>
    <t>2025-10-12 11:39</t>
  </si>
  <si>
    <t>67127006658</t>
  </si>
  <si>
    <t>2026考研英语大纲冲刺VIP班,2026考研数学大纲冲刺VIP班</t>
  </si>
  <si>
    <t xml:space="preserve">回访人：谭悦，回访时间：2025-10-11 15:59，回访内容：考虑英语和数学的网课学习， 推荐一对一  ；|回访人：谭悦，回访时间：2025-10-12 11:39，回访内容：签约网课  </t>
  </si>
  <si>
    <t>长期班,长期班</t>
  </si>
  <si>
    <t>线上全程班</t>
  </si>
  <si>
    <t>北京5f4a</t>
  </si>
  <si>
    <t>129718547</t>
  </si>
  <si>
    <t>2025-10-05 18:07:14</t>
  </si>
  <si>
    <t>渠道录入来源：百度基木鱼
意向城市：北京访客省/城市：北京
访客静态ID：63a3390afc481be80ab7f432dec05f4a
接待分组ID：50795
搜索引擎：www.baidu.com
搜索词：东方新东方考研校区北京
关键词：北京新东方27考研
设备类型：phone
访客IP：117.128.97.69
对话详细内容：AI-Lbo0rDBXCy 2025-10-05 18:04:23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
AI-Lbo0rDBXCy 2025-10-05 18:04:27
您是想咨询【线下课程】【线上课程】【考研规划】还是【在职考研】呢？**【线下课程】#  **【线上课程】#**【考研规划】#**【在职考研】#
63a3390afc481be80ab7f432dec05f4a 2025-10-05 18:04:35
27考研线上课程
AI-Lbo0rDBXCy 2025-10-05 18:04:39
同学，你现在是在校还是在职呢？
63a3390afc481be80ab7f432dec05f4a 2025-10-05 18:04:42
百度系统消息-行为轨迹:该访客在咨询页点击了内容为"在校"的按钮
63a3390afc481be80ab7f432dec05f4a 2025-10-05 18:04:42
在校
AI-Lbo0rDBXCy 2025-10-05 18:04:45
具体是想报考什么学校和专业呢？
63a3390afc481be80ab7f432dec05f4a 2025-10-05 18:04:57
还没想好什么学校，护理专业
AI-Lbo0rDBXCy 2025-10-05 18:05:01
好的，我这边安排专业老师给您回电，详细沟通一下，请问您的电话是多少呢？
63a3390afc481be80ab7f432dec05f4a 2025-10-05 18:05:10
18811628020
63a3390afc481be80ab7f432dec05f4a 2025-10-05 18:05:11
百度系统消息-行为轨迹:【百度】用户已留联，通过聆音回访获得实时无效返款：https://aisite.wejianzhan.com/site/wjz2tdly/5f6d3d18-a30c-41e9-9d39-6be046109511?reqCode=LYST-46LTA1P0DO8AEP1VO38V2JBQ8M
AI-Lbo0rDBXCy 2025-10-05 18:05:14
好的，确认一下你的号码是否正确呢~
63a3390afc481be80ab7f432dec05f4a 2025-10-05 18:05:17
百度系统消息-行为轨迹:该访客在咨询页点击了内容为"正确"的按钮
63a3390afc481be80ab7f432dec05f4a 2025-10-05 18:05:17
正确
AI-Lbo0rDBXCy 2025-10-05 18:05:21
同学怎么称呼呢？
63a3390afc481be80ab7f432dec05f4a 2025-10-05 18:05:33
刘淙予
AI-Lbo0rDBXCy 2025-10-05 18:05:37
这边马上安排顾问老师联系您，预计半个小时左右给您回电请注意接听~
来源页：http://www.baidu.com/bcp
备注：</t>
  </si>
  <si>
    <t>2026财年第5财月易聊百度投放</t>
  </si>
  <si>
    <t>刘淙予</t>
  </si>
  <si>
    <t>30345155</t>
  </si>
  <si>
    <t>2025-10-05 19:04</t>
  </si>
  <si>
    <t>北京中医药大学</t>
  </si>
  <si>
    <t>护理学院</t>
  </si>
  <si>
    <t>护理学</t>
  </si>
  <si>
    <t>2025-10-08 10:46</t>
  </si>
  <si>
    <t>2025-10-08 10:47</t>
  </si>
  <si>
    <t>61110850073</t>
  </si>
  <si>
    <t>2027考研英语一无忧计划·6期,2027考研护理（护综308）VIP直通车,2027考研政治无忧计划·5期</t>
  </si>
  <si>
    <t>2025-10-08</t>
  </si>
  <si>
    <t>回访人：李涛，回访时间：2025-10-05 19:04，回访内容：今年大三，护理专业，北京中医药大学，  现在有医院践习 时间不是很好固定！推荐封闭营，一对一 走读！ 要考虑一下！继续跟进！</t>
  </si>
  <si>
    <t>国内高校-中外合作办学</t>
  </si>
  <si>
    <t>刘浩妈妈</t>
  </si>
  <si>
    <t>131598663</t>
  </si>
  <si>
    <t>吴凯龙</t>
  </si>
  <si>
    <t>2025-10-20 20:37:01</t>
  </si>
  <si>
    <t>谭悦9的内部员工推荐工单</t>
  </si>
  <si>
    <t>陈华锐+chenhuarui1@xdf.cn+陈华锐1(新东方教育科技集团有限公司-产业机构-前途出国-前途欧亚北京中心-语培业务部-销售部 | 销售部副总监)</t>
  </si>
  <si>
    <t>刘浩</t>
  </si>
  <si>
    <t>30505100</t>
  </si>
  <si>
    <t>2025-10-20 22:09</t>
  </si>
  <si>
    <t>山东艺术学院</t>
  </si>
  <si>
    <t>美术学院</t>
  </si>
  <si>
    <t>美术学</t>
  </si>
  <si>
    <t>2025-10-22 16:30</t>
  </si>
  <si>
    <t>2025-10-22 16:32</t>
  </si>
  <si>
    <t>KYHSJXY2702</t>
  </si>
  <si>
    <t>27考研寒暑集训营英语</t>
  </si>
  <si>
    <t>BJWY0994996158</t>
  </si>
  <si>
    <t>KYHSJXY27020044</t>
  </si>
  <si>
    <t xml:space="preserve">回访人：谭悦，回访时间：2025-10-20 22:09，回访内容：内推的学生家长 ；|回访人：谭悦，回访时间：2025-10-21 19:17，回访内容：微信跟进中， 寒暑集训营 优惠  ；|回访人：谭悦，回访时间：2025-10-22 16:30，回访内容：签约 </t>
  </si>
  <si>
    <t>KYHSJXZ2702</t>
  </si>
  <si>
    <t>27考研寒暑集训营政治</t>
  </si>
  <si>
    <t>KYHSJXZ27020038</t>
  </si>
  <si>
    <t>KYHSJX2702Z</t>
  </si>
  <si>
    <t>27考研寒暑集训营（住宿费）</t>
  </si>
  <si>
    <t>KYHSJX2702Z0034</t>
  </si>
  <si>
    <t>刘若昕</t>
  </si>
  <si>
    <t>129733558</t>
  </si>
  <si>
    <t>段同飞</t>
  </si>
  <si>
    <t>2025-10-05 11:15:36</t>
  </si>
  <si>
    <t>内推给赵星火</t>
  </si>
  <si>
    <t>陈婷+chenting30@xdf.cn+陈婷30(新东方教育科技集团有限公司-培训学校-北京学校-高中一对一部-西北区-知春路分中心 | 课程顾问)</t>
  </si>
  <si>
    <t>30227171</t>
  </si>
  <si>
    <t>2025-10-05 11:21</t>
  </si>
  <si>
    <t>北京第二外国语学院</t>
  </si>
  <si>
    <t>英语学院</t>
  </si>
  <si>
    <t>区域国别</t>
  </si>
  <si>
    <t>2025-10-05 11:29</t>
  </si>
  <si>
    <t>WYF25044</t>
  </si>
  <si>
    <t>四级精英计划</t>
  </si>
  <si>
    <t>BJWY3451569571</t>
  </si>
  <si>
    <t>WYF250440012</t>
  </si>
  <si>
    <t>2025-10-05</t>
  </si>
  <si>
    <t>回访人：赵星火，回访时间：2025-10-05 11:21，回访内容：签约</t>
  </si>
  <si>
    <t>129666480</t>
  </si>
  <si>
    <t>2025-10-03 09:34:41</t>
  </si>
  <si>
    <t xml:space="preserve">咨询考研课程，准备到知春路校区面询，尽快联系
渠道录入来源：百度地图
事件名称：电话咨询
百度门店id：64757038
百度门店名称：新东方考研四六级（知春路校区）
店铺绑定的学校id：108
店铺绑定的部门code：02
活动所属学校id：108
活动所属学校名称：北京大学事业部
统一活动id：2823139
统一活动名称：北京大学事业部25年10月百度地图电话咨询
渠道名称：网络营销-百度地图店铺-电话咨询
店铺管理员邮箱：lvmeng2@xdf.cn
备注：用户在【2025-10-03 09:33:35】从【百度地图】渠道拨打了店铺电话，电话【未接通】。来源页面：【https://aisite.wejianzhan.com/site/wjzavdcm/18f993ef-b086-483a-bdb5-7d60788c9fa4】
</t>
  </si>
  <si>
    <t>2026财年第5财月百度地图</t>
  </si>
  <si>
    <t>汪宇萌</t>
  </si>
  <si>
    <t>百度地图</t>
  </si>
  <si>
    <t>刘思贤</t>
  </si>
  <si>
    <t>30338735</t>
  </si>
  <si>
    <t>2025-10-03 14:07</t>
  </si>
  <si>
    <t>北京科技大学</t>
  </si>
  <si>
    <t>计算机与通信工程学院</t>
  </si>
  <si>
    <t>2025-10-03 18:05</t>
  </si>
  <si>
    <t>2025-10-03 18:06</t>
  </si>
  <si>
    <t>BJWY3376469911</t>
  </si>
  <si>
    <t>回访人：汪宇萌，回访时间：2025-10-03 14:07，回访内容：考虑最后冲刺，知春路线下沟通；|回访人：汪宇萌，回访时间：2025-10-03 18:05，回访内容：签约</t>
  </si>
  <si>
    <t>无忧计划-蜂鸟,考研专业课150</t>
  </si>
  <si>
    <t>132823716</t>
  </si>
  <si>
    <t>2025-10-30 11:42:49</t>
  </si>
  <si>
    <t>来源：放心学
姓名：家长
联系：13134181616
咨询：考研
地区：北京市
位置：暂无详细地址
备注：考研线下集训  海定区</t>
  </si>
  <si>
    <t>线上运营-商务合作</t>
  </si>
  <si>
    <t>放心学</t>
  </si>
  <si>
    <t>刘宵含</t>
  </si>
  <si>
    <t>30572533</t>
  </si>
  <si>
    <t>2025-10-30 11:52</t>
  </si>
  <si>
    <t>北京林业大学</t>
  </si>
  <si>
    <t>林学院</t>
  </si>
  <si>
    <t>林学</t>
  </si>
  <si>
    <t>2025-10-30 12:01</t>
  </si>
  <si>
    <t>2025-10-30 12:02</t>
  </si>
  <si>
    <t>LP17617372791390</t>
  </si>
  <si>
    <t>BJWY0430086011</t>
  </si>
  <si>
    <t>2025-10-29</t>
  </si>
  <si>
    <t>回访人：赵星火，回访时间：2025-10-30 11:52，回访内容：签约；|回访人：赵星火，回访时间：2025-10-30 12:01，回访内容：
签约</t>
  </si>
  <si>
    <t>VIP - 畅学</t>
  </si>
  <si>
    <t>132046433</t>
  </si>
  <si>
    <t>北京客服部</t>
  </si>
  <si>
    <t>2025-10-23 11:51:12</t>
  </si>
  <si>
    <t>2026财年第5财月代理商</t>
  </si>
  <si>
    <t>2025-10-23 12:00:36</t>
  </si>
  <si>
    <t>30439004</t>
  </si>
  <si>
    <t>2025-10-23 13:04</t>
  </si>
  <si>
    <t>2025-10-24 16:48</t>
  </si>
  <si>
    <t>2025-10-24 16:54</t>
  </si>
  <si>
    <t>LP17612957121291</t>
  </si>
  <si>
    <t>2025-10-24</t>
  </si>
  <si>
    <t>回访人：赵星火，回访时间：2025-10-23 13:04，回访内容：表示自己这边集训能不能上一对一
字啊就是方便的推荐一对一知春路；|回访人：赵星火，回访时间：2025-10-24 10:50，回访内容：跟进学生情况中这边继续维护学生考虑跟进中。；|回访人：赵星火，回访时间：2025-10-24 16:48，回访内容：系统自动签约</t>
  </si>
  <si>
    <t>线下代理商</t>
  </si>
  <si>
    <t>刘亦轩</t>
  </si>
  <si>
    <t>130779236</t>
  </si>
  <si>
    <t>2025-10-15 10:00:32</t>
  </si>
  <si>
    <t>续费原因：续费 40h 数学+几次政治冲刺一对一课程；该学生为保护期内续费，原顾问：国内大学部-谭悦(tanyue9@xdf.cn)</t>
  </si>
  <si>
    <t>30423661</t>
  </si>
  <si>
    <t>2025-10-15 12:59</t>
  </si>
  <si>
    <t>2025-10-15 13:10</t>
  </si>
  <si>
    <t>2025-10-15 14:17</t>
  </si>
  <si>
    <t>LP1760505044501</t>
  </si>
  <si>
    <t>未交接</t>
  </si>
  <si>
    <t>XDF072119095954422</t>
  </si>
  <si>
    <t>回访人：谭悦，回访时间：2025-10-15 12:59，回访内容：1；|回访人：谭悦，回访时间：2025-10-15 13:10，回访内容：系统自动签约</t>
  </si>
  <si>
    <t>刘禹希</t>
  </si>
  <si>
    <t>131918149</t>
  </si>
  <si>
    <t>2025-10-22 16:08:53</t>
  </si>
  <si>
    <t>内推给李涛老师</t>
  </si>
  <si>
    <t>国际教育推荐</t>
  </si>
  <si>
    <t>杨君杰13-yangjunjie13@xdf.cn-(新东方教育科技集团有限公司-产业机构-国际教育培训事业部-新东方在线国际教育-整合营销部-新媒体运营组 | 新媒体运营专员)</t>
  </si>
  <si>
    <t>30538643</t>
  </si>
  <si>
    <t>2025-10-22 16:11</t>
  </si>
  <si>
    <t>北京体育大学</t>
  </si>
  <si>
    <t>2025-10-22 18:40</t>
  </si>
  <si>
    <t>2025-10-22 18:43</t>
  </si>
  <si>
    <t>LP17611296271436</t>
  </si>
  <si>
    <t>四级一对一畅学班（50H）</t>
  </si>
  <si>
    <t>BJWY7190713082</t>
  </si>
  <si>
    <t>回访人：李涛，回访时间：2025-10-22 16:11，回访内容：在线老师推荐  孩子英语基础不是很好  今年12月份想要四级通过，介绍课程 微信沟通中；|回访人：李涛，回访时间：2025-10-22 18:40，回访内容：系统自动签约</t>
  </si>
  <si>
    <t>刘泽宇</t>
  </si>
  <si>
    <t>131619644</t>
  </si>
  <si>
    <t>2025-10-20 20:49:13</t>
  </si>
  <si>
    <t>续费原因：学生续费班课；该学生为保护期外续费，原顾问部门：国内大学部</t>
  </si>
  <si>
    <t>30508088</t>
  </si>
  <si>
    <t>2025-10-21 16:52</t>
  </si>
  <si>
    <t>计算机与信息技术学院</t>
  </si>
  <si>
    <t>2025-10-21 16:56</t>
  </si>
  <si>
    <t>2025-10-21 17:56</t>
  </si>
  <si>
    <t>LP1761037018917</t>
  </si>
  <si>
    <t>BJWY6304152842</t>
  </si>
  <si>
    <t>回访人：谭悦，回访时间：2025-10-21 16:52，回访内容：专业课 ；|回访人：谭悦，回访时间：2025-10-21 16:56，回访内容：系统自动签约</t>
  </si>
  <si>
    <t>刘柱山</t>
  </si>
  <si>
    <t>130322736</t>
  </si>
  <si>
    <t>张泽7</t>
  </si>
  <si>
    <t>2025-10-11 23:59:34</t>
  </si>
  <si>
    <t>续费原因：专业课一对一 研究生；该学生为保护期内续费，原顾问：国内大学部-谭悦(tanyue9@xdf.cn)</t>
  </si>
  <si>
    <t>张泽7zhangze7@xdf.cn</t>
  </si>
  <si>
    <t>30418272</t>
  </si>
  <si>
    <t>2025-10-12 14:44</t>
  </si>
  <si>
    <t>国际经济与贸易学院</t>
  </si>
  <si>
    <t>国际商务</t>
  </si>
  <si>
    <t>2025-10-12 14:47</t>
  </si>
  <si>
    <t>2025-10-12 14:49</t>
  </si>
  <si>
    <t>LP17602516331012</t>
  </si>
  <si>
    <t>BJWY3477910309</t>
  </si>
  <si>
    <t>回访人：谭悦，回访时间：2025-10-12 14:44，回访内容：报名 ；|回访人：谭悦，回访时间：2025-10-12 14:47，回访内容：系统自动签约</t>
  </si>
  <si>
    <t>龙女士</t>
  </si>
  <si>
    <t>128526391</t>
  </si>
  <si>
    <t>2025-09-23 09:07:53</t>
  </si>
  <si>
    <t>龙女士 18910071519   北京房山区      想考雅思和考国内的研究生  两手准备   大四   经济学 想考文学       咨询北京新东方</t>
  </si>
  <si>
    <t>2026财年第4财月代理商</t>
  </si>
  <si>
    <t>杨钰杰</t>
  </si>
  <si>
    <t>坦途网</t>
  </si>
  <si>
    <t>2025-09-23 09:31:07</t>
  </si>
  <si>
    <t>刘梓晗</t>
  </si>
  <si>
    <t>30233920</t>
  </si>
  <si>
    <t>2025-09-23 10:28</t>
  </si>
  <si>
    <t>应用经济学院</t>
  </si>
  <si>
    <t>应用经济学</t>
  </si>
  <si>
    <t>2025-10-12 17:21</t>
  </si>
  <si>
    <t>BJWY7104842006</t>
  </si>
  <si>
    <t>WYP270340021</t>
  </si>
  <si>
    <t>回访人：赵星火，回访时间：2025-10-04 22:29，回访内容：假期休息上班回访；|回访人：赵星火，回访时间：2025-10-06 17:20，回访内容：表示10月1之后再沟通考研学习；|回访人：赵星火，回访时间：2025-10-09 16:57，回访内容：跟进学生情况中这边继续维护学生考虑中。；|回访人：赵星火，回访时间：2025-10-12 17:21，回访内容：1</t>
  </si>
  <si>
    <t>无忧计划-早鸟,考研专业课150</t>
  </si>
  <si>
    <t>英语,政治,专业课150,经综</t>
  </si>
  <si>
    <t>WYP270350021</t>
  </si>
  <si>
    <t>WYP270360021</t>
  </si>
  <si>
    <t>WYJ27003</t>
  </si>
  <si>
    <t>考研专业课无忧计划（27考研/396经综逻辑与写作）</t>
  </si>
  <si>
    <t>WYJ270030008</t>
  </si>
  <si>
    <t>WYE270470033</t>
  </si>
  <si>
    <t>WYE270460033</t>
  </si>
  <si>
    <t>WYJ27004</t>
  </si>
  <si>
    <t>考研专业课无忧计划（27考研/396经综数学）</t>
  </si>
  <si>
    <t>WYJ270040008</t>
  </si>
  <si>
    <t>WYE270120049</t>
  </si>
  <si>
    <t>LP17602606661575</t>
  </si>
  <si>
    <t>131695821</t>
  </si>
  <si>
    <t>2025-10-21 15:49:33</t>
  </si>
  <si>
    <t xml:space="preserve">渠道录入来源：知了好学
事件名称：电话咨询
知了门店id：64751031
知了门店名称：新东方考研四六级（惠新东街校区）
店铺绑定的学校id：108
店铺绑定的部门code：02
店铺绑定的校区：临时教学校区
活动所属学校id：108
活动所属学校名称：北京大学事业部
统一活动id：2825280
统一活动名称：北京大学事业部25年10月知了好学电话咨询
渠道名称：网络营销-知了好学-电话咨询
店铺管理员邮箱：lvmeng2@xdf.cn
备注：用户在【2025-10-21 15:48:11】从【知了好学】百度-其他渠道拨打了店铺电话，电话【已接通】。来源页面：【https://aisite.wejianzhan.com/site/wjzavdcm/db6d901b-4d33-4327-bb08-3d815c18cc63?&amp;Srcid=50642&amp;autoOpen=local_shop_album_list&amp;bidword=%E6%95%99%E8%82%B2&amp;categoryLv1=%E6%95%99%E8%82%B2%E5%9F%B9%E8%AE%AD&amp;ch=26&amp;city=%E5%8C%97%E4%BA%AC%E5%B8%82&amp;crd=12954981.447662_4815377.9462645_25.863550186157227&amp;lp_url=https%3A%2F%2Faisite.wejianzhan.com%2Fsite%2Fwjzavdcm%2Fdb6d901b-4d33-4327-bb08-3d815c18cc63&amp;qid=12651789522570672376&amp;query=%E6%96%B0%E4%B8%9C%E6%96%B9%E5%9B%9B%E7%BA%A7%E5%9F%B9%E8%AE%AD%E7%8F%AD&amp;shopId=64751031&amp;source=5917&amp;srcid=50642&amp;time=1761032881&amp;title=%E6%96%B0%E4%B8%9C%E6%96%B9%E5%9B%9B%E7%BA%A7%E5%9F%B9%E8%AE%AD%E7%8F%AD】
</t>
  </si>
  <si>
    <t>2026财年第5财月知了好学</t>
  </si>
  <si>
    <t>知了好学</t>
  </si>
  <si>
    <t>路江博</t>
  </si>
  <si>
    <t>30534389</t>
  </si>
  <si>
    <t>2025-10-21 16:25</t>
  </si>
  <si>
    <t>2025-10-21 17:04</t>
  </si>
  <si>
    <t>BJWY5637664102</t>
  </si>
  <si>
    <t>WYF250460004</t>
  </si>
  <si>
    <t>回访人：赵星火，回访时间：2025-10-21 16:25，回访内容：高考英语120多分，这边是第一次考北工大，推荐冲刺班；|回访人：赵星火，回访时间：2025-10-21 17:04，回访内容：1</t>
  </si>
  <si>
    <t>129745315</t>
  </si>
  <si>
    <t>李雪68</t>
  </si>
  <si>
    <t>2025-10-06 14:27:03</t>
  </si>
  <si>
    <t>高泽丰-gaozefeng@xdf.cn-(新东方教育科技集团有限公司-产业机构-国际教育培训事业部-新东方在线国际教育-销售部-大学生一组 | 学业规划师)</t>
  </si>
  <si>
    <t>吕尚芸</t>
  </si>
  <si>
    <t>30317522</t>
  </si>
  <si>
    <t>2025-10-06 14:30</t>
  </si>
  <si>
    <t>六级,考博</t>
  </si>
  <si>
    <t>北京理工大学珠海学院</t>
  </si>
  <si>
    <t>工业自动化学院</t>
  </si>
  <si>
    <t>机器人工程</t>
  </si>
  <si>
    <t>2025-10-09 18:48</t>
  </si>
  <si>
    <t>WYSJ25041</t>
  </si>
  <si>
    <t>BJWY3790503668</t>
  </si>
  <si>
    <t>WYSJ250410050</t>
  </si>
  <si>
    <t>回访人：李涛，回访时间：2025-10-06 14:30，回访内容：家里两个孩子    想要报名六级课程！   女儿在珠海   儿子在西安，了解六级课程  推荐线上课程！；|回访人：李涛，回访时间：2025-10-09 11:10，回访内容：微信联系    沟通六级课程！继续联系跟进！；|回访人：李涛，回访时间：2025-10-09 18:48，回访内容：报名了</t>
  </si>
  <si>
    <t>呂雅敏</t>
  </si>
  <si>
    <t>129908730</t>
  </si>
  <si>
    <t>2025-10-09 10:30:33</t>
  </si>
  <si>
    <t>巨量广告</t>
  </si>
  <si>
    <t>2025-10-09 10:31:10</t>
  </si>
  <si>
    <t>吕一函</t>
  </si>
  <si>
    <t>30384557</t>
  </si>
  <si>
    <t>2025-10-09 10:35</t>
  </si>
  <si>
    <t>河北医科大学</t>
  </si>
  <si>
    <t>医学院</t>
  </si>
  <si>
    <t>麻醉学</t>
  </si>
  <si>
    <t>BJWY6354688761</t>
  </si>
  <si>
    <t>WYSJ250410048</t>
  </si>
  <si>
    <t>回访人：赵星火，回访时间：2025-10-09 10:35，回访内容：签约；|回访人：赵星火，回访时间：2025-10-09 11:21，回访内容：1</t>
  </si>
  <si>
    <t>78155818</t>
  </si>
  <si>
    <t>2024-06-23 09:42:43</t>
  </si>
  <si>
    <t>家长，孩子刚考完四级，想暑假学习下六级，倾向于线上，方便回电；18553318729  刚考完四级  暑假报六级辅导  给孩子咨询报名  英语高考133   山东的  考虑网课   咨询新东方 外呼主题：2025财年第1财月代理商</t>
  </si>
  <si>
    <t>2025财年第1财月代理商</t>
  </si>
  <si>
    <t>马晟闰</t>
  </si>
  <si>
    <t>30347181</t>
  </si>
  <si>
    <t>2025-10-07 09:37</t>
  </si>
  <si>
    <t>新大一</t>
  </si>
  <si>
    <t>2025-10-11 12:49</t>
  </si>
  <si>
    <t>42622159479</t>
  </si>
  <si>
    <t>2027考研数学无忧计划·4期,2027考研英语一无忧计划·6期,2027考研政治无忧计划·5期</t>
  </si>
  <si>
    <t xml:space="preserve">回访人：谭悦，回访时间：2025-10-07 09:37，回访内容：咨询考研 ；|回访人：谭悦，回访时间：2025-10-07 10:12，回访内容：家长咨询27考研网课 不想来集训营 ；|回访人：谭悦，回访时间：2025-10-08 20:38，回访内容：家长打电话问考研专业 ；|回访人：谭悦，回访时间：2025-10-11 12:49，回访内容：签约 </t>
  </si>
  <si>
    <t>24下考季</t>
  </si>
  <si>
    <t>马雨晨</t>
  </si>
  <si>
    <t>130038819</t>
  </si>
  <si>
    <t>苗朝霞</t>
  </si>
  <si>
    <t>2025-10-10 13:56:44</t>
  </si>
  <si>
    <t>续费原因：辛苦老师直接联系学员妈妈，咨询专业课一对一；该学生为保护期外续费，原顾问部门：国内大学部</t>
  </si>
  <si>
    <t>苗朝霞miaochaoxia@xdf.cn</t>
  </si>
  <si>
    <t>30394270</t>
  </si>
  <si>
    <t>2025-10-10 20:24</t>
  </si>
  <si>
    <t>北京邮电大学世纪学院</t>
  </si>
  <si>
    <t>外语系</t>
  </si>
  <si>
    <t>2025-10-12 20:34</t>
  </si>
  <si>
    <t>2025-10-13 09:48</t>
  </si>
  <si>
    <t>LP17602724932109</t>
  </si>
  <si>
    <t>BJWY0133779918</t>
  </si>
  <si>
    <t>回访人：赵星火，回访时间：2025-10-10 20:24，回访内容：电话没接 微信上问下课程考虑跟进中继续维护；|回访人：赵星火，回访时间：2025-10-12 18:11，回访内容：想要试听跟进学生情况中继续维护学生；|回访人：赵星火，回访时间：2025-10-12 20:34，回访内容：系统自动签约</t>
  </si>
  <si>
    <t>考研专业课300</t>
  </si>
  <si>
    <t>法硕</t>
  </si>
  <si>
    <t>北京e890</t>
  </si>
  <si>
    <t>130253980</t>
  </si>
  <si>
    <t>2025-10-11 23:10:23</t>
  </si>
  <si>
    <t>渠道录入来源：百度基木鱼
意向城市：北京访客省/城市：北京
访客静态ID：4dcbb67a378a4020d33772fd65cee890
接待分组ID：50795
搜索引擎：www.baidu.com
搜索词：北京考研计算机408
关键词：考研408专业课
设备类型：phone
访客IP：223.72.89.70
对话详细内容：AI-Lbo0rDBXCy 2025-10-11 23:06:43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
AI-Lbo0rDBXCy 2025-10-11 23:06:45
您是想咨询【线下课程】【线上课程】【考研规划】还是【在职考研】呢？**【线下课程】#  **【线上课程】#**【考研规划】#**【在职考研】#
4dcbb67a378a4020d33772fd65cee890 2025-10-11 23:06:58
百度系统消息-行为轨迹:该访客在咨询页点击了内容为"【线上课程】"的按钮
4dcbb67a378a4020d33772fd65cee890 2025-10-11 23:06:58
【线上课程】
AI-Lbo0rDBXCy 2025-10-11 23:07:02
同学，你现在是在校还是在职呢？
4dcbb67a378a4020d33772fd65cee890 2025-10-11 23:07:05
百度系统消息-行为轨迹:该访客在咨询页点击了内容为"在职"的按钮
4dcbb67a378a4020d33772fd65cee890 2025-10-11 23:07:06
在职
AI-Lbo0rDBXCy 2025-10-11 23:07:09
具体是想报考什么学校和专业呢？
4dcbb67a378a4020d33772fd65cee890 2025-10-11 23:07:38
中科院计算所计算机系统结构
AI-Lbo0rDBXCy 2025-10-11 23:07:42
好的，我这边安排专业老师给您回电，详细沟通一下，请问您的电话是多少呢？
AI-Lbo0rDBXCy 2025-10-11 23:08:19
您好，能看到我的对话吗？如有疑问，可以在此留电咨询！
4dcbb67a378a4020d33772fd65cee890 2025-10-11 23:08:21
我的联系方式：13910709964
4dcbb67a378a4020d33772fd65cee890 2025-10-11 23:08:21
百度系统消息-行为轨迹:【百度】用户已留联，通过聆音回访获得实时无效返款：https://aisite.wejianzhan.com/site/wjz2tdly/5f6d3d18-a30c-41e9-9d39-6be046109511?reqCode=LYST-4P0RBC0B5H8ICQS06S73LSQFOJ
AI-Lbo0rDBXCy 2025-10-11 23:08:25
好的，确认一下你的号码是否正确呢~
4dcbb67a378a4020d33772fd65cee890 2025-10-11 23:08:29
百度系统消息-行为轨迹:该访客在咨询页点击了内容为"正确"的按钮
4dcbb67a378a4020d33772fd65cee890 2025-10-11 23:08:30
正确
AI-Lbo0rDBXCy 2025-10-11 23:08:33
同学怎么称呼呢？
4dcbb67a378a4020d33772fd65cee890 2025-10-11 23:08:46
梅先生
AI-Lbo0rDBXCy 2025-10-11 23:08:50
好的，由于今天课程规划老师已经下班了，这边安排老师明天上午9点后给您回电请注意接听~
4dcbb67a378a4020d33772fd65cee890 2025-10-11 23:09:08
好的
AI-Lbo0rDBXCy 2025-10-11 23:09:11
好的，这个也是您的微信号吗？
4dcbb67a378a4020d33772fd65cee890 2025-10-11 23:09:16
百度系统消息-行为轨迹:该访客在咨询页点击了内容为"不是"的按钮
4dcbb67a378a4020d33772fd65cee890 2025-10-11 23:09:16
不是
AI-Lbo0rDBXCy 2025-10-11 23:09:19
好的，那您正确的联系方式是多少呢？
4dcbb67a378a4020d33772fd65cee890 2025-10-11 23:09:59
刚才手机我电话
AI-Lbo0rDBXCy 2025-10-11 23:10:03
方便提供一下您的微信吗？到时候微信给您转发资料
来源页：http://www.baidu.com/bcp
备注：</t>
  </si>
  <si>
    <t>梅嘉润</t>
  </si>
  <si>
    <t>30400467</t>
  </si>
  <si>
    <t>2025-10-12 10:22</t>
  </si>
  <si>
    <t>辽宁大学</t>
  </si>
  <si>
    <t>电子信息科学与技术</t>
  </si>
  <si>
    <t>2025-10-12 16:04</t>
  </si>
  <si>
    <t>2025-10-12 16:07</t>
  </si>
  <si>
    <t>LP17602562511291</t>
  </si>
  <si>
    <t>考研专业课一对一伴学班（20h/26考季）</t>
  </si>
  <si>
    <t>BJWY8697479484</t>
  </si>
  <si>
    <t>回访人：赵星火，回访时间：2025-10-12 10:22，回访内容：想要线上的，时间宝贵
家长帮孩子咨询，主要是推荐408一对一和走读英政冲刺班；|回访人：赵星火，回访时间：2025-10-12 16:04，回访内容：系统自动签约</t>
  </si>
  <si>
    <t>其乐木格</t>
  </si>
  <si>
    <t>130884308</t>
  </si>
  <si>
    <t>2025-10-15 14:23:08</t>
  </si>
  <si>
    <t>续费原因：续费英语课时，个性化；该学生为保护期内续费，原顾问：国内大学部-赵星火(zhaoxinghuo@xdf.cn)</t>
  </si>
  <si>
    <t>30448990</t>
  </si>
  <si>
    <t>2025-10-15 14:48</t>
  </si>
  <si>
    <t>中国人民大学</t>
  </si>
  <si>
    <t>马克思主义学院</t>
  </si>
  <si>
    <t>中国共产党历史</t>
  </si>
  <si>
    <t>2025-10-15 14:53</t>
  </si>
  <si>
    <t>2025-10-15 14:54</t>
  </si>
  <si>
    <t>LP1760511183744</t>
  </si>
  <si>
    <t>BJWY9831867979</t>
  </si>
  <si>
    <t>回访人：赵星火，回访时间：2025-10-15 14:48，回访内容：续费；|回访人：赵星火，回访时间：2025-10-15 14:53，回访内容：系统自动签约</t>
  </si>
  <si>
    <t>乔怡娜</t>
  </si>
  <si>
    <t>130969918</t>
  </si>
  <si>
    <t>寇颖</t>
  </si>
  <si>
    <t>2025-10-16 14:19:35</t>
  </si>
  <si>
    <t>续费原因：续费一对一，辛苦分给谭悦老师~；该学生为保护期内续费，原顾问：国内大学部-谭悦(tanyue9@xdf.cn)</t>
  </si>
  <si>
    <t>寇颖kouying@xdf.cn</t>
  </si>
  <si>
    <t>30482273</t>
  </si>
  <si>
    <t>2025-10-16 14:53</t>
  </si>
  <si>
    <t>河北传媒学院</t>
  </si>
  <si>
    <t>影视艺术学院</t>
  </si>
  <si>
    <t>广播电视编导</t>
  </si>
  <si>
    <t>2025-10-16 14:54</t>
  </si>
  <si>
    <t>LP1760594080613</t>
  </si>
  <si>
    <t>26考研一对一伴学（定制/无忧）</t>
  </si>
  <si>
    <t>BJWY3184144484</t>
  </si>
  <si>
    <t>回访人：谭悦，回访时间：2025-10-16 14:53，回访内容：续费英语一对一</t>
  </si>
  <si>
    <t>131019154</t>
  </si>
  <si>
    <t>2025-10-16 09:37:16</t>
  </si>
  <si>
    <t>续费原因：续一对一，学生比较特殊，辛苦先联系学管寇颖了解情况；该学生为保护期内续费，原顾问：国内大学部-谭悦(tanyue9@xdf.cn)</t>
  </si>
  <si>
    <t>30481156</t>
  </si>
  <si>
    <t>2025-10-16 11:42</t>
  </si>
  <si>
    <t>2025-10-16 13:50</t>
  </si>
  <si>
    <t>2025-10-16 14:15</t>
  </si>
  <si>
    <t>LP1760593834594</t>
  </si>
  <si>
    <t>回访人：谭悦，回访时间：2025-10-16 11:42，回访内容：跟进续费 ；|回访人：谭悦，回访时间：2025-10-16 13:50，回访内容：系统自动签约</t>
  </si>
  <si>
    <t>80309678</t>
  </si>
  <si>
    <t>2024-07-19 09:04:23</t>
  </si>
  <si>
    <t>谭悦；</t>
  </si>
  <si>
    <t>乔云飞</t>
  </si>
  <si>
    <t>30529318</t>
  </si>
  <si>
    <t>2025-10-26 10:01</t>
  </si>
  <si>
    <t>山东中医药大学</t>
  </si>
  <si>
    <t>麻醉学院</t>
  </si>
  <si>
    <t>2025-10-26 14:07</t>
  </si>
  <si>
    <t>2025-10-31 14:39</t>
  </si>
  <si>
    <t>68530150638</t>
  </si>
  <si>
    <t>2028考研英语一无忧计划·1期,2028考研西医专硕306 学硕306VIP直通车</t>
  </si>
  <si>
    <t>齐丁一</t>
  </si>
  <si>
    <t>回访人：谭悦，回访时间：2025-10-26 10:01，回访内容：咨询考研；|回访人：谭悦，回访时间：2025-10-26 13:56，回访内容：准备宝在线课 ；|回访人：谭悦，回访时间：2025-10-26 14:06，回访内容：系统自动签约</t>
  </si>
  <si>
    <t>28考季</t>
  </si>
  <si>
    <t>线上直通车,线上无忧计划</t>
  </si>
  <si>
    <t>英语,政治,西医</t>
  </si>
  <si>
    <t>本地人外地大学(归巢)</t>
  </si>
  <si>
    <t>北京市2214</t>
  </si>
  <si>
    <t>129760114</t>
  </si>
  <si>
    <t>2025-10-07 09:31:36</t>
  </si>
  <si>
    <t>渠道录入来源：北京中心-百度投放
意向城市：北京访客省/城市：北京市
访客静态ID：01000000034659980050114440272214
接待分组ID：82148
搜索引擎：
搜索词：
关键词：
设备类型：pc
访客IP：120.245.88.217
对话详细内容：AI-Lbo0rDBXCy 2025-10-07 09:28:25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
AI-Lbo0rDBXCy 2025-10-07 09:28:28
您是想咨询【线下课程】【线上课程】【考研规划】还是【在职考研】呢？**【线下课程】#  **【线上课程】#**【考研规划】#**【在职考研】#
01000000034659980050114440272214 2025-10-07 09:28:42
【线下课程】
AI-Lbo0rDBXCy 2025-10-07 09:28:46
同学，你现在是在校还是在职呢？
01000000034659980050114440272214 2025-10-07 09:28:54
在校
AI-Lbo0rDBXCy 2025-10-07 09:28:58
具体是想报考什么学校和专业呢？
01000000034659980050114440272214 2025-10-07 09:29:21
我是27考研，具体专业方向没有确定
AI-Lbo0rDBXCy 2025-10-07 09:29:25
好的，我这边安排专业老师给您回电，详细沟通一下，请问您的电话是多少呢？
01000000034659980050114440272214 2025-10-07 09:29:32
15810803550
AI-Lbo0rDBXCy 2025-10-07 09:29:36
好的，确认一下你的号码是否正确呢~
01000000034659980050114440272214 2025-10-07 09:29:54
怎么确定
AI-Lbo0rDBXCy 2025-10-07 09:29:58
同学怎么称呼呢？
01000000034659980050114440272214 2025-10-07 09:30:07
屈同学
AI-Lbo0rDBXCy 2025-10-07 09:30:11
这边马上安排顾问老师联系您，预计半个小时左右给您回电请注意接听~
来源页：https://cn.bing.com/
备注：</t>
  </si>
  <si>
    <t>屈马赫</t>
  </si>
  <si>
    <t>30347297</t>
  </si>
  <si>
    <t>2025-10-07 10:23</t>
  </si>
  <si>
    <t>2025-10-09 11:13</t>
  </si>
  <si>
    <t>BJWY4910404233</t>
  </si>
  <si>
    <t>WYP270340012</t>
  </si>
  <si>
    <t>回访人：赵星火，回访时间：2025-10-07 10:23，回访内容：首医开学大四这边咨询英政线下走读班，知春路，专业课安排好了跟进中；|回访人：赵星火，回访时间：2025-10-08 16:52，回访内容：逼单跟进中继续维护学生情况，跟进中；|回访人：赵星火，回访时间：2025-10-09 11:13，回访内容：1</t>
  </si>
  <si>
    <t>WYP270360012</t>
  </si>
  <si>
    <t>WYP270350012</t>
  </si>
  <si>
    <t>WYE270470024</t>
  </si>
  <si>
    <t>WYE270460024</t>
  </si>
  <si>
    <t>WYE270120040</t>
  </si>
  <si>
    <t>森灵</t>
  </si>
  <si>
    <t>131535065</t>
  </si>
  <si>
    <t>2025-10-20 20:13:03</t>
  </si>
  <si>
    <t>谭悦9的顾问转介绍工单</t>
  </si>
  <si>
    <t>谭悦tanyue9@xdf.cn</t>
  </si>
  <si>
    <t>30434471</t>
  </si>
  <si>
    <t>2025-10-20 20:15</t>
  </si>
  <si>
    <t>清华大学</t>
  </si>
  <si>
    <t>工艺美术</t>
  </si>
  <si>
    <t>2025-10-20 20:18</t>
  </si>
  <si>
    <t>2025-10-20 22:17</t>
  </si>
  <si>
    <t>LP1760962683954</t>
  </si>
  <si>
    <t>BJWY9328298701</t>
  </si>
  <si>
    <t>回访人：谭悦，回访时间：2025-10-20 20:15，回访内容：1；|回访人：谭悦，回访时间：2025-10-20 20:18，回访内容：系统自动签约</t>
  </si>
  <si>
    <t>131550856</t>
  </si>
  <si>
    <t>2025-10-21 15:08:40</t>
  </si>
  <si>
    <t xml:space="preserve">夏雅静+xiayajing@xdf.cn+夏雅静(新东方教育科技集团有限公司-培训学校-北京学校-高中一对一部-西南区-公主坟分中心 | 学习顾问)
</t>
  </si>
  <si>
    <t>夏雅静+xiayajing@xdf.cn+夏雅静(新东方教育科技集团有限公司-培训学校-北京学校-高中一对一部-西南区-公主坟分中心 | 学习顾问)</t>
  </si>
  <si>
    <t>师胜楠</t>
  </si>
  <si>
    <t>30507638</t>
  </si>
  <si>
    <t>2025-10-21 16:00</t>
  </si>
  <si>
    <t>经济学院</t>
  </si>
  <si>
    <t>经济学</t>
  </si>
  <si>
    <t>2025-10-27 13:57</t>
  </si>
  <si>
    <t>2025-10-27 14:48</t>
  </si>
  <si>
    <t>LP1761544673392</t>
  </si>
  <si>
    <t>BJWY5060984454</t>
  </si>
  <si>
    <t>2025-10-27</t>
  </si>
  <si>
    <t>回访人：赵星火，回访时间：2025-10-21 16:00，回访内容：师胜楠这边咨询想要跨考法硕，计划面谈邀约中，给到课程介绍安排中；|回访人：赵星火，回访时间：2025-10-24 16:34，回访内容：确认下到访时间跟进学生情况中继续维护；|回访人：赵星火，回访时间：2025-10-26 19:45，回访内容：临时有事明天回访；|回访人：赵星火，回访时间：2025-10-27 13:57，回访内容：系统自动签约</t>
  </si>
  <si>
    <t>六级一对一</t>
  </si>
  <si>
    <t>130100983</t>
  </si>
  <si>
    <t>2025-10-10 12:29:47</t>
  </si>
  <si>
    <t xml:space="preserve">咨询六级课程
渠道录入来源：大众点评
事件名称：在线咨询
大众点评门店名称：新东方考研四六级(封闭集训营校区)
店铺绑定的校区：北京中心住宿部
店铺管理员邮箱：lvmeng2@xdf.cn
备注：2025-10-10 12:29:46,用户在大众点评新东方考研四六级(封闭集训营校区)在线咨询
</t>
  </si>
  <si>
    <t>施东晓</t>
  </si>
  <si>
    <t>30397041</t>
  </si>
  <si>
    <t>2025-10-11 14:53</t>
  </si>
  <si>
    <t>伊利诺伊大学厄巴纳-香槟分校</t>
  </si>
  <si>
    <t>金融</t>
  </si>
  <si>
    <t>2025-10-13 20:36</t>
  </si>
  <si>
    <t>2025-10-13 20:37</t>
  </si>
  <si>
    <t>BJWY0036046175</t>
  </si>
  <si>
    <t>WYSJ250410058</t>
  </si>
  <si>
    <t>回访人：赵星火，回访时间：2025-10-11 14:53，回访内容：给到课程介绍跟进学生情况中继续维护。；|回访人：赵星火，回访时间：2025-10-13 20:36，回访内容：1</t>
  </si>
  <si>
    <t>大虾</t>
  </si>
  <si>
    <t>132925111</t>
  </si>
  <si>
    <t>康荧</t>
  </si>
  <si>
    <t>2025-10-31 12:34:26</t>
  </si>
  <si>
    <t>【小红书资源】
咨询考研课程，IP地址在北京</t>
  </si>
  <si>
    <t>2025-10-31 12:38:56</t>
  </si>
  <si>
    <t>宋学政</t>
  </si>
  <si>
    <t>30615423</t>
  </si>
  <si>
    <t>2025-10-31 17:22</t>
  </si>
  <si>
    <t>中国矿业大学</t>
  </si>
  <si>
    <t>2025-10-31 19:32</t>
  </si>
  <si>
    <t>WYS26002</t>
  </si>
  <si>
    <t>六级精英计划</t>
  </si>
  <si>
    <t>BJWY4017932853</t>
  </si>
  <si>
    <t>WYS260020004</t>
  </si>
  <si>
    <t xml:space="preserve">回访人：谭悦，回访时间：2025-10-31 17:22，回访内容：28考研，矿大，英语六级。四级525，高考英语山东136，希望六级考高一点，
保研的机会没有，推荐六级精英小班 ；|回访人：谭悦，回访时间：2025-10-31 19:32，回访内容：签约 </t>
  </si>
  <si>
    <t>宋雨桐</t>
  </si>
  <si>
    <t>129638419</t>
  </si>
  <si>
    <t>2025-10-03 12:13:19</t>
  </si>
  <si>
    <t>续费原因：学生数学推荐30小时一对一，发了王令昌老师、贺纪旺老师、胡淑娥老师，先试听老师切片，院校有考虑换本校   10小时6000已经和家长说，等孩子试听完老师直接和家长沟通缴费；该学生为保护期内续费，原顾问：国内大学部-谭悦(tanyue9@xdf.cn)</t>
  </si>
  <si>
    <t>30338670</t>
  </si>
  <si>
    <t>2025-10-03 13:34</t>
  </si>
  <si>
    <t>农林经济管理</t>
  </si>
  <si>
    <t>2025-10-12 13:21</t>
  </si>
  <si>
    <t>2025-10-12 13:41</t>
  </si>
  <si>
    <t>LP1760246477747</t>
  </si>
  <si>
    <t>26考研一对一伴学（20h定制/无忧）</t>
  </si>
  <si>
    <t>BJWY6942616748</t>
  </si>
  <si>
    <t>回访人：谭悦，回访时间：2025-10-03 13:34，回访内容：跟进续费，一对一  ；|回访人：谭悦，回访时间：2025-10-09 19:57，回访内容：跟进数学一对一 ；|回访人：谭悦，回访时间：2025-10-12 13:21，回访内容：系统自动签约</t>
  </si>
  <si>
    <t>孙彤</t>
  </si>
  <si>
    <t>129845336</t>
  </si>
  <si>
    <t>郭又华</t>
  </si>
  <si>
    <t>2025-10-08 14:32:35</t>
  </si>
  <si>
    <t>续费原因：专业课未结课，需要再加10小时；该学生为保护期内续费，原顾问：国内大学部-谭悦(tanyue9@xdf.cn)</t>
  </si>
  <si>
    <t>郭又华guoyouhua@xdf.cn</t>
  </si>
  <si>
    <t>30351496</t>
  </si>
  <si>
    <t>2025-10-08 15:01</t>
  </si>
  <si>
    <t>中国石油大学(北京)</t>
  </si>
  <si>
    <t>2025-10-08 15:07</t>
  </si>
  <si>
    <t>2025-10-08 15:13</t>
  </si>
  <si>
    <t>LP1759907223643</t>
  </si>
  <si>
    <t>考研初试专业课一对一（26考季/无忧10小时）</t>
  </si>
  <si>
    <t>BJWY1101020582</t>
  </si>
  <si>
    <t xml:space="preserve">回访人：谭悦，回访时间：2025-10-08 15:01，回访内容：26考研 </t>
  </si>
  <si>
    <t>130402259</t>
  </si>
  <si>
    <t>2025-10-12 17:41:21</t>
  </si>
  <si>
    <t>续费原因：学生续费一对一；该学生为保护期内续费，原顾问：国内大学部-谭悦(tanyue9@xdf.cn)</t>
  </si>
  <si>
    <t>30375789</t>
  </si>
  <si>
    <t>2025-10-12 18:06</t>
  </si>
  <si>
    <t>2025-10-24 15:49</t>
  </si>
  <si>
    <t>2025-10-24 15:51</t>
  </si>
  <si>
    <t>LP17612921611105</t>
  </si>
  <si>
    <t>回访人：谭悦，回访时间：2025-10-19 16:41，回访内容：等模考成绩出来以后沟通  ；|回访人：谭悦，回访时间：2025-10-24 15:49，回访内容：系统自动签约</t>
  </si>
  <si>
    <t>孙宇驰</t>
  </si>
  <si>
    <t>130444362</t>
  </si>
  <si>
    <t>2025-10-12 16:00:43</t>
  </si>
  <si>
    <t>续费原因：学生续费数学一对一；该学生为保护期内续费，原顾问：国内大学部-谭悦(tanyue9@xdf.cn)</t>
  </si>
  <si>
    <t>30375781</t>
  </si>
  <si>
    <t>2025-10-12 18:05</t>
  </si>
  <si>
    <t>中国地质大学</t>
  </si>
  <si>
    <t>信息工程学院</t>
  </si>
  <si>
    <t>软件工程</t>
  </si>
  <si>
    <t>2025-10-13 12:26</t>
  </si>
  <si>
    <t>2025-10-13 12:37</t>
  </si>
  <si>
    <t>LP1760329600227</t>
  </si>
  <si>
    <t>BJWY1825406764</t>
  </si>
  <si>
    <t>回访人：谭悦，回访时间：2025-10-12 18:05，回访内容：已发续费链接 ；|回访人：谭悦，回访时间：2025-10-13 12:26，回访内容：系统自动签约</t>
  </si>
  <si>
    <t>128625258</t>
  </si>
  <si>
    <t>2025-09-23 15:45:37</t>
  </si>
  <si>
    <t>续费原因：插班走读管综WYZ26001，从9.21的数学课开始插班；该学生为保护期内续费，原顾问：国内大学部-谭悦(tanyue9@xdf.cn)</t>
  </si>
  <si>
    <t>孙雨涵</t>
  </si>
  <si>
    <t>30318491</t>
  </si>
  <si>
    <t>2025-10-06 21:09</t>
  </si>
  <si>
    <t>会计学院</t>
  </si>
  <si>
    <t>会计学1</t>
  </si>
  <si>
    <t>WYZ26002</t>
  </si>
  <si>
    <t>考研专业课无忧计划（26考研/199管综）</t>
  </si>
  <si>
    <t>BJWY6398433958</t>
  </si>
  <si>
    <t>WYZ260020045</t>
  </si>
  <si>
    <t>回访人：谭悦，回访时间：2025-10-06 21:09，回访内容：1；|回访人：谭悦，回访时间：2025-10-06 21:09，回访内容：1</t>
  </si>
  <si>
    <t>无忧计划-啄木鸟,考研专业课管综</t>
  </si>
  <si>
    <t>管综</t>
  </si>
  <si>
    <t>潇洒溏心蛋</t>
  </si>
  <si>
    <t>130328802</t>
  </si>
  <si>
    <t>2025-10-12 08:14:58</t>
  </si>
  <si>
    <t>【小红书资源】
咨询考研课程，IP地址在山东
要求微信联系，微信号18563200758</t>
  </si>
  <si>
    <t>孙源</t>
  </si>
  <si>
    <t>30375464</t>
  </si>
  <si>
    <t>2025-10-12 17:33</t>
  </si>
  <si>
    <t>考研专业课,考研集训营</t>
  </si>
  <si>
    <t>枣庄学院</t>
  </si>
  <si>
    <t>经济与管理学院</t>
  </si>
  <si>
    <t>财务管理</t>
  </si>
  <si>
    <t>2025-10-15 17:37</t>
  </si>
  <si>
    <t>2025-10-15 19:21</t>
  </si>
  <si>
    <t>KYZ25023</t>
  </si>
  <si>
    <t>26考研冲刺集训营（住宿费）</t>
  </si>
  <si>
    <t>BJWY3089902067</t>
  </si>
  <si>
    <t>KYZ250230069</t>
  </si>
  <si>
    <t>回访人：谭悦，回访时间：2025-10-12 17:33，回访内容：1冲刺集训营 ；|回访人：谭悦，回访时间：2025-10-13 12:28，回访内容：准备插班冲刺的集训营  ；|回访人：谭悦，回访时间：2025-10-15 17:37，回访内容：签约</t>
  </si>
  <si>
    <t>冲刺集训营,考研专业课管综</t>
  </si>
  <si>
    <t>KYJGZ2501</t>
  </si>
  <si>
    <t>26考研管综半年集训营</t>
  </si>
  <si>
    <t>KYJGZ25010031</t>
  </si>
  <si>
    <t>KYJY25022B</t>
  </si>
  <si>
    <t>26考研英语集训营（强冲/英语二）</t>
  </si>
  <si>
    <t>KYJY25022B0055</t>
  </si>
  <si>
    <t>××××</t>
  </si>
  <si>
    <t>130326307</t>
  </si>
  <si>
    <t>2025-10-11 21:49:21</t>
  </si>
  <si>
    <t xml:space="preserve">渠道录入来源：小红书
事件名称：私信留资
小红书账号id：659bd1020000000022000003
小红书账号名称：北京新东方考研一对一咨询
广告投放账号名称：北京新东方考研一对一咨询
活动所属学校id：108
活动所属学校名称：北京大学事业部
统一活动id：2822543
统一活动名称：北京大学事业部25年10月小红书专业号投放
渠道名称：网络营销-小红书-专业号投放
线索创建人邮箱：cuijiahui2@xdf.cn
资源跟进人邮箱：cuijiahui2@xdf.cn
备注：用户地区是【北京市北京市】，在【2025-10-11 21:47:17】留资，私信通线索标签为【留客资】，来源于【北京新东方考研一对一咨询】投放账户，意向项目是【考研/考博】，留资笔记是【】，备注【-】
</t>
  </si>
  <si>
    <t>塔娜</t>
  </si>
  <si>
    <t>30402678</t>
  </si>
  <si>
    <t>2025-10-12 15:17</t>
  </si>
  <si>
    <t>中国地质大学(北京)</t>
  </si>
  <si>
    <t>资勘</t>
  </si>
  <si>
    <t>2025-10-15 10:17</t>
  </si>
  <si>
    <t>2025-10-15 10:18</t>
  </si>
  <si>
    <t>LP176049464867</t>
  </si>
  <si>
    <t>BJWY0438533775</t>
  </si>
  <si>
    <t>回访人：赵星火，回访时间：2025-10-12 15:17，回访内容：这个咨询数学二的第一辅导，看一下课程的需求，主要离知春路比较方便；|回访人：赵星火，回访时间：2025-10-13 19:06，回访内容：感觉价格高要更大优惠跟进中继续维护；|回访人：赵星火，回访时间：2025-10-15 10:17，回访内容：系统自动签约</t>
  </si>
  <si>
    <t>微漾</t>
  </si>
  <si>
    <t>131600243</t>
  </si>
  <si>
    <t>2025-10-21 08:13:14</t>
  </si>
  <si>
    <t xml:space="preserve">渠道录入来源：小红书
事件名称：私信留资
小红书账号id：659bd1020000000022000003
小红书账号名称：北京新东方考研一对一咨询
广告投放账号名称：北京新东方考研一对一咨询
活动所属学校id：108
活动所属学校名称：北京大学事业部
统一活动id：2822543
统一活动名称：北京大学事业部25年10月小红书专业号投放
渠道名称：网络营销-小红书-专业号投放
线索创建人邮箱：cuijiahui2@xdf.cn
资源跟进人邮箱：cuijiahui2@xdf.cn
备注：用户地区是【北京市北京市】，在【2025-10-21 08:11:13】留资，私信通线索标签为【留客资】，来源于【北京新东方考研一对一咨询】投放账户，意向项目是【考研/考博】，留资笔记是【】，备注【您好，考研英语一对一，是怎么上课，一对一的伴学和畅学具体内容和形式有什么区别，加微信沟通】
</t>
  </si>
  <si>
    <t>谭如之</t>
  </si>
  <si>
    <t>30502464</t>
  </si>
  <si>
    <t>2025-10-21 11:07</t>
  </si>
  <si>
    <t>四川大学</t>
  </si>
  <si>
    <t>文学与新闻学院</t>
  </si>
  <si>
    <t>汉语言文学（基地班）</t>
  </si>
  <si>
    <t>2025-10-29 10:21</t>
  </si>
  <si>
    <t>BJWY1511536722</t>
  </si>
  <si>
    <t>WYE271010016</t>
  </si>
  <si>
    <t>回访人：谭悦，回访时间：2025-10-21 11:07，回访内容：微信跟进中  ；|回访人：谭悦，回访时间：2025-10-22 11:14，回访内容：13683190030 考北大应用心理专硕，非全， 临床方向，；|回访人：谭悦，回访时间：2025-10-25 15:40，回访内容：说出差回来学，在职考生  ；|回访人：谭悦，回访时间：2025-10-29 10:21，回访内容：1</t>
  </si>
  <si>
    <t>WYE271050007</t>
  </si>
  <si>
    <t>WYE271060007</t>
  </si>
  <si>
    <t>121267887</t>
  </si>
  <si>
    <t>2025-07-29 17:43:02</t>
  </si>
  <si>
    <t>市场人员：栗金刚
意向等级：高
备注：咨询考研走读课程 群里验证</t>
  </si>
  <si>
    <t>2026财年第2财月91校代系统资源活动</t>
  </si>
  <si>
    <t>校代</t>
  </si>
  <si>
    <t>线下校代</t>
  </si>
  <si>
    <t>汤世瑞</t>
  </si>
  <si>
    <t>30598380</t>
  </si>
  <si>
    <t>2025-10-28 10:58</t>
  </si>
  <si>
    <t>2025-10-28 10:59</t>
  </si>
  <si>
    <t>LP1761557116781</t>
  </si>
  <si>
    <t>BJWY7703355611</t>
  </si>
  <si>
    <t>回访人：谭悦，回访时间：2025-10-28 10:58，回访内容：转班；|回访人：谭悦，回访时间：2025-10-28 10:59，回访内容：1</t>
  </si>
  <si>
    <t>无忧计划-啄木鸟,考研专业课150</t>
  </si>
  <si>
    <t>唐诗莹</t>
  </si>
  <si>
    <t>132092524</t>
  </si>
  <si>
    <t>史文涵</t>
  </si>
  <si>
    <t>2025-10-24 10:06:03</t>
  </si>
  <si>
    <t>续费原因：学员需要上管综1v1课程；该学生为保护期内续费，原顾问：国内大学部-谭悦(tanyue9@xdf.cn)</t>
  </si>
  <si>
    <t>史文涵shiwenhan1@xdf.cn</t>
  </si>
  <si>
    <t>30441009</t>
  </si>
  <si>
    <t>2025-10-24 11:56</t>
  </si>
  <si>
    <t>2025-10-24 12:55</t>
  </si>
  <si>
    <t>2025-10-24 12:56</t>
  </si>
  <si>
    <t>LP1761281727584</t>
  </si>
  <si>
    <t>26考研一对一伴学（50h/无忧）</t>
  </si>
  <si>
    <t>BJWY1053812049</t>
  </si>
  <si>
    <t>回访人：谭悦，回访时间：2025-10-24 11:56，回访内容：管综一对一 ；|回访人：谭悦，回访时间：2025-10-24 12:55，回访内容：系统自动签约</t>
  </si>
  <si>
    <t>唐天泽</t>
  </si>
  <si>
    <t>130958941</t>
  </si>
  <si>
    <t>2025-10-15 19:59:28</t>
  </si>
  <si>
    <t>续费原因：政治：高鹏 郑朦朦 数学：成小伟 曹超 英语：徐华
下周 27 号课程基本就上完了 辛苦老师够用家长加点课；该学生为保护期内续费，原顾问：国内大学部-谭悦(tanyue9@xdf.cn)</t>
  </si>
  <si>
    <t>30479701</t>
  </si>
  <si>
    <t>2025-10-15 20:35</t>
  </si>
  <si>
    <t>电子信息工程学院</t>
  </si>
  <si>
    <t>2025-10-18 10:32</t>
  </si>
  <si>
    <t>2025-10-18 10:34</t>
  </si>
  <si>
    <t>LP1760754773187</t>
  </si>
  <si>
    <t>BJWY8745991480</t>
  </si>
  <si>
    <t>回访人：谭悦，回访时间：2025-10-15 20:35，回访内容：跟进续费排课  ；|回访人：谭悦，回访时间：2025-10-18 10:32，回访内容：系统自动签约</t>
  </si>
  <si>
    <t>未告知</t>
  </si>
  <si>
    <t>127312768</t>
  </si>
  <si>
    <t>2025-09-13 09:48:05</t>
  </si>
  <si>
    <t>前途推荐（批量推送）</t>
  </si>
  <si>
    <t>连羽姗+lianyushan@xdf.cn+连羽姗(新东方教育科技集团有限公司-产业机构-前途出国-前途北京公司-美国研究生一部 | 咨询顾问)</t>
  </si>
  <si>
    <t>陶佳悦</t>
  </si>
  <si>
    <t>30118600</t>
  </si>
  <si>
    <t>2025-09-13 09:52</t>
  </si>
  <si>
    <t>对外经济贸易大学</t>
  </si>
  <si>
    <t>金融工程</t>
  </si>
  <si>
    <t>2025-10-31 11:06</t>
  </si>
  <si>
    <t>2025-10-31 11:10</t>
  </si>
  <si>
    <t>WYE27042</t>
  </si>
  <si>
    <t>BJWY0937896806</t>
  </si>
  <si>
    <t>WYE270420002</t>
  </si>
  <si>
    <t>回访人：赵星火，回访时间：2025-10-24 18:40，回访内容：回访下学生情况这边396学习安排跟进中继续维护。；|回访人：赵星火，回访时间：2025-10-29 19:49，回访内容：给到优惠倒计时跟进中继续维护学生；|回访人：赵星火，回访时间：2025-10-31 11:06，回访内容：签约</t>
  </si>
  <si>
    <t>WYP27026</t>
  </si>
  <si>
    <t>考研政治无忧计划啄木鸟（27考研/强化）</t>
  </si>
  <si>
    <t>WYP270260002</t>
  </si>
  <si>
    <t>WYP27027</t>
  </si>
  <si>
    <t>考研政治无忧计划啄木鸟（27考研/冲刺）</t>
  </si>
  <si>
    <t>WYP270270002</t>
  </si>
  <si>
    <t>WYP27025</t>
  </si>
  <si>
    <t>考研政治无忧计划啄木鸟（27考研/基础）</t>
  </si>
  <si>
    <t>WYP270250002</t>
  </si>
  <si>
    <t>WYM27016</t>
  </si>
  <si>
    <t>WYM270160003</t>
  </si>
  <si>
    <t>WYM27018</t>
  </si>
  <si>
    <t>WYM270180003</t>
  </si>
  <si>
    <t>WYE27039</t>
  </si>
  <si>
    <t>WYE270390003</t>
  </si>
  <si>
    <t>WYE27041</t>
  </si>
  <si>
    <t>WYE270410002</t>
  </si>
  <si>
    <t>WYM27017</t>
  </si>
  <si>
    <t>WYM270170003</t>
  </si>
  <si>
    <t>LP1761879693278</t>
  </si>
  <si>
    <t>田明</t>
  </si>
  <si>
    <t>129732697</t>
  </si>
  <si>
    <t>2025-10-05 10:28:19</t>
  </si>
  <si>
    <t>续费原因：考虑续费英语、政治；该学生为保护期内续费，原顾问：国内大学部-赵星火(zhaoxinghuo@xdf.cn)</t>
  </si>
  <si>
    <t>30342964</t>
  </si>
  <si>
    <t>2025-10-05 10:36</t>
  </si>
  <si>
    <t>建筑与艺术学院</t>
  </si>
  <si>
    <t>2025-10-05 11:17</t>
  </si>
  <si>
    <t>2025-10-05 11:28</t>
  </si>
  <si>
    <t>LP1759634266201</t>
  </si>
  <si>
    <t>BJWY3742941733</t>
  </si>
  <si>
    <t>回访人：赵星火，回访时间：2025-10-05 10:36，回访内容：报名</t>
  </si>
  <si>
    <t>132359055</t>
  </si>
  <si>
    <t>2025-10-27 20:15:21</t>
  </si>
  <si>
    <t>死单激活，谭悦；</t>
  </si>
  <si>
    <t>田卓璇</t>
  </si>
  <si>
    <t>30597439</t>
  </si>
  <si>
    <t>2025-10-27 20:40</t>
  </si>
  <si>
    <t>艺术设计学院</t>
  </si>
  <si>
    <t>视觉传达设计</t>
  </si>
  <si>
    <t>2025-10-31 16:22</t>
  </si>
  <si>
    <t>2025-10-31 16:28</t>
  </si>
  <si>
    <t>96077753023</t>
  </si>
  <si>
    <t>2027考研英语二无忧计划·5期,2027考研政治无忧计划·6期</t>
  </si>
  <si>
    <t>回访人：谭悦，回访时间：2025-10-27 20:40，回访内容：家长给孩子咨询27考研的网课  ；|回访人：谭悦，回访时间：2025-10-31 16:22，回访内容：报名</t>
  </si>
  <si>
    <t>线上无忧计划</t>
  </si>
  <si>
    <t>艺术设计</t>
  </si>
  <si>
    <t>130158557</t>
  </si>
  <si>
    <t>2025-10-10 17:59:06</t>
  </si>
  <si>
    <t xml:space="preserve">咨询399规划课程，微信联系
渠道录入来源：大众点评
事件名称：400电话
大众点评门店名称：新东方考研四六级(封闭集训营校区)
店铺绑定的校区：北京中心住宿部
店铺管理员邮箱：lvmeng2@xdf.cn
备注：2025-10-10 17:58:51,用户在大众点评新东方考研四六级(封闭集训营校区)呼入400电话 已接
</t>
  </si>
  <si>
    <t>同学</t>
  </si>
  <si>
    <t>30365680</t>
  </si>
  <si>
    <t>2025-10-10 18:48</t>
  </si>
  <si>
    <t>北京城市学院</t>
  </si>
  <si>
    <t>艺术设计学部</t>
  </si>
  <si>
    <t>数字媒体艺术</t>
  </si>
  <si>
    <t>53801874136</t>
  </si>
  <si>
    <t>2025-10-10</t>
  </si>
  <si>
    <t xml:space="preserve">回访人：谭悦，回访时间：2025-10-10 18:48，回访内容：北城，影视编导， 大四， 今年准备考公， 咨询择校 </t>
  </si>
  <si>
    <t>399.0</t>
  </si>
  <si>
    <t>汪逸帆</t>
  </si>
  <si>
    <t>130255320</t>
  </si>
  <si>
    <t>2025-10-12 09:24:10</t>
  </si>
  <si>
    <t>资源录入来源：小表单
城市：北京市
市场活动id：412422
市场活动名称：新东方集团官微【新东方】资源
活动所属学校id：10000
活动所属学校名称：总公司
线索接收人邮箱：yangjun42@xdf.cn
线索接受人类型：自定义
表单信息：表单id81512、表单名(对内)：新东方集团官微【新东方】资源、表单名（对外）：新东方课程报名、创建人邮箱：wuyue38@xdf.cn、表单链接：pages/index/index.html?scene=81512,,ucwVUGil
备注：来源:小表单;姓名:汪逸帆;意向课程: 【课程】考研、四六级、专升本、成人英语/北京/北京; 新老生: 新生; 提交链接:pages/index/index.html?scene=81512,,ucwVUGil;地理位置:北京市昌平区北七家镇北京邮电大学宏福校区学四楼;渠道:新媒体运营/集团品牌官微</t>
  </si>
  <si>
    <t>徐利霞</t>
  </si>
  <si>
    <t>2025-10-12 10:01:25</t>
  </si>
  <si>
    <t>30372538</t>
  </si>
  <si>
    <t>2025-10-12 10:58</t>
  </si>
  <si>
    <t>厦门大学</t>
  </si>
  <si>
    <t>音乐表演（声乐、键盘、民族器乐、西洋管弦乐方向）</t>
  </si>
  <si>
    <t>2025-10-13 13:06</t>
  </si>
  <si>
    <t>2025-10-13 13:07</t>
  </si>
  <si>
    <t>LP1760331996275</t>
  </si>
  <si>
    <t>BJWY3981657116</t>
  </si>
  <si>
    <t>回访人：李涛，回访时间：2025-10-12 10:58，回访内容：今年二战  艺术跨考，目前英语比较迷茫！英二目标55-60分！目前就在北京，目前英语比较慌；|回访人：李涛，回访时间：2025-10-13 13:06，回访内容：系统自动签约</t>
  </si>
  <si>
    <t>王崇宇</t>
  </si>
  <si>
    <t>131951679</t>
  </si>
  <si>
    <t>徐岩</t>
  </si>
  <si>
    <t>2025-10-22 17:25:38</t>
  </si>
  <si>
    <t>续费原因：续费六级 辛苦流转星火；该学生为保护期内续费，原顾问：国内大学部-赵星火(zhaoxinghuo@xdf.cn)</t>
  </si>
  <si>
    <t>徐岩xuyan91@xdf.cn</t>
  </si>
  <si>
    <t>30539544</t>
  </si>
  <si>
    <t>2025-10-22 17:35</t>
  </si>
  <si>
    <t>中国农业大学</t>
  </si>
  <si>
    <t>水利与水土工程学院</t>
  </si>
  <si>
    <t>农业建筑环境与能源工程</t>
  </si>
  <si>
    <t>2025-10-22 17:47</t>
  </si>
  <si>
    <t>2025-10-22 17:52</t>
  </si>
  <si>
    <t>LP17611264541354</t>
  </si>
  <si>
    <t>六级一对一伴学班（定制）</t>
  </si>
  <si>
    <t>BJWY5095257345</t>
  </si>
  <si>
    <t>回访人：赵星火，回访时间：2025-10-22 17:35，回访内容：1；|回访人：赵星火，回访时间：2025-10-22 17:47，回访内容：系统自动签约</t>
  </si>
  <si>
    <t>王浩儒</t>
  </si>
  <si>
    <t>131591919</t>
  </si>
  <si>
    <t>马一鸣</t>
  </si>
  <si>
    <t>2025-10-20 17:31:02</t>
  </si>
  <si>
    <t>续费原因：老师好，学生想要续费10小时的26考季专业课一对一课程，辛苦老师续费。；该学生为保护期内续费，原顾问：国内大学部-谭悦(tanyue9@xdf.cn)</t>
  </si>
  <si>
    <t>马一鸣mayiming16@xdf.cn</t>
  </si>
  <si>
    <t>30504270</t>
  </si>
  <si>
    <t>2025-10-20 17:36</t>
  </si>
  <si>
    <t>2025-10-20 17:42</t>
  </si>
  <si>
    <t>LP1760953179788</t>
  </si>
  <si>
    <t>考研初试专业课一对一（26考季/10小时）</t>
  </si>
  <si>
    <t>BJWY2816785503</t>
  </si>
  <si>
    <t>回访人：谭悦，回访时间：2025-10-20 17:36，回访内容：续费 ；|回访人：谭悦，回访时间：2025-10-20 17:39，回访内容：系统自动签约</t>
  </si>
  <si>
    <t>131296693</t>
  </si>
  <si>
    <t>陈伟钰</t>
  </si>
  <si>
    <t>2025-10-18 15:28:07</t>
  </si>
  <si>
    <t>赵星火的顾问转介绍</t>
  </si>
  <si>
    <t>赵星火zhaoxinghuo@xdf.cn</t>
  </si>
  <si>
    <t>王佳轩</t>
  </si>
  <si>
    <t>30492110</t>
  </si>
  <si>
    <t>2025-10-18 15:42</t>
  </si>
  <si>
    <t>河北美术学院</t>
  </si>
  <si>
    <t>艺术管理</t>
  </si>
  <si>
    <t>2025-10-21 20:07</t>
  </si>
  <si>
    <t>2025-10-21 20:12</t>
  </si>
  <si>
    <t>21046196915</t>
  </si>
  <si>
    <t>2027考研英语一无忧计划·7期,2027考研政治无忧计划·5期</t>
  </si>
  <si>
    <t>回访人：赵星火，回访时间：2025-10-18 15:42，回访内容：面谈了想考中传的艺术学，想要北京师资这边跟进学生情况中；|回访人：赵星火，回访时间：2025-10-19 16:35，回访内容：表示担心英语基础薄弱，跟不上给到信心和案例；|回访人：赵星火，回访时间：2025-10-20 16:55，回访内容：联系学生情况这边要报名但是需要等两天再说跟进中。；|回访人：赵星火，回访时间：2025-10-21 20:07，回访内容：系统自动签约</t>
  </si>
  <si>
    <t>王女士</t>
  </si>
  <si>
    <t>129477819</t>
  </si>
  <si>
    <t>2025-09-30 12:06:09</t>
  </si>
  <si>
    <t xml:space="preserve">渠道录入来源：SCRM-客服推送
商机ID：5009730218
商机编码：XSJ20250930007760
针对人群：在职
学生学校：不详
咨询课程：不区分
创建人邮箱：hexiang6@xdf.cn
创建时间：2025-09-30 12:06:00
资源类型：单个资源
跟进记录：商机备注：说给别人咨询国内和国外考研，不说具体信息，不确定是否是竞购，方便电话沟通，辛苦老师安排联系~;接触点：呼入；
</t>
  </si>
  <si>
    <t>新东方PC官网</t>
  </si>
  <si>
    <t>30334837</t>
  </si>
  <si>
    <t>2025-10-01 15:15</t>
  </si>
  <si>
    <t>不详</t>
  </si>
  <si>
    <t>2025-10-03 12:22</t>
  </si>
  <si>
    <t>2025-10-03 12:47</t>
  </si>
  <si>
    <t>63758026897</t>
  </si>
  <si>
    <t>2026考研英语大纲冲刺VIP班</t>
  </si>
  <si>
    <t>回访人：李涛，回访时间：2025-10-01 15:15，回访内容：在职考管理类专业    了解英语二的课程  说加微信  说自己的微信坏了！有点像竞品！；|回访人：李涛，回访时间：2025-10-02 18:07，回访内容：5号在联系一次！</t>
  </si>
  <si>
    <t>SCRM-客服推送</t>
  </si>
  <si>
    <t>王沛然</t>
  </si>
  <si>
    <t>130450626</t>
  </si>
  <si>
    <t>2025-10-12 17:48:06</t>
  </si>
  <si>
    <t>续费原因：VIP一对一课时不够，再加报一些；该学生为保护期内续费，原顾问：国内大学部-赵星火(zhaoxinghuo@xdf.cn)</t>
  </si>
  <si>
    <t>30376216</t>
  </si>
  <si>
    <t>2025-10-12 19:03</t>
  </si>
  <si>
    <t>哈尔滨医科大学</t>
  </si>
  <si>
    <t>基础医学院</t>
  </si>
  <si>
    <t>2025-10-12 20:21</t>
  </si>
  <si>
    <t>LP17602716872097</t>
  </si>
  <si>
    <t>BJWY9538105403</t>
  </si>
  <si>
    <t>回访人：赵星火，回访时间：2025-10-12 19:03，回访内容：跟进续费课时中继续维护中；|回访人：赵星火，回访时间：2025-10-12 20:21，回访内容：系统自动签约</t>
  </si>
  <si>
    <t>普通学校-普高</t>
  </si>
  <si>
    <t>130327763</t>
  </si>
  <si>
    <t>2025-10-11 23:59:35</t>
  </si>
  <si>
    <t>续费原因：集训班课学员，目前咨询VIP一对一，辛苦老师联系学员之前先找苗朝霞；该学生为保护期内续费，原顾问：国内大学部-赵星火(zhaoxinghuo@xdf.cn)</t>
  </si>
  <si>
    <t>30372578</t>
  </si>
  <si>
    <t>2025-10-12 11:02</t>
  </si>
  <si>
    <t>2025-10-12 11:11</t>
  </si>
  <si>
    <t>2025-10-12 11:15</t>
  </si>
  <si>
    <t>LP1760238709291</t>
  </si>
  <si>
    <t>回访人：赵星火，回访时间：2025-10-12 11:02，回访内容：1；|回访人：赵星火，回访时间：2025-10-12 11:11，回访内容：系统自动签约</t>
  </si>
  <si>
    <t>129715275</t>
  </si>
  <si>
    <t>2025-10-05 10:55:10</t>
  </si>
  <si>
    <t>李涛老师死单激活；辛苦老师分配；销售主管分配TMK主管 外呼主题：国内大学部死单2025-08-19（TMK主管分配TMK） 外呼主题：FY26-国内9月死单回访（9.22-9.28）</t>
  </si>
  <si>
    <t>2026财年第3财月大众点评在线咨询</t>
  </si>
  <si>
    <t>王书昕</t>
  </si>
  <si>
    <t>30505504</t>
  </si>
  <si>
    <t>2025-10-21 10:25</t>
  </si>
  <si>
    <t>四级,大学预科</t>
  </si>
  <si>
    <t>北京工商大学</t>
  </si>
  <si>
    <t>数学与统计学院</t>
  </si>
  <si>
    <t>信息与计算科学</t>
  </si>
  <si>
    <t>2025-10-30 11:29</t>
  </si>
  <si>
    <t>2025-10-30 11:31</t>
  </si>
  <si>
    <t>14900049439</t>
  </si>
  <si>
    <t>大学高数预科班</t>
  </si>
  <si>
    <t>回访人：李涛，回访时间：2025-10-21 10:25，回访内容：需要在买一个大学数学的线上课程；|回访人：李涛，回访时间：2025-10-21 17:34，回访内容：现在不是很方便   微信继续沟通！；|回访人：李涛，回访时间：2025-10-22 17:35，回访内容：要跟孩子沟通一下   晚点微信回复！；|回访人：李涛，回访时间：2025-10-24 14:52，回访内容：孩子这周回来问一下  ！；|回访人：李涛，回访时间：2025-10-29 17:04，回访内容：电话不接了！ 微信在跟进一下；|回访人：李涛，回访时间：2025-10-30 11:29，回访内容：系统自动签约</t>
  </si>
  <si>
    <t>127564427</t>
  </si>
  <si>
    <t>2025-09-15 17:49:44</t>
  </si>
  <si>
    <t>辛苦老师分配；销售主管分配TMK主管 外呼主题：国内大学部死单2025-08-19（TMK主管分配TMK）</t>
  </si>
  <si>
    <t>30343181</t>
  </si>
  <si>
    <t>2025-10-05 10:57</t>
  </si>
  <si>
    <t>2025-10-08 12:07</t>
  </si>
  <si>
    <t>2025-10-08 12:08</t>
  </si>
  <si>
    <t>WYF25047</t>
  </si>
  <si>
    <t>BJWY8843232720</t>
  </si>
  <si>
    <t>WYF250470033</t>
  </si>
  <si>
    <t>回访人：李涛，回访时间：2025-10-05 10:57，回访内容：咨询了解四级班课 微信发介绍！；|回访人：李涛，回访时间：2025-10-08 12:07，回访内容：已报名</t>
  </si>
  <si>
    <t>王紫来</t>
  </si>
  <si>
    <t>128803931</t>
  </si>
  <si>
    <t>杨沫</t>
  </si>
  <si>
    <t>2025-09-24 18:32:58</t>
  </si>
  <si>
    <t>魏公村直访</t>
  </si>
  <si>
    <t>30243052</t>
  </si>
  <si>
    <t>2025-09-24 19:40</t>
  </si>
  <si>
    <t>天津大学</t>
  </si>
  <si>
    <t>电气自动化与信息工程学院</t>
  </si>
  <si>
    <t>自动化</t>
  </si>
  <si>
    <t>2025-10-10 21:10</t>
  </si>
  <si>
    <t>2025-10-10 21:11</t>
  </si>
  <si>
    <t>GWYM26001</t>
  </si>
  <si>
    <t>考研数学无忧计划考前突破班（26考研/专项突破）</t>
  </si>
  <si>
    <t>BJWY6253254986</t>
  </si>
  <si>
    <t>GWYM260010022</t>
  </si>
  <si>
    <t>回访人：赵星火，回访时间：2025-10-07 18:09，回访内容：提醒回访邀约校区面谈，跟进学生情况；|回访人：赵星火，回访时间：2025-10-10 18:20，回访内容：发送链接看下缴费跟进中；|回访人：赵星火，回访时间：2025-10-10 21:10，回访内容：1</t>
  </si>
  <si>
    <t>政治,数学</t>
  </si>
  <si>
    <t>GWYP260010066</t>
  </si>
  <si>
    <t>卫元熙</t>
  </si>
  <si>
    <t>132143228</t>
  </si>
  <si>
    <t>李宁远</t>
  </si>
  <si>
    <t>2025-10-24 18:29:48</t>
  </si>
  <si>
    <t>市场人员：胡俊杰
意向等级：高
备注：续费工单 谭悦老师跟进 辛苦流转谭悦老师</t>
  </si>
  <si>
    <t>2026财年第5财月91校代系统资源活动</t>
  </si>
  <si>
    <t>30549959</t>
  </si>
  <si>
    <t>2025-10-24 18:41</t>
  </si>
  <si>
    <t>2025-10-25 15:50</t>
  </si>
  <si>
    <t>WYS25046</t>
  </si>
  <si>
    <t>六级冲刺班</t>
  </si>
  <si>
    <t>BJWY6104378224</t>
  </si>
  <si>
    <t>WYS250460010</t>
  </si>
  <si>
    <t>回访人：谭悦，回访时间：2025-10-24 18:41，回访内容：跟进六级冲刺班，凑团报；|回访人：谭悦，回访时间：2025-10-25 15:50，回访内容：1</t>
  </si>
  <si>
    <t>新东方91校园大使</t>
  </si>
  <si>
    <t>129502610</t>
  </si>
  <si>
    <t>2025-09-30 13:43:32</t>
  </si>
  <si>
    <t>市场人员：胡俊杰
意向等级：高
备注：北京工业大学 大三 通信专业 辛苦加学生微信先给考研扫一下盲，然后介绍课程</t>
  </si>
  <si>
    <t>2026财年第4财月91校代系统资源活动</t>
  </si>
  <si>
    <t>30330599</t>
  </si>
  <si>
    <t>2025-09-30 14:20</t>
  </si>
  <si>
    <t>六级,考研专业课,考研无忧计划</t>
  </si>
  <si>
    <t>2025-10-24 14:44</t>
  </si>
  <si>
    <t>2025-10-24 14:48</t>
  </si>
  <si>
    <t>WYHE27002</t>
  </si>
  <si>
    <t>考研英语无忧计划候鸟（27考研/英一冲刺）</t>
  </si>
  <si>
    <t>WYHE270020018</t>
  </si>
  <si>
    <t>回访人：谭悦，回访时间：2025-10-18 13:37，回访内容：准备明天来面谈， 带家长一起  ；|回访人：谭悦，回访时间：2025-10-19 15:25，回访内容：和家长一起来的，面谈跟进中  ；|回访人：谭悦，回访时间：2025-10-22 11:15，回访内容：今天家长说确定一下，等信息呢  ；|回访人：谭悦，回访时间：2025-10-24 14:44，回访内容：系统自动签约</t>
  </si>
  <si>
    <t>考研专业课150,无忧计划-候鸟,六级无忧计划</t>
  </si>
  <si>
    <t>WYHE27001</t>
  </si>
  <si>
    <t>考研英语无忧计划候鸟（27考研/基础强化）</t>
  </si>
  <si>
    <t>WYHE270010024</t>
  </si>
  <si>
    <t>WYHP27002</t>
  </si>
  <si>
    <t>考研政治无忧计划候鸟（27考研/冲刺）</t>
  </si>
  <si>
    <t>WYHP270020023</t>
  </si>
  <si>
    <t>WYHP27001</t>
  </si>
  <si>
    <t>考研政治无忧计划候鸟（27考研/基础强化）</t>
  </si>
  <si>
    <t>WYHP270010023</t>
  </si>
  <si>
    <t>WYHM27001</t>
  </si>
  <si>
    <t>考研数学无忧计划候鸟（27考研/基础强化）</t>
  </si>
  <si>
    <t>WYHM270010014</t>
  </si>
  <si>
    <t>WYHM27002</t>
  </si>
  <si>
    <t>考研数学无忧计划候鸟（27考研/冲刺）</t>
  </si>
  <si>
    <t>WYHM270020014</t>
  </si>
  <si>
    <t>LP1761288273860</t>
  </si>
  <si>
    <t>LP1761288099849</t>
  </si>
  <si>
    <t>魏雯婕</t>
  </si>
  <si>
    <t>131225442</t>
  </si>
  <si>
    <t>2025-10-17 12:08:02</t>
  </si>
  <si>
    <t>续费原因：续费课时；该学生为保护期内续费，原顾问：国内大学部-赵星火(zhaoxinghuo@xdf.cn)</t>
  </si>
  <si>
    <t>30486442</t>
  </si>
  <si>
    <t>2025-10-17 13:09</t>
  </si>
  <si>
    <t>首都体育学院</t>
  </si>
  <si>
    <t>体育教育训练学院</t>
  </si>
  <si>
    <t>体育教育</t>
  </si>
  <si>
    <t>2025-10-17 13:12</t>
  </si>
  <si>
    <t>2025-10-17 14:01</t>
  </si>
  <si>
    <t>LP1760677920549</t>
  </si>
  <si>
    <t>BJWY4689651536</t>
  </si>
  <si>
    <t>2025-10-17</t>
  </si>
  <si>
    <t>回访人：赵星火，回访时间：2025-10-17 13:09，回访内容：1；|回访人：赵星火，回访时间：2025-10-17 13:12，回访内容：系统自动签约</t>
  </si>
  <si>
    <t>温宇飞同学</t>
  </si>
  <si>
    <t>131772480</t>
  </si>
  <si>
    <t>2025-10-21 19:03:42</t>
  </si>
  <si>
    <t>内推给杨晓超老师</t>
  </si>
  <si>
    <t>胡巧丽+huqiaoli@xdf.cn+新东方教育科技集团有限公司-培训学校-北京学校-高中一对一部-增长中心-学科运营组-运营组 | 学科运营专员</t>
  </si>
  <si>
    <t>温宇飞</t>
  </si>
  <si>
    <t>30508989</t>
  </si>
  <si>
    <t>2025-10-21 19:28</t>
  </si>
  <si>
    <t>机电与车辆工程学院</t>
  </si>
  <si>
    <t>2025-10-30 10:16</t>
  </si>
  <si>
    <t>2025-10-30 10:18</t>
  </si>
  <si>
    <t>WYE27022</t>
  </si>
  <si>
    <t>BJWY4724508572</t>
  </si>
  <si>
    <t>WYE270220034</t>
  </si>
  <si>
    <t>回访人：谭悦，回访时间：2025-10-21 19:28，回访内容：杨晓超老师已经联系过了， 一起跟进 ；|回访人：谭悦，回访时间：2025-10-25 15:34，回访内容：学生今天来校区面谈了， 杨晓超老师跟进的  ；|回访人：谭悦，回访时间：2025-10-29 12:06，回访内容：优惠截止， 跟进中， 上周试听课， 小超老师跟进的  ；|回访人：谭悦，回访时间：2025-10-29 19:12，回访内容：考虑报走读班 ，对比价格 ，打电话沟通了   月底逼单；|回访人：谭悦，回访时间：2025-10-30 10:16，回访内容：签约</t>
  </si>
  <si>
    <t>无忧计划-啄木鸟,无忧计划-早鸟,考研专业课150</t>
  </si>
  <si>
    <t>WYP27203</t>
  </si>
  <si>
    <t>WYP272030002</t>
  </si>
  <si>
    <t>WYM270190024</t>
  </si>
  <si>
    <t>WYP27201</t>
  </si>
  <si>
    <t>WYP272010002</t>
  </si>
  <si>
    <t>WYE27201</t>
  </si>
  <si>
    <t>WYE272010003</t>
  </si>
  <si>
    <t>WYM270210024</t>
  </si>
  <si>
    <t>WYP27202</t>
  </si>
  <si>
    <t>WYP272020002</t>
  </si>
  <si>
    <t>WYM270200024</t>
  </si>
  <si>
    <t>WYE27023</t>
  </si>
  <si>
    <t>WYE270230034</t>
  </si>
  <si>
    <t>LP176179040175</t>
  </si>
  <si>
    <t>巫秉原</t>
  </si>
  <si>
    <t>126281949</t>
  </si>
  <si>
    <t>李玉迪</t>
  </si>
  <si>
    <t>2025-09-05 11:38:08</t>
  </si>
  <si>
    <t>续费原因：辛苦流转刘文君老师；该学生为保护期外续费，原顾问部门：国内大学部</t>
  </si>
  <si>
    <t>徐一城</t>
  </si>
  <si>
    <t>李玉迪liyudi1@xdf.cn</t>
  </si>
  <si>
    <t>29978018</t>
  </si>
  <si>
    <t>2025-09-05 12:04</t>
  </si>
  <si>
    <t>物流学院</t>
  </si>
  <si>
    <t>2025-10-21 17:11</t>
  </si>
  <si>
    <t>2025-10-21 17:13</t>
  </si>
  <si>
    <t>BJWY8023021328</t>
  </si>
  <si>
    <t>回访人：徐一城，回访时间：2025-10-16 15:23，回访内容：发送寒假六级大班课程介绍，等待家长回复；|回访人：徐一城，回访时间：2025-10-18 11:19，回访内容：已签协议，等待缴费；|回访人：徐一城，回访时间：2025-10-21 17:11，回访内容：签约</t>
  </si>
  <si>
    <t>炎学</t>
  </si>
  <si>
    <t>129049153</t>
  </si>
  <si>
    <t>2025-09-26 14:07:25</t>
  </si>
  <si>
    <t>设计专业。石景山。</t>
  </si>
  <si>
    <t>焱学途归</t>
  </si>
  <si>
    <t>2025-09-26 14:49:30</t>
  </si>
  <si>
    <t>吴思雨</t>
  </si>
  <si>
    <t>30256974</t>
  </si>
  <si>
    <t>2025-09-27 14:09</t>
  </si>
  <si>
    <t>环境艺术设计</t>
  </si>
  <si>
    <t>2025-10-16 16:42</t>
  </si>
  <si>
    <t>2025-10-17 17:18</t>
  </si>
  <si>
    <t>BJWY4299852060</t>
  </si>
  <si>
    <t>WYP270170030</t>
  </si>
  <si>
    <t xml:space="preserve">回访人：谭悦，回访时间：2025-10-09 20:00，回访内容：微信邀约参观试听课 ；|回访人：谭悦，回访时间：2025-10-16 16:42，回访内容：准备报名英语政治 </t>
  </si>
  <si>
    <t>无忧计划-早鸟,无忧计划-啄木鸟</t>
  </si>
  <si>
    <t>WYP270180030</t>
  </si>
  <si>
    <t>WYP270160030</t>
  </si>
  <si>
    <t>WYE270230020</t>
  </si>
  <si>
    <t>WYE270220020</t>
  </si>
  <si>
    <t>WYE270190036</t>
  </si>
  <si>
    <t>132424715</t>
  </si>
  <si>
    <t>2025-10-27 14:20:52</t>
  </si>
  <si>
    <t>吴旭东</t>
  </si>
  <si>
    <t>30561338</t>
  </si>
  <si>
    <t>2025-10-27 14:23</t>
  </si>
  <si>
    <t>2025-10-27 17:15</t>
  </si>
  <si>
    <t>2025-10-27 17:16</t>
  </si>
  <si>
    <t>BJWY3689519467</t>
  </si>
  <si>
    <t>WYHE270010025</t>
  </si>
  <si>
    <t xml:space="preserve">回访人：谭悦，回访时间：2025-10-27 14:23，回访内容：学生再次咨询了  ；|回访人：谭悦，回访时间：2025-10-27 17:15，回访内容：考虑报名候鸟单科 已出订单 </t>
  </si>
  <si>
    <t>WYHE270020019</t>
  </si>
  <si>
    <t>夏汉博</t>
  </si>
  <si>
    <t>130187696</t>
  </si>
  <si>
    <t>李佳昊</t>
  </si>
  <si>
    <t>2025-10-11 11:44:09</t>
  </si>
  <si>
    <t>家长咨询，孩子想补高数课一对一，说上微积分课跟不上学校老师讲的，希望给安排一位经验丰富点的老师</t>
  </si>
  <si>
    <t>史锐华+shiruihua@xdf.cn+新东方教育科技集团有限公司+培训学校-北京学校-高中一对一部-西南区-玉泉路分中心|学习顾问</t>
  </si>
  <si>
    <t>30368542</t>
  </si>
  <si>
    <t>2025-10-11 14:19</t>
  </si>
  <si>
    <t>大学学科辅导</t>
  </si>
  <si>
    <t>财政学</t>
  </si>
  <si>
    <t>2025-10-19 11:22</t>
  </si>
  <si>
    <t>2025-10-19 11:35</t>
  </si>
  <si>
    <t>LP1760844156566</t>
  </si>
  <si>
    <t>大学数学一对一伴学班</t>
  </si>
  <si>
    <t>BJWY8613250784</t>
  </si>
  <si>
    <t>2025-10-19</t>
  </si>
  <si>
    <t>回访人：赵星火，回访时间：2025-10-11 14:19，回访内容：要经验丰富女老师，这边孩子内向不善交流，推荐师资表示四六级不需要辅导。；|回访人：赵星火，回访时间：2025-10-12 16:01，回访内容：跟进学生情况中这边继续维护中跟进中，问下师资。；|回访人：赵星火，回访时间：2025-10-14 17:01，回访内容：回放学生情况给到课程介绍方案跟进中。；|回访人：赵星火，回访时间：2025-10-17 17:34，回访内容：表示孩子不想要上课，这边再次跟进中继续维护中。；|回访人：赵星火，回访时间：2025-10-19 11:22，回访内容：系统自动签约</t>
  </si>
  <si>
    <t>专业课</t>
  </si>
  <si>
    <t>113617916</t>
  </si>
  <si>
    <t>2025-06-10 19:28:10</t>
  </si>
  <si>
    <t>咨询26考研，说之前谭悦老师联系过，在考虑报班的事，近期比较忙，打算7月份报咱们的班，辛苦老师可以微信联系维护促单下【死单激活】【流转原顾问谭悦老师】；加微信，北京文科想考研，咨询初步考虑心理学、教育学、管理学、马理论、法学几个方向
18235447322加微信（TMK主管分配TMK） 外呼主题：FY25-国内5月死单回访（5.26-6.1）</t>
  </si>
  <si>
    <t>小菠萝</t>
  </si>
  <si>
    <t>30393877</t>
  </si>
  <si>
    <t>山西农业大学</t>
  </si>
  <si>
    <t>农学院</t>
  </si>
  <si>
    <t>农学</t>
  </si>
  <si>
    <t>2025-10-10 18:49</t>
  </si>
  <si>
    <t>73354517364</t>
  </si>
  <si>
    <t>回访人：谭悦，回访时间：2025-10-10 18:48，回访内容：1；|回访人：谭悦，回访时间：2025-10-10 18:49，回访内容：1</t>
  </si>
  <si>
    <t>肖杰</t>
  </si>
  <si>
    <t>100066679</t>
  </si>
  <si>
    <t>王立颖17</t>
  </si>
  <si>
    <t>2025-04-18 11:02:24</t>
  </si>
  <si>
    <t>续费原因：学生咨询英语和数学单科多少钱？流转在职研顾问；该学生为保护期外续费，原顾问部门：国内大学部</t>
  </si>
  <si>
    <t>刘津玲</t>
  </si>
  <si>
    <t>王立颖17wangliying17@xdf.cn</t>
  </si>
  <si>
    <t>27571318</t>
  </si>
  <si>
    <t>2025-04-18 19:26</t>
  </si>
  <si>
    <t>考研VIP,线上考研产品,MBA</t>
  </si>
  <si>
    <t>衡水学院</t>
  </si>
  <si>
    <t>教育学院</t>
  </si>
  <si>
    <t>计算机科学教育</t>
  </si>
  <si>
    <t>2025-10-13 11:46</t>
  </si>
  <si>
    <t>BJWY1418621834</t>
  </si>
  <si>
    <t>回访人：刘津玲，回访时间：2025-10-13 11:46，回访内容：插班报入知春路
总结：  
咨询者询问线下班插班费用，被告知线下班已封班，仅剩线上冲刺班。随后提供了线上课程价格（英管不含大师课10688.5元，含大师课13488.5元），并解释大师课内容。咨询者决定报名，确认上课地点为知春路，要求邮寄教材至河北衡水地址，并完成协议签署。  
下次回访建议：  
1. 确认教材是否已邮寄并送达，询问是否需要其他学习资料。  
2. 提醒开课时间（18日）及课前准备事项，确保顺利跟进课程进度。  
3. 询问初期上课体验，是否需要额外辅导或调整学习计划。</t>
  </si>
  <si>
    <t>131303574</t>
  </si>
  <si>
    <t>2025-10-18 16:25:33</t>
  </si>
  <si>
    <t>魏公村直访  主动提出只咨询一对一</t>
  </si>
  <si>
    <t>肖垚</t>
  </si>
  <si>
    <t>30496628</t>
  </si>
  <si>
    <t>2025-10-19 15:59</t>
  </si>
  <si>
    <t>华北水利水电大学</t>
  </si>
  <si>
    <t>水利学院</t>
  </si>
  <si>
    <t>水利水电工程</t>
  </si>
  <si>
    <t>2025-10-19 16:10</t>
  </si>
  <si>
    <t>2025-10-19 16:28</t>
  </si>
  <si>
    <t>LP17608614321809</t>
  </si>
  <si>
    <t>BJWY9415862758</t>
  </si>
  <si>
    <t>回访人：谭悦，回访时间：2025-10-19 15:59，回访内容：高老师接待，准备报名 ；|回访人：谭悦，回访时间：2025-10-19 16:10，回访内容：系统自动签约</t>
  </si>
  <si>
    <t>肖振晟</t>
  </si>
  <si>
    <t>129609535</t>
  </si>
  <si>
    <t>许庆典</t>
  </si>
  <si>
    <t>2025-10-02 14:48:41</t>
  </si>
  <si>
    <t>续费原因：英语写作模块1v1.规划5-6次课也就是10-12课时；该学生为保护期外续费，原顾问部门：国内大学部</t>
  </si>
  <si>
    <t>许庆典xuqingdian@xdf.cn</t>
  </si>
  <si>
    <t>30308524</t>
  </si>
  <si>
    <t>2025-10-02 14:57</t>
  </si>
  <si>
    <t>师范学院</t>
  </si>
  <si>
    <t>音乐学</t>
  </si>
  <si>
    <t>2025-10-02 17:37</t>
  </si>
  <si>
    <t>2025-10-02 17:43</t>
  </si>
  <si>
    <t>LP17593978641123</t>
  </si>
  <si>
    <t>BJWY4543862862</t>
  </si>
  <si>
    <t>2025-10-02</t>
  </si>
  <si>
    <t>回访人：李涛，回访时间：2025-10-02 14:57，回访内容：给孩子了解一下课程   现在需要英语写作差点 想要老师辅导！</t>
  </si>
  <si>
    <t>上海市8366</t>
  </si>
  <si>
    <t>128805563</t>
  </si>
  <si>
    <t>2025-09-24 20:49:10</t>
  </si>
  <si>
    <t>渠道录入来源：新东方PC官网-客服
意向城市：北京访客省/城市：上海市
访客静态ID：01000000034659871794812039908366
接待分组ID：70447
搜索引擎：
搜索词：
关键词：
设备类型：pc
访客IP：59.79.26.72
对话详细内容：AI-Lbo0rDBXCyBY 2025-09-24 20:45:50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
AI-Lbo0rDBXCyBY 2025-09-24 20:45:53
您是想咨询【线下课程】【线上课程】【考研规划】还是【在职考研】呢？**【线下课程】#  **【线上课程】#**【考研规划】#**【在职考研】#
01000000034659871794812039908366 2025-09-24 20:46:14
【考研规划】
AI-Lbo0rDBXCyBY 2025-09-24 20:46:18
同学，你现在是在校还是在职呢？
01000000034659871794812039908366 2025-09-24 20:46:24
在校
AI-Lbo0rDBXCyBY 2025-09-24 20:46:28
具体是想报考什么学校和专业呢？
01000000034659871794812039908366 2025-09-24 20:46:58
上财 金融专业
AI-Lbo0rDBXCyBY 2025-09-24 20:47:01
好的，我这边安排专业老师给您回电，详细沟通一下，请问您的电话是多少呢？
01000000034659871794812039908366 2025-09-24 20:47:09
15801719853
AI-Lbo0rDBXCyBY 2025-09-24 20:47:13
好的，确认一下你的号码是否正确呢~
01000000034659871794812039908366 2025-09-24 20:47:20
正确
AI-Lbo0rDBXCyBY 2025-09-24 20:47:23
同学怎么称呼呢？
01000000034659871794812039908366 2025-09-24 20:48:04
熊新
AI-Lbo0rDBXCyBY 2025-09-24 20:48:07
这边马上安排顾问老师联系您，预计半个小时左右给您回电请注意接听~
来源页：https://www.xdf.cn/beijing/
备注：</t>
  </si>
  <si>
    <t>2026财年第4财月易聊新东方PC官网</t>
  </si>
  <si>
    <t>曹健</t>
  </si>
  <si>
    <t>2025-09-25 09:11:51</t>
  </si>
  <si>
    <t>熊新</t>
  </si>
  <si>
    <t>30273445</t>
  </si>
  <si>
    <t>2025-09-25 10:33</t>
  </si>
  <si>
    <t>考研VIP,线上考研产品</t>
  </si>
  <si>
    <t>上海大学</t>
  </si>
  <si>
    <t>2025-10-10 14:50</t>
  </si>
  <si>
    <t>2025-10-10 14:51</t>
  </si>
  <si>
    <t>LP1760079009557</t>
  </si>
  <si>
    <t>BJWY2441731275</t>
  </si>
  <si>
    <t>回访人：李涛，回访时间：2025-10-03 17:17，回访内容：节后联系  假期先学学看！；|回访人：李涛，回访时间：2025-10-08 10:55，回访内容：明天联系！；|回访人：李涛，回访时间：2025-10-09 15:51，回访内容：暂时无法接通！ 微信继续联系跟进！</t>
  </si>
  <si>
    <t>徐同学</t>
  </si>
  <si>
    <t>130006822</t>
  </si>
  <si>
    <t>2025-10-09 18:06:19</t>
  </si>
  <si>
    <t>徐小兵</t>
  </si>
  <si>
    <t>30360088</t>
  </si>
  <si>
    <t>2025-10-09 18:26</t>
  </si>
  <si>
    <t>2025-10-09 18:40</t>
  </si>
  <si>
    <t>84743870670</t>
  </si>
  <si>
    <t>2026考研管综全科在职冲刺畅学班（5期）</t>
  </si>
  <si>
    <t>回访人：谭悦，回访时间：2025-10-09 18:26，回访内容：报名网课 ；|回访人：谭悦，回访时间：2025-10-09 18:40，回访内容：1</t>
  </si>
  <si>
    <t>闫舒译</t>
  </si>
  <si>
    <t>131514497</t>
  </si>
  <si>
    <t>2025-10-20 14:50:06</t>
  </si>
  <si>
    <t>续费原因：续费政治一对一；该学生为保护期内续费，原顾问：国内大学部-赵星火(zhaoxinghuo@xdf.cn)</t>
  </si>
  <si>
    <t>30499843</t>
  </si>
  <si>
    <t>2025-10-20 15:04</t>
  </si>
  <si>
    <t>2025-10-23 13:26</t>
  </si>
  <si>
    <t>2025-10-23 13:55</t>
  </si>
  <si>
    <t>LP1761197204587</t>
  </si>
  <si>
    <t>BJWY4925013491</t>
  </si>
  <si>
    <t>回访人：赵星火，回访时间：2025-10-20 15:04，回访内容：跟进课时中这边继续维护学生情况中；|回访人：赵星火，回访时间：2025-10-22 17:41，回访内容：给到报名活动跟进学生情况中继续维护；|回访人：赵星火，回访时间：2025-10-23 13:26，回访内容：系统自动签约</t>
  </si>
  <si>
    <t>131283574</t>
  </si>
  <si>
    <t>2025-10-18 10:25:21</t>
  </si>
  <si>
    <t>续费原因：学生续费一对一课程～；该学生为保护期内续费，原顾问：国内大学部-赵星火(zhaoxinghuo@xdf.cn)</t>
  </si>
  <si>
    <t>30490281</t>
  </si>
  <si>
    <t>2025-10-18 10:36</t>
  </si>
  <si>
    <t>2025-10-19 16:54</t>
  </si>
  <si>
    <t>2025-10-19 17:00</t>
  </si>
  <si>
    <t>LP17608640582048</t>
  </si>
  <si>
    <t>回访人：赵星火，回访时间：2025-10-18 10:36，回访内容：申请优惠10小时；|回访人：赵星火，回访时间：2025-10-19 16:54，回访内容：系统自动签约</t>
  </si>
  <si>
    <t>129746070</t>
  </si>
  <si>
    <t>2025-10-06 16:10:55</t>
  </si>
  <si>
    <t>续费原因：考虑续费；该学生为保护期内续费，原顾问：国内大学部-赵星火(zhaoxinghuo@xdf.cn)</t>
  </si>
  <si>
    <t>30317926</t>
  </si>
  <si>
    <t>2025-10-06 16:27</t>
  </si>
  <si>
    <t>2025-10-06 16:32</t>
  </si>
  <si>
    <t>2025-10-06 16:36</t>
  </si>
  <si>
    <t>LP1759739528498</t>
  </si>
  <si>
    <t>回访人：赵星火，回访时间：2025-10-06 16:27，回访内容：1</t>
  </si>
  <si>
    <t>LP1759739528497</t>
  </si>
  <si>
    <t>闫曦子</t>
  </si>
  <si>
    <t>131967989</t>
  </si>
  <si>
    <t>2025-10-23 09:19:42</t>
  </si>
  <si>
    <t xml:space="preserve">渠道录入来源：SCRM-客服推送
商机ID：5009779443
商机编码：XSJ20251023000482
针对人群：在职
学员号：BJ0321147742
学生学校：不详
咨询课程：英语二
创建人邮箱：wangmeng63@xdf.cn
创建时间：2025-10-23 09:19:36
资源类型：单个资源
跟进记录：商机备注：学员咨询，年底考研，需求英语二一对一辅导，线上线下都了解一下，需求海淀老师，咨询在顺义，对于老师要求高，想冲刺辅导一下;接触点：呼入；
</t>
  </si>
  <si>
    <t>30541253</t>
  </si>
  <si>
    <t>2025-10-23 10:26</t>
  </si>
  <si>
    <t>中央民族大学</t>
  </si>
  <si>
    <t>音乐学院</t>
  </si>
  <si>
    <t>音乐学（音乐学理论）</t>
  </si>
  <si>
    <t>2025-10-23 11:55</t>
  </si>
  <si>
    <t>2025-10-23 13:15</t>
  </si>
  <si>
    <t>81403552610</t>
  </si>
  <si>
    <t>2026考研英语定制一对一10h版（新）</t>
  </si>
  <si>
    <t>回访人：赵星火，回访时间：2025-10-23 10:26，回访内容：目标分数60   民大音乐专业。英语，现在阅读差不多了，然后线上一对一学习，想要翻译和写作的辅导跟进中。；|回访人：赵星火，回访时间：2025-10-23 11:55，回访内容：系统自动签约</t>
  </si>
  <si>
    <t>beooke</t>
  </si>
  <si>
    <t>129757785</t>
  </si>
  <si>
    <t>2025-10-07 00:37:45</t>
  </si>
  <si>
    <t>【王朝群】咨询考研一对一，在职，新传专业</t>
  </si>
  <si>
    <t>杨澜</t>
  </si>
  <si>
    <t>30318970</t>
  </si>
  <si>
    <t>2025-10-07 10:49</t>
  </si>
  <si>
    <t>国际文化与传播学院</t>
  </si>
  <si>
    <t>传播学</t>
  </si>
  <si>
    <t>2025-10-08 17:26</t>
  </si>
  <si>
    <t>2025-10-08 17:35</t>
  </si>
  <si>
    <t>LP1759915585963</t>
  </si>
  <si>
    <t>BJWY7616444194</t>
  </si>
  <si>
    <t>回访人：赵星火，回访时间：2025-10-07 10:49，回访内容：之前考过英证可以考到60，现在咨询专业课辅导专业课也有对应的课程内容，主要是需要督学看下10小时能报吗
推荐了英语的实时一对一和政治突破班，在五道口工作方便知春路。；|回访人：赵星火，回访时间：2025-10-08 16:42，回访内容：一回小区来沟通跟进中继续维护</t>
  </si>
  <si>
    <t>杨欣</t>
  </si>
  <si>
    <t>131177542</t>
  </si>
  <si>
    <t>葛铭</t>
  </si>
  <si>
    <t>2025-10-17 15:00:04</t>
  </si>
  <si>
    <t>续费原因：学员续费；该学生为保护期内续费，原顾问：国内大学部-赵星火(zhaoxinghuo@xdf.cn)</t>
  </si>
  <si>
    <t>葛铭geming@xdf.cn</t>
  </si>
  <si>
    <t>30460038</t>
  </si>
  <si>
    <t>2025-10-17 15:14</t>
  </si>
  <si>
    <t>2025-10-23 13:50</t>
  </si>
  <si>
    <t>LP1761198637638</t>
  </si>
  <si>
    <t>考研初试专业课一对一（27考研/30小时）</t>
  </si>
  <si>
    <t>XDF3140342751</t>
  </si>
  <si>
    <t>回访人：赵星火，回访时间：2025-10-17 15:14，回访内容：要退费候鸟转成一对一课程跟进中；|回访人：赵星火，回访时间：2025-10-20 17:07，回访内容：看下下次上课时间来校区沟通跟进中；|回访人：赵星火，回访时间：2025-10-23 13:50，回访内容：系统自动签约</t>
  </si>
  <si>
    <t>84818845</t>
  </si>
  <si>
    <t>2024-09-18 16:43:04</t>
  </si>
  <si>
    <t>咨询四级课程，第一个是学生本人电话，第二个是家长电话，给学打电话就可以，打不通再打家长电话</t>
  </si>
  <si>
    <t>杨玙嘉</t>
  </si>
  <si>
    <t>29686850</t>
  </si>
  <si>
    <t>2025-08-17 23:07</t>
  </si>
  <si>
    <t>天津传媒学院</t>
  </si>
  <si>
    <t>播音主持艺术学院</t>
  </si>
  <si>
    <t>2025-10-11 21:55</t>
  </si>
  <si>
    <t>2025-10-11 21:56</t>
  </si>
  <si>
    <t>BJWY9567512905</t>
  </si>
  <si>
    <t>WYSJ250410055</t>
  </si>
  <si>
    <t>回访人：谭悦，回访时间：2025-10-05 12:22，回访内容：跟进六级班和考研  ；|回访人：谭悦，回访时间：2025-10-11 21:55，回访内容：1</t>
  </si>
  <si>
    <t>Ë</t>
  </si>
  <si>
    <t>129801918</t>
  </si>
  <si>
    <t>2025-10-08 10:23:07</t>
  </si>
  <si>
    <t xml:space="preserve">渠道录入来源：小红书
事件名称：私信留资
小红书账号id：659bd1020000000022000003
小红书账号名称：北京新东方考研一对一咨询
广告投放账号名称：北京新东方考研一对一咨询
活动所属学校id：108
活动所属学校名称：北京大学事业部
统一活动id：2822543
统一活动名称：北京大学事业部25年10月小红书专业号投放
渠道名称：网络营销-小红书-专业号投放
线索创建人邮箱：cuijiahui2@xdf.cn
资源跟进人邮箱：cuijiahui2@xdf.cn
备注：用户地区是【北京市北京市】，在【2025-10-08 10:21:04】留资，私信通线索标签为【留客资】，来源于【北京新东方考研一对一咨询】投放账户，意向项目是【考研/考博】，留资笔记是【】，备注【-】
</t>
  </si>
  <si>
    <t>叶籽鹭</t>
  </si>
  <si>
    <t>30230494</t>
  </si>
  <si>
    <t>2025-10-08 15:24</t>
  </si>
  <si>
    <t>信息管理学院</t>
  </si>
  <si>
    <t>信息管理与信息系统</t>
  </si>
  <si>
    <t>2025-10-09 10:02</t>
  </si>
  <si>
    <t>2025-10-09 10:07</t>
  </si>
  <si>
    <t>LP175997535026</t>
  </si>
  <si>
    <t>BJWY9221271349</t>
  </si>
  <si>
    <t xml:space="preserve">回访人：谭悦，回访时间：2025-10-08 15:24，回访内容：考研一对一，考央民的新传， 一战33分， 二战目标70， 北京孩子 ；|回访人：谭悦，回访时间：2025-10-08 21:58，回访内容：报名一对一 </t>
  </si>
  <si>
    <t>116377022</t>
  </si>
  <si>
    <t>2025-06-26 17:36:30</t>
  </si>
  <si>
    <t>续费原因：数学听不懂，咨询一对一；该学生为保护期外续费，原顾问部门：国内大学部</t>
  </si>
  <si>
    <t>余文清</t>
  </si>
  <si>
    <t>30358490</t>
  </si>
  <si>
    <t>2025-10-09 15:52</t>
  </si>
  <si>
    <t>2025-10-09 15:56</t>
  </si>
  <si>
    <t>2025-10-09 16:27</t>
  </si>
  <si>
    <t>LP1759996574587</t>
  </si>
  <si>
    <t>BJWY6696373450</t>
  </si>
  <si>
    <t>回访人：赵星火，回访时间：2025-10-09 15:52，回访内容：1</t>
  </si>
  <si>
    <t>悦神</t>
  </si>
  <si>
    <t>121032968</t>
  </si>
  <si>
    <t>2025-07-28 18:28:04</t>
  </si>
  <si>
    <t>【TMK合作-乔文娇老师】28考研，武汉大学，开学大二，经济学，想要考北京985院校，提前了解28考研课程，马上想要来校区咨询。学生就在中关村附近，着急回电【已在群内反馈】；【TMK合作-乔文娇老师】28考研，武汉大学，想要考北京985院校，提前了解课程，马上想要来校区咨询。着急回电【已在群内反馈】
【辛苦流转乔文娇老师激活】（TMK主管分配TMK）</t>
  </si>
  <si>
    <t>TMK合作</t>
  </si>
  <si>
    <t>2025-10-14 19:10:14</t>
  </si>
  <si>
    <t>30422996</t>
  </si>
  <si>
    <t>2025-10-14 19:16</t>
  </si>
  <si>
    <t>武汉大学</t>
  </si>
  <si>
    <t>2025-10-14 19:18</t>
  </si>
  <si>
    <t>87222524687</t>
  </si>
  <si>
    <t>回访人：谭悦，回访时间：2025-10-14 19:16，回访内容：择校</t>
  </si>
  <si>
    <t>择校</t>
  </si>
  <si>
    <t>战昊鑫</t>
  </si>
  <si>
    <t>131957811</t>
  </si>
  <si>
    <t>2025-10-22 19:18:29</t>
  </si>
  <si>
    <t>续费原因：40小时一对一；该学生为保护期内续费，原顾问：国内大学部-李涛(litao48@xdf.cn)</t>
  </si>
  <si>
    <t>30513840</t>
  </si>
  <si>
    <t>2025-10-22 19:28</t>
  </si>
  <si>
    <t>商学院</t>
  </si>
  <si>
    <t>2025-10-23 18:31</t>
  </si>
  <si>
    <t>LP17612154941643</t>
  </si>
  <si>
    <t>BJWY8946811096</t>
  </si>
  <si>
    <t>回访人：李涛，回访时间：2025-10-22 19:28，回访内容：老生续费！；|回访人：李涛，回访时间：2025-10-23 18:31，回访内容：系统自动签约</t>
  </si>
  <si>
    <t>张纯懿</t>
  </si>
  <si>
    <t>130223096</t>
  </si>
  <si>
    <t>2025-10-11 14:27:40</t>
  </si>
  <si>
    <t>续费原因：张纯懿 专业课一对一换学校 石油研究生专业课；该学生为保护期内续费，原顾问：国内大学部-苏乾楠(suqiannan@xdf.cn)</t>
  </si>
  <si>
    <t>苏乾楠</t>
  </si>
  <si>
    <t>30396883</t>
  </si>
  <si>
    <t>2025-10-11 14:38</t>
  </si>
  <si>
    <t>考研专业课,考研VIP</t>
  </si>
  <si>
    <t>中国石油大学（北京）</t>
  </si>
  <si>
    <t>新能源与材料学院</t>
  </si>
  <si>
    <t>储能科学与工程</t>
  </si>
  <si>
    <t>2025-10-20 10:48</t>
  </si>
  <si>
    <t>2025-10-20 10:53</t>
  </si>
  <si>
    <t>BJWY4947069192</t>
  </si>
  <si>
    <t>回访人：苏乾楠，回访时间：2025-10-11 14:38，回访内容：学生要换本校；|回访人：苏乾楠，回访时间：2025-10-11 14:39，回访内容：目前计划换成本校，专业课  得再续费点课时；|回访人：苏乾楠，回访时间：2025-10-12 16:02，回访内容：可能专业课会续费点；|回访人：苏乾楠，回访时间：2025-10-14 16:07，回访内容：跟学管老师沟通专业课的续费；|回访人：苏乾楠，回访时间：2025-10-17 18:50，回访内容：目前的周末面谈应该是要续费点专业课；|回访人：苏乾楠，回访时间：2025-10-19 21:30，回访内容：等续费专业课；|回访人：苏乾楠，回访时间：2025-10-20 10:48，回访内容：系统自动签约</t>
  </si>
  <si>
    <t>VIP - 伴学,考研专业课150</t>
  </si>
  <si>
    <t>30498658</t>
  </si>
  <si>
    <t>2025-10-20 10:49</t>
  </si>
  <si>
    <t>2025-10-20 10:50</t>
  </si>
  <si>
    <t>回访人：苏乾楠，回访时间：2025-10-20 10:49，回访内容：1；|回访人：苏乾楠，回访时间：2025-10-20 10:50，回访内容：系统自动签约</t>
  </si>
  <si>
    <t>西予安</t>
  </si>
  <si>
    <t>129812539</t>
  </si>
  <si>
    <t>2025-10-08 14:34:28</t>
  </si>
  <si>
    <t>【王朝群】咨询考研一对一</t>
  </si>
  <si>
    <t>张恩瑄</t>
  </si>
  <si>
    <t>30351910</t>
  </si>
  <si>
    <t>2025-10-08 16:00</t>
  </si>
  <si>
    <t>网络空间安全学院</t>
  </si>
  <si>
    <t>网络空间安全</t>
  </si>
  <si>
    <t>2025-10-09 14:22</t>
  </si>
  <si>
    <t>2025-10-09 15:07</t>
  </si>
  <si>
    <t>LP1759990978393</t>
  </si>
  <si>
    <t>BJWY1744394566</t>
  </si>
  <si>
    <t xml:space="preserve">回访人：谭悦，回访时间：2025-10-08 16:00，回访内容：本科 国际关系学院， 22408，大四， 考央财，计算机  </t>
  </si>
  <si>
    <t>Steppenkatze</t>
  </si>
  <si>
    <t>129718000</t>
  </si>
  <si>
    <t>2025-10-05 16:49:30</t>
  </si>
  <si>
    <t xml:space="preserve">渠道录入来源：小红书
事件名称：私信留资
小红书账号id：659bd1020000000022000003
小红书账号名称：北京新东方考研一对一咨询
广告投放账号名称：北京新东方考研一对一咨询
活动所属学校id：108
活动所属学校名称：北京大学事业部
统一活动id：2822543
统一活动名称：北京大学事业部25年10月小红书专业号投放
渠道名称：网络营销-小红书-专业号投放
线索创建人邮箱：cuijiahui2@xdf.cn
资源跟进人邮箱：cuijiahui2@xdf.cn
备注：用户地区是【辽宁省鞍山市】，在【2025-10-05 16:47:29】留资，私信通线索标签为【留客资】，来源于【北京新东方考研一对一咨询】投放账户，意向项目是【考研/考博】，留资笔记是【】，备注【-】
</t>
  </si>
  <si>
    <t>张家瑜</t>
  </si>
  <si>
    <t>30316486</t>
  </si>
  <si>
    <t>2025-10-05 19:17</t>
  </si>
  <si>
    <t>北京语言大学</t>
  </si>
  <si>
    <t>西方语言文化学院</t>
  </si>
  <si>
    <t>德语</t>
  </si>
  <si>
    <t>2025-10-11 15:45</t>
  </si>
  <si>
    <t>2025-10-11 15:48</t>
  </si>
  <si>
    <t>LP1760168756922</t>
  </si>
  <si>
    <t>BJWY4008711030</t>
  </si>
  <si>
    <t>回访人：李涛，回访时间：2025-10-05 19:17，回访内容：学生本人咨询，今年考会计！  今年二战，去年考的德语，现在想要好就业 ，专业课还没有开始学！英语专四过了！本科北京语言大学，管综还没有开始复习，去年政治考了60左右！英语一 60分左右！  数学基础不好，推荐一对一课程    ；|回访人：李涛，回访时间：2025-10-09 11:13，回访内容：明天来校区进行面谈！  今天晚上才回北京！；|回访人：李涛，回访时间：2025-10-10 18:08，回访内容：已经沟通 跟家长在商量一下！；|回访人：李涛，回访时间：2025-10-11 15:45，回访内容：系统自动签约</t>
  </si>
  <si>
    <t>128992313</t>
  </si>
  <si>
    <t>2025-09-25 20:56:11</t>
  </si>
  <si>
    <t>同学是大连海事的 本科海商法，她想三个月极限备考，跨北外新传，可能是只上一对一，按顺序分；</t>
  </si>
  <si>
    <t>学管转介绍</t>
  </si>
  <si>
    <t>张嘉桐</t>
  </si>
  <si>
    <t>30280887</t>
  </si>
  <si>
    <t>2025-09-26 15:09</t>
  </si>
  <si>
    <t>2025-10-10 10:25</t>
  </si>
  <si>
    <t>2025-10-10 10:47</t>
  </si>
  <si>
    <t>LP176006310890</t>
  </si>
  <si>
    <t>BJWY4534675563</t>
  </si>
  <si>
    <t xml:space="preserve">回访人：谭悦，回访时间：2025-10-02 17:12，回访内容：面谈；|回访人：谭悦，回访时间：2025-10-05 12:17，回访内容：家长已经来过了，现在专业定不下来  </t>
  </si>
  <si>
    <t>132604238</t>
  </si>
  <si>
    <t>2025-10-28 18:17:57</t>
  </si>
  <si>
    <t>北京电影学院 艺术生 今年考试 咨询考研政治。一对一。总部百度</t>
  </si>
  <si>
    <t>张景勋</t>
  </si>
  <si>
    <t>30601534</t>
  </si>
  <si>
    <t>2025-10-28 18:32</t>
  </si>
  <si>
    <t>北京电影学院</t>
  </si>
  <si>
    <t>表演学院</t>
  </si>
  <si>
    <t>表演</t>
  </si>
  <si>
    <t>2025-10-29 14:47</t>
  </si>
  <si>
    <t>BJWY3551584500</t>
  </si>
  <si>
    <t>GWYP260010075</t>
  </si>
  <si>
    <t>回访人：谭悦，回访时间：2025-10-28 18:32，回访内容：今年考，不接受一对一价格，考虑班课，加微信， 艺术生 ；|回访人：谭悦，回访时间：2025-10-29 14:47，回访内容：签约</t>
  </si>
  <si>
    <t>Z同学</t>
  </si>
  <si>
    <t>126390737</t>
  </si>
  <si>
    <t>张冰</t>
  </si>
  <si>
    <t>2025-09-06 13:04:11</t>
  </si>
  <si>
    <t>27考研，咨询新东方线下考研培训班</t>
  </si>
  <si>
    <t>巨量本地推</t>
  </si>
  <si>
    <t>张可心</t>
  </si>
  <si>
    <t>29960900</t>
  </si>
  <si>
    <t>2025-09-06 17:30</t>
  </si>
  <si>
    <t>考研集训营,考研无忧计划</t>
  </si>
  <si>
    <t>2025-10-09 14:08</t>
  </si>
  <si>
    <t>2025-10-09 14:10</t>
  </si>
  <si>
    <t>78701806154</t>
  </si>
  <si>
    <t>2027考研经济类联考直通车</t>
  </si>
  <si>
    <t>回访人：李涛，回访时间：2025-10-01 11:27，回访内容：现在在高速上    这几天玩完在说！；|回访人：李涛，回访时间：2025-10-05 16:44，回访内容：十一在玩 微信跟进！</t>
  </si>
  <si>
    <t>华电家长</t>
  </si>
  <si>
    <t>131519564</t>
  </si>
  <si>
    <t>2025-10-20 15:23:52</t>
  </si>
  <si>
    <t>杨莹莹+yangyingying18@xdf.cn+杨莹莹18(新东方教育科技集团有限公司-培训学校-北京学校-高中一对一部-东南区-蒲黄榆分中心 | 课程顾问)</t>
  </si>
  <si>
    <t>张坤雪</t>
  </si>
  <si>
    <t>30500205</t>
  </si>
  <si>
    <t>2025-10-20 15:51</t>
  </si>
  <si>
    <t>华北电力大学</t>
  </si>
  <si>
    <t>电气与电子工程学院</t>
  </si>
  <si>
    <t>电气工程及其自动化</t>
  </si>
  <si>
    <t>2025-10-26 09:43</t>
  </si>
  <si>
    <t>2025-10-26 17:49</t>
  </si>
  <si>
    <t>WYFJ25041</t>
  </si>
  <si>
    <t>BJWY3523710832</t>
  </si>
  <si>
    <t>WYFJ250410055</t>
  </si>
  <si>
    <t xml:space="preserve">回访人：谭悦，回访时间：2025-10-20 15:51，回访内容：咨询四级冲刺班  ；|回访人：谭悦，回访时间：2025-10-21 19:27，回访内容：家长说不考虑一对一 不想学  ；|回访人：谭悦，回访时间：2025-10-26 09:43，回访内容：签约 </t>
  </si>
  <si>
    <t>张茂雄</t>
  </si>
  <si>
    <t>131004387</t>
  </si>
  <si>
    <t>2025-10-16 11:02:44</t>
  </si>
  <si>
    <t>续费原因：续费政治课一周一次，预估 5 次课；该学生为保护期内续费，原顾问：国内大学部-赵星火(zhaoxinghuo@xdf.cn)</t>
  </si>
  <si>
    <t>30454020</t>
  </si>
  <si>
    <t>2025-10-16 14:08</t>
  </si>
  <si>
    <t>2025-10-16 16:05</t>
  </si>
  <si>
    <t>2025-10-16 16:07</t>
  </si>
  <si>
    <t>LP1760601910979</t>
  </si>
  <si>
    <t>BJWY2715131077</t>
  </si>
  <si>
    <t>回访人：赵星火，回访时间：2025-10-16 14:08，回访内容：以及7次课，看下学生情况跟进中继续维护学生考虑。；|回访人：赵星火，回访时间：2025-10-16 16:05，回访内容：系统自动签约</t>
  </si>
  <si>
    <t>梅子熟了</t>
  </si>
  <si>
    <t>129755378</t>
  </si>
  <si>
    <t>2025-10-06 18:12:39</t>
  </si>
  <si>
    <t>【小红书资源】
咨询在职考研课程，IP地址在北京</t>
  </si>
  <si>
    <t>张梅婷</t>
  </si>
  <si>
    <t>30318337</t>
  </si>
  <si>
    <t>2025-10-06 18:45</t>
  </si>
  <si>
    <t>化学与材料工程学院</t>
  </si>
  <si>
    <t>电气</t>
  </si>
  <si>
    <t>2025-10-07 16:43</t>
  </si>
  <si>
    <t>2025-10-07 17:24</t>
  </si>
  <si>
    <t>64632937307</t>
  </si>
  <si>
    <t>2026考研政治大纲冲刺VIP班,2026考研英语大纲冲刺VIP班,2026考研数学大纲冲刺VIP班</t>
  </si>
  <si>
    <t>2025-10-07</t>
  </si>
  <si>
    <t xml:space="preserve">回访人：赵星火，回访时间：2025-10-06 18:45，回访内容：今年刚毕业就要好考的，推荐英二管综，邀约线下面谈跟进中；|回访人：赵星火，回访时间：2025-10-07 15:35，回访内容：稍等小区面谈跟进学生情况中继续维护 </t>
  </si>
  <si>
    <t>7366.8</t>
  </si>
  <si>
    <t>张若轩</t>
  </si>
  <si>
    <t>130261983</t>
  </si>
  <si>
    <t>2025-10-12 13:59:18</t>
  </si>
  <si>
    <t>续费原因：考研政治一对一；该学生为保护期内续费，原顾问：国内大学部-谭悦(tanyue9@xdf.cn)</t>
  </si>
  <si>
    <t>30418258</t>
  </si>
  <si>
    <t>2025-10-12 14:38</t>
  </si>
  <si>
    <t>2025-10-12 14:40</t>
  </si>
  <si>
    <t>2025-10-12 14:42</t>
  </si>
  <si>
    <t>LP1760251199984</t>
  </si>
  <si>
    <t>BJWY2461966659</t>
  </si>
  <si>
    <t>回访人：谭悦，回访时间：2025-10-12 14:38，回访内容：1；|回访人：谭悦，回访时间：2025-10-12 14:40，回访内容：系统自动签约</t>
  </si>
  <si>
    <t>127415340</t>
  </si>
  <si>
    <t>2025-09-13 18:44:31</t>
  </si>
  <si>
    <t>李涛激活</t>
  </si>
  <si>
    <t>张腾</t>
  </si>
  <si>
    <t>30473416</t>
  </si>
  <si>
    <t>中央美术学院</t>
  </si>
  <si>
    <t>造型学科基础部</t>
  </si>
  <si>
    <t>油画</t>
  </si>
  <si>
    <t>2025-10-14 17:20</t>
  </si>
  <si>
    <t>BJWY4523927820</t>
  </si>
  <si>
    <t>WYS250470041</t>
  </si>
  <si>
    <t>回访人：李涛，回访时间：2025-10-14 17:17，回访内容：转班 重新弄一下；|回访人：李涛，回访时间：2025-10-14 17:20，回访内容：报名</t>
  </si>
  <si>
    <t>69616100</t>
  </si>
  <si>
    <t>2024-04-27 15:21:29</t>
  </si>
  <si>
    <t>续费原因：续费一部分一对一课时；该学生为保护期外续费，原顾问部门：国内大学部</t>
  </si>
  <si>
    <t>张蔚海</t>
  </si>
  <si>
    <t>30463239</t>
  </si>
  <si>
    <t>2025-10-18 11:00</t>
  </si>
  <si>
    <t>化学工程学院</t>
  </si>
  <si>
    <t>化学工程与工艺英才班</t>
  </si>
  <si>
    <t>2025-10-18 11:26</t>
  </si>
  <si>
    <t>系统管理员</t>
  </si>
  <si>
    <t>2025-10-20 15:45</t>
  </si>
  <si>
    <t>LP1760757999425</t>
  </si>
  <si>
    <t>BJWY9115846340</t>
  </si>
  <si>
    <t>回访人：赵星火，回访时间：2025-10-18 11:00，回访内容：1；|回访人：赵星火，回访时间：2025-10-18 11:26，回访内容：系统自动签约</t>
  </si>
  <si>
    <t>LP1760946059570</t>
  </si>
  <si>
    <t>30417413</t>
  </si>
  <si>
    <t>2025-10-11 22:17</t>
  </si>
  <si>
    <t>2025-10-12 10:06</t>
  </si>
  <si>
    <t>GWYP260010069</t>
  </si>
  <si>
    <t>回访人：赵星火，回访时间：2025-10-11 22:17，回访内容：1；|回访人：赵星火，回访时间：2025-10-12 10:06，回访内容：1</t>
  </si>
  <si>
    <t>GWYM260010024</t>
  </si>
  <si>
    <t>张潇桐</t>
  </si>
  <si>
    <t>132107409</t>
  </si>
  <si>
    <t>2025-10-23 19:47:38</t>
  </si>
  <si>
    <t>续费原因：英语、政治一对一 3 占需求 【英语】-李硕，刘兴欢【政治】-王荣，陈艳；该学生为保护期外续费，原顾问部门：国内大学部</t>
  </si>
  <si>
    <t>30518913</t>
  </si>
  <si>
    <t>2025-10-23 20:49</t>
  </si>
  <si>
    <t>音乐表演（管弦）</t>
  </si>
  <si>
    <t>2025-10-25 15:36</t>
  </si>
  <si>
    <t>2025-10-25 15:51</t>
  </si>
  <si>
    <t>LP17613777721246</t>
  </si>
  <si>
    <t>BJWY3106422025</t>
  </si>
  <si>
    <t>回访人：谭悦，回访时间：2025-10-23 20:49，回访内容：准备续费  ；|回访人：谭悦，回访时间：2025-10-24 16:25，回访内容：学生续费一对一 跟进中 ；|回访人：谭悦，回访时间：2025-10-25 15:36，回访内容：系统自动签约</t>
  </si>
  <si>
    <t>张同学</t>
  </si>
  <si>
    <t>132277836</t>
  </si>
  <si>
    <t>2025-10-25 11:45:12</t>
  </si>
  <si>
    <t xml:space="preserve">渠道录入来源：SCRM-客服推送
商机ID：5009846143
商机编码：XSJ20251025011921
针对人群：大学
学生学校：不详
咨询课程：英语
创建人邮箱：wangguibing@xdf.cn
创建时间：2025-10-25 11:44:55
资源类型：单个资源
跟进记录：商机备注：学员爸爸来电，大三，咨询六级，北方工业大学，六级考过一次，咨询六级+保研，实验班第十名左右，保研20-30%，孩子在重修，还有希望，需求论文和科研，，辛苦老师沟通，;接触点：呼入；
</t>
  </si>
  <si>
    <t>张洋</t>
  </si>
  <si>
    <t>30552124</t>
  </si>
  <si>
    <t>2025-10-25 13:13</t>
  </si>
  <si>
    <t>六级,英语</t>
  </si>
  <si>
    <t>2025-10-25 15:32</t>
  </si>
  <si>
    <t>2025-10-25 15:33</t>
  </si>
  <si>
    <t>BJWY5723312387</t>
  </si>
  <si>
    <t>WYS250430060</t>
  </si>
  <si>
    <t>回访人：李涛，回访时间：2025-10-25 13:13，回访内容：四级过了  六级没过！ 北方工业大学，六级考过一次没过，现在想要上六级课和论文科研的指导，介绍大班小班  现在有事    晚点在沟通！；|回访人：李涛，回访时间：2025-10-25 15:32，回访内容：报名</t>
  </si>
  <si>
    <t>99080370</t>
  </si>
  <si>
    <t>2025-04-09 07:53:01</t>
  </si>
  <si>
    <t>渠道录入来源：集团百度投放-基木鱼
账户名：baidu-大学-总部4-B23KA02795
线索ID：250409451460381850
线索时间：2025-04-09 07:52:59
页面名称：新东方-26考研
姓名：Ella
城市：北京
IP：2408:8406:84e1:1ad0:d0d1:b1ff:fe76:c06e
来源页：https://aisite.wejianzhan.com/site/wjzzun38/9ebf54e8-64d1-4aed-afa8-757199b0406e?052&amp;fid=P103PHfdPWfvn1Rsn10krHfLPNtznWFxnf&amp;ch=4&amp;bd_vid=P103PHfdPWfvn1Rsn10krHfLPNtznWFxnNtknjKxP7tknjc3nWT3n1c1PHm&amp;ch=4&amp;bd_bxst=EiaKYtvgS9zuNAQX00DD0nUzSfQT4O8K06000KBk_UlGEe1wYQzEYUgHJ_HD85pkzQL58_rarv-l00000aGjrRfLrjwarDm3rHb1rHDknDNjwRwarDn3nH6LP16kwgkyfRVpPb3ziND6fHbLwbPan1NDrjNAPYfsfH-ArRcLrDfkrHmzn161rDUWtLY-bpGYUfc0000bP0Hk7s000QWVI6Ef00000faD0wik_UlGEe1wYQzEYUgHJ_g6YUys3jofsopoVevOEPZfQUAkEJhOEPZfE2OwVIrJkXjwVUj6QUxB_IgHJogmE2OwVizqqex0VpZwGtxGY5T9000005OOOOOOOOOOxQ1b0f</t>
  </si>
  <si>
    <t>2025财年第11财月集团百度投放-基木鱼</t>
  </si>
  <si>
    <t>张梓桐</t>
  </si>
  <si>
    <t>30426902</t>
  </si>
  <si>
    <t>2025-10-16 18:15</t>
  </si>
  <si>
    <t>KYJY25012A</t>
  </si>
  <si>
    <t>26考研英语半年集训营（强冲/英语二）</t>
  </si>
  <si>
    <t>BJWY2669115733</t>
  </si>
  <si>
    <t>KYJY25012A0069</t>
  </si>
  <si>
    <t>回访人：谭悦，回访时间：2025-10-16 18:15，回访内容：1；|回访人：谭悦，回访时间：2025-10-16 18:15，回访内容：1</t>
  </si>
  <si>
    <t>半年集训营</t>
  </si>
  <si>
    <t>128805366</t>
  </si>
  <si>
    <t>2025-09-24 20:05:07</t>
  </si>
  <si>
    <t>【保研】家长来电咨询，孩子现在在新东方学校六级，现在要了解保研。辛苦客服老师查询是否要转交原顾问 13641386075</t>
  </si>
  <si>
    <t>2025-09-24 20:20:42</t>
  </si>
  <si>
    <t>赵锦宇</t>
  </si>
  <si>
    <t>30244668</t>
  </si>
  <si>
    <t>2025-09-25 11:49</t>
  </si>
  <si>
    <t>保研</t>
  </si>
  <si>
    <t>2025-10-29 19:40</t>
  </si>
  <si>
    <t>2025-10-29 19:42</t>
  </si>
  <si>
    <t>LP17617380541413</t>
  </si>
  <si>
    <t>BJWY7369348255</t>
  </si>
  <si>
    <t>回访人：赵星火，回访时间：2025-10-21 17:29，回访内容：推荐专业课内容学习这边继续维护中看下考虑；|回访人：赵星火，回访时间：2025-10-23 16:19，回访内容：回访学生情况这边跟进学生考虑中继续维护。；|回访人：赵星火，回访时间：2025-10-26 19:47，回访内容：临时有事明天回访；|回访人：赵星火，回访时间：2025-10-27 17:27，回访内容：做测试给方案中这边继续维护学生情况中；|回访人：赵星火，回访时间：2025-10-29 18:22，回访内容：跟进学生情况给到方案跟进中，继续维护。；|回访人：赵星火，回访时间：2025-10-29 19:40，回访内容：系统自动签约</t>
  </si>
  <si>
    <t>赵斯琪</t>
  </si>
  <si>
    <t>130982545</t>
  </si>
  <si>
    <t>2025-10-16 18:53:20</t>
  </si>
  <si>
    <t>续费原因：政治一对一 王荣老师   谭悦老师跟进中；该学生为保护期外续费，原顾问部门：国内大学部
谭悦死单激活(资源备注人:程远;资源备注时间:2025-10-16 18:54)</t>
  </si>
  <si>
    <t>30484604</t>
  </si>
  <si>
    <t>2025-10-16 19:50</t>
  </si>
  <si>
    <t>2025-10-29 16:50</t>
  </si>
  <si>
    <t>2025-10-29 17:01</t>
  </si>
  <si>
    <t>LP17617278261090</t>
  </si>
  <si>
    <t>BJWY6404815486</t>
  </si>
  <si>
    <t>回访人：谭悦，回访时间：2025-10-22 12:04，回访内容：张泽老师跟进中，一直没有回复报名 ；|回访人：谭悦，回访时间：2025-10-29 15:46，回访内容：不回复消息了联系不上  ；|回访人：谭悦，回访时间：2025-10-29 16:50，回访内容：系统自动签约</t>
  </si>
  <si>
    <t>赵一泽</t>
  </si>
  <si>
    <t>130578112</t>
  </si>
  <si>
    <t>2025-10-14 10:11:19</t>
  </si>
  <si>
    <t>续费原因：续费一对一；该学生为保护期内续费，原顾问：国内大学部-谭悦(tanyue9@xdf.cn)</t>
  </si>
  <si>
    <t>30443468</t>
  </si>
  <si>
    <t>2025-10-14 14:21</t>
  </si>
  <si>
    <t>环境工程</t>
  </si>
  <si>
    <t>2025-10-14 14:32</t>
  </si>
  <si>
    <t>2025-10-14 14:34</t>
  </si>
  <si>
    <t>LP1760423573544</t>
  </si>
  <si>
    <t>BJWY5334447793</t>
  </si>
  <si>
    <t>回访人：谭悦，回访时间：2025-10-14 14:21，回访内容：续费一对一；|回访人：谭悦，回访时间：2025-10-14 14:32，回访内容：系统自动签约</t>
  </si>
  <si>
    <t>130688569</t>
  </si>
  <si>
    <t>2025-10-14 14:56:04</t>
  </si>
  <si>
    <t>续费原因：续课时；该学生为保护期内续费，原顾问：国内大学部-谭悦(tanyue9@xdf.cn)</t>
  </si>
  <si>
    <t>30443902</t>
  </si>
  <si>
    <t>2025-10-14 15:12</t>
  </si>
  <si>
    <t>2025-10-14 15:15</t>
  </si>
  <si>
    <t>2025-10-14 15:16</t>
  </si>
  <si>
    <t>LP1760426135637</t>
  </si>
  <si>
    <t>回访人：谭悦，回访时间：2025-10-14 15:12，回访内容：1；|回访人：谭悦，回访时间：2025-10-14 15:15，回访内容：系统自动签约</t>
  </si>
  <si>
    <t>96709233</t>
  </si>
  <si>
    <t>2025-03-11 08:48:05</t>
  </si>
  <si>
    <t>15911140519，北京，一对一，家长</t>
  </si>
  <si>
    <t>郑雅洁</t>
  </si>
  <si>
    <t>30469546</t>
  </si>
  <si>
    <t>2025-10-19 15:35</t>
  </si>
  <si>
    <t>BJWY5564317069</t>
  </si>
  <si>
    <t>WYE270480002</t>
  </si>
  <si>
    <t>回访人：谭悦，回访时间：2025-10-19 15:35，回访内容：1；|回访人：谭悦，回访时间：2025-10-19 15:35，回访内容：1</t>
  </si>
  <si>
    <t>无忧计划-啄木鸟,六级无忧计划,考研专业课300</t>
  </si>
  <si>
    <t>专业课300,英语,政治</t>
  </si>
  <si>
    <t>钟同学</t>
  </si>
  <si>
    <t>131214787</t>
  </si>
  <si>
    <t>2025-10-17 15:09:40</t>
  </si>
  <si>
    <t>按顺序；</t>
  </si>
  <si>
    <t>钟柏屹</t>
  </si>
  <si>
    <t>30428354</t>
  </si>
  <si>
    <t>2025-10-17 15:33</t>
  </si>
  <si>
    <t>附属科德学院</t>
  </si>
  <si>
    <t>新闻编导</t>
  </si>
  <si>
    <t>2025-10-17 20:23</t>
  </si>
  <si>
    <t>LP17607037941736</t>
  </si>
  <si>
    <t>BJWY8126135050</t>
  </si>
  <si>
    <t>回访人：赵星火，回访时间：2025-10-17 15:33，回访内容：跟进中这边继续维护学生情况中看下一对一考虑；|回访人：赵星火，回访时间：2025-10-17 20:23，回访内容：系统自动签约</t>
  </si>
  <si>
    <t>103312056</t>
  </si>
  <si>
    <t>2025-05-21 19:05:49</t>
  </si>
  <si>
    <t>学生已经了解完课程正在考虑，流转原顾问：谭悦  死单激活；18310035078，北京，一对一，在校学生（TMK主管分配TMK） 外呼主题：FY25-国内5月死单回访（5.12-5.18）</t>
  </si>
  <si>
    <t>周珺</t>
  </si>
  <si>
    <t>30346058</t>
  </si>
  <si>
    <t>2025-10-06 13:48</t>
  </si>
  <si>
    <t>物流管理</t>
  </si>
  <si>
    <t>2025-10-06 14:37</t>
  </si>
  <si>
    <t>2025-10-06 14:38</t>
  </si>
  <si>
    <t>LP1759732650364</t>
  </si>
  <si>
    <t>BJWY2496985677</t>
  </si>
  <si>
    <t>回访人：谭悦，回访时间：2025-10-06 13:48，回访内容：1；|回访人：谭悦，回访时间：2025-10-06 14:03，回访内容：准备报名 一对一续费 ；|回访人：谭悦，回访时间：2025-10-06 14:19，回访内容：签约 ；|回访人：谭悦，回访时间：2025-10-06 14:19，回访内容：谭悦进行了退单操作!(本条回访记录由系统自动记录)</t>
  </si>
  <si>
    <t>考研专业课管综,VIP - 伴学</t>
  </si>
  <si>
    <t>姜先生</t>
  </si>
  <si>
    <t>129205928</t>
  </si>
  <si>
    <t>2025-09-27 17:53:53</t>
  </si>
  <si>
    <t>丁雨晴+dingyuqing@xdf.cn+新东方教育科技集团有限公司-产业机构-国际教育培训事业部-国际教育北京中心-运营管理部-大学区域运营中心-国贸大学分中心-学业规划师
赵星火</t>
  </si>
  <si>
    <t>丁雨晴+dingyuqing@xdf.cn+新东方教育科技集团有限公司-产业机构-国际教育培训事业部-国际教育北京中心-运营管理部-大学区域运营中心-国贸大学分中心-学业规划师</t>
  </si>
  <si>
    <t>周蓦</t>
  </si>
  <si>
    <t>30263144</t>
  </si>
  <si>
    <t>2025-09-28 15:17</t>
  </si>
  <si>
    <t>东北电力大学</t>
  </si>
  <si>
    <t>电气工程学院</t>
  </si>
  <si>
    <t>2025-10-05 11:02</t>
  </si>
  <si>
    <t>2025-10-05 11:16</t>
  </si>
  <si>
    <t>LP1759633352177</t>
  </si>
  <si>
    <t>BJWY9438229644</t>
  </si>
  <si>
    <t>回访人：赵星火，回访时间：2025-09-28 15:17，回访内容：要做一下测试这边看下学生情况中继续维护；|回访人：赵星火，回访时间：2025-09-30 11:25，回访内容：赵老师看下成绩跟进中给到分析继续维护学生 考虑；|回访人：赵星火，回访时间：2025-10-04 22:27，回访内容：假期休息上班回访</t>
  </si>
  <si>
    <t>周小寒</t>
  </si>
  <si>
    <t>132390647</t>
  </si>
  <si>
    <t>2025-10-27 12:32:32</t>
  </si>
  <si>
    <t xml:space="preserve">渠道录入来源：SCRM-客服推送
商机ID：5009803795
商机编码：XSJ20251027005093
针对人群：大学
学员号：BJ2127575
学生学校：不详
咨询课程：不区分
创建人邮箱：lilei87@xdf.cn
创建时间：2025-10-27 12:32:17
资源类型：单个资源
跟进记录：商机备注：家长来电咨询，学生大四，咨询考研，12月份准备考试，通州，只能周末学习，考研公共课，可以直接电话联系，谢谢;接触点：呼入；
</t>
  </si>
  <si>
    <t>30596749</t>
  </si>
  <si>
    <t>2025-10-27 17:41</t>
  </si>
  <si>
    <t>公共卫生学院</t>
  </si>
  <si>
    <t>公共事业管理（卫生管理）</t>
  </si>
  <si>
    <t>2025-10-31 22:09</t>
  </si>
  <si>
    <t>2025-10-31 22:13</t>
  </si>
  <si>
    <t>99881836333</t>
  </si>
  <si>
    <t>2026考研专业课定制一对一（30h）-A班</t>
  </si>
  <si>
    <t>回访人：李涛，回访时间：2025-10-27 17:41，回访内容：孩子现在是大四  基础不是很好，现在想要了解一下还来得及不，考首医的公共卫生    加微信沟通！在通州北苑那边住  孩子现在在实习，四级430分；|回访人：李涛，回访时间：2025-10-28 18:11，回访内容：另外一个号码！；|回访人：李涛，回访时间：2025-10-31 22:09，回访内容：系统自动签约</t>
  </si>
  <si>
    <t>132455292</t>
  </si>
  <si>
    <t>2025-10-27 15:45:23</t>
  </si>
  <si>
    <t>考季：26考
年级：大四
课程形式：一对一
学生情况：应该是家长，大四，在通州，考公共卫生，咨询课程，担心今年来不及，给推的一对一，报的价格是800-900一个小时，想让老师看下今年还来的及不，这个阶段应该怎么复习。全科都了解下，方便电话；北京学校对接，曾报名一对一学员 外呼主题：批量导入-2023-CRM高三资源【北京学校对接】高端学员回呼</t>
  </si>
  <si>
    <t>批量导入-2023-CRM高三资源【北京学校对接】高端学员回呼</t>
  </si>
  <si>
    <t>毛坯数据</t>
  </si>
  <si>
    <t>30575897</t>
  </si>
  <si>
    <t>2025-10-31 22:16</t>
  </si>
  <si>
    <t>2025-10-31 22:22</t>
  </si>
  <si>
    <t>2025-10-31 22:24</t>
  </si>
  <si>
    <t>LP17619205302653</t>
  </si>
  <si>
    <t>BJWY9234162553</t>
  </si>
  <si>
    <t>回访人：李涛，回访时间：2025-10-31 22:16，回访内容：点错了 重新下单；|回访人：李涛，回访时间：2025-10-31 22:22，回访内容：系统自动签约</t>
  </si>
  <si>
    <t>英语,政治,专业课150</t>
  </si>
  <si>
    <t>提交日期</t>
  </si>
  <si>
    <t>OA流水号</t>
  </si>
  <si>
    <t>学管姓名</t>
  </si>
  <si>
    <t>学管是否代办</t>
  </si>
  <si>
    <t>顾问是否代办</t>
  </si>
  <si>
    <t>91系统-最新报名二级渠道</t>
  </si>
  <si>
    <t>原班所属项目</t>
  </si>
  <si>
    <t>新报入班级所属项目</t>
  </si>
  <si>
    <t>退费阶段</t>
  </si>
  <si>
    <t>退费一级原因（开课前）</t>
  </si>
  <si>
    <t>退费一级原因 (开课后)</t>
  </si>
  <si>
    <t>退费二级原因（专业课师资匹配原因）</t>
  </si>
  <si>
    <t>退费二级原因（学员意愿转变_开课前）</t>
  </si>
  <si>
    <t>退费二级原因（计划冲突_开课前）</t>
  </si>
  <si>
    <t>退费二级原因（中心原因_开课前）</t>
  </si>
  <si>
    <t>退费二级原因（签约话术）</t>
  </si>
  <si>
    <t>退费二级原因（教师）</t>
  </si>
  <si>
    <t>退费二级原因（教学）</t>
  </si>
  <si>
    <t>退费二级原因（课程安排）</t>
  </si>
  <si>
    <t>退费二级原因（配套服务）</t>
  </si>
  <si>
    <t>退费二级原因（配套学习设施）</t>
  </si>
  <si>
    <t>退费二级原因（中心原因_开课后）</t>
  </si>
  <si>
    <t>退费二级原因（计划冲突_开课后）</t>
  </si>
  <si>
    <t>退费二级原因（学员意愿转变_开课后）</t>
  </si>
  <si>
    <t>退费三级原因（完全匹配不上）-院校、学院、专业、专业课代码及名称</t>
  </si>
  <si>
    <t>退费详细原因说明（与OA退费详细说明保持一致）</t>
  </si>
  <si>
    <t>预计报名新班学费金额</t>
  </si>
  <si>
    <t>转班金额（请学管填写所在班级实际金额）</t>
  </si>
  <si>
    <t>转班详细原因说明</t>
  </si>
  <si>
    <t>提交时间</t>
  </si>
  <si>
    <t>学院</t>
  </si>
  <si>
    <t>年级</t>
  </si>
  <si>
    <t>您所办理的业务类型</t>
  </si>
  <si>
    <t>提交人</t>
  </si>
  <si>
    <t>退费类型</t>
  </si>
  <si>
    <t>学员姓名</t>
  </si>
  <si>
    <t>学员编码</t>
  </si>
  <si>
    <t>办理日期-客服</t>
  </si>
  <si>
    <t>退费方式-客服</t>
  </si>
  <si>
    <t>需要跟进的顾问/学管</t>
  </si>
  <si>
    <t>退费/转班特殊情况备注（若需要学管提供银行卡信息，可将需求填写在此处）-客服</t>
  </si>
  <si>
    <t>是否完成退费/转班-客服</t>
  </si>
  <si>
    <t>父记录</t>
  </si>
  <si>
    <t>2025/10/11</t>
  </si>
  <si>
    <t>罗志勇1</t>
  </si>
  <si>
    <t>李涛48</t>
  </si>
  <si>
    <t>京内毛坯数据</t>
  </si>
  <si>
    <t>四六级项目-班课</t>
  </si>
  <si>
    <t>¥6180.00</t>
  </si>
  <si>
    <t>上下午班</t>
  </si>
  <si>
    <t>转班</t>
  </si>
  <si>
    <t>已转班</t>
  </si>
  <si>
    <t>TRUE</t>
  </si>
  <si>
    <t>转魏公村  花园桥太远</t>
  </si>
  <si>
    <t>花园桥远  转入魏公村</t>
  </si>
  <si>
    <t>李涛合计</t>
  </si>
  <si>
    <t>2025/09/26</t>
  </si>
  <si>
    <t>NO.18929128</t>
  </si>
  <si>
    <t>谭悦9</t>
  </si>
  <si>
    <t>顾问转介绍-老带新</t>
  </si>
  <si>
    <t>无忧项目-班课</t>
  </si>
  <si>
    <t>开课后退费</t>
  </si>
  <si>
    <t>学员意愿转变_开课后</t>
  </si>
  <si>
    <t>退费原因：学生基本确定保研，后面课程不需要了，申请退出。【此退费为投诉退费，已走特殊申请】</t>
  </si>
  <si>
    <t>2025-09-26</t>
  </si>
  <si>
    <t>音乐表演（声乐）</t>
  </si>
  <si>
    <t>退费</t>
  </si>
  <si>
    <t>真实产生的退费</t>
  </si>
  <si>
    <t>官智贤</t>
  </si>
  <si>
    <t>BJWY6283856593</t>
  </si>
  <si>
    <t>2025/10/02</t>
  </si>
  <si>
    <t>原路径微信退回</t>
  </si>
  <si>
    <t>NO.18929111</t>
  </si>
  <si>
    <t>学生基本确定保研，后面课程不需要了，申请退出。【此退费为投诉退费，已走特殊申请】</t>
  </si>
  <si>
    <t>2025/10/06</t>
  </si>
  <si>
    <t>¥3038.30</t>
  </si>
  <si>
    <t>转班信息如下：
WYZ26001转WYZ26002
转班原因：学生时间冲突，需转班</t>
  </si>
  <si>
    <t>10.6已转班</t>
  </si>
  <si>
    <t>系统实际绑单2531.9</t>
  </si>
  <si>
    <t>2025/10/08</t>
  </si>
  <si>
    <t>18940587</t>
  </si>
  <si>
    <t>黄小妹7</t>
  </si>
  <si>
    <t>集团-百度品专</t>
  </si>
  <si>
    <t>个人身体原因无法承受高强度学习</t>
  </si>
  <si>
    <t>【已开课退费】上课环境太远，无力兼顾来回跑</t>
  </si>
  <si>
    <t>中国石油大学昌平校区</t>
  </si>
  <si>
    <t>工学院</t>
  </si>
  <si>
    <t>微信退13958.3（账户6800为专业课补优惠金额）——————[图片]
20758.3暂退至学员账户，专业课确定退出后才能全部提现退回，若专业课不退需补优惠6800@刘佳林25 (刘佳林)
[图片][图片]
未办理：OA未到前台（10.10）
未办理：OA未到前台（10.9）
未办理：OA未到前台（10.8）</t>
  </si>
  <si>
    <t>18940539</t>
  </si>
  <si>
    <t>中国石油大学</t>
  </si>
  <si>
    <t xml:space="preserve">
赵一泽</t>
  </si>
  <si>
    <t>微信退13958.3（账户6800为专业课补优惠金额）@黄小妹7 (黄小妹)——————[图片]
20758.3暂退至学员账户，专业课确定退出后才能全部提现退回，若专业课不退需补优惠6800@刘佳林25 (刘佳林)
[图片][图片]
未办理：OA未到前台（10.10）
未办理：OA未到前台（10.9）
未办理：OA未到前台（10.8）</t>
  </si>
  <si>
    <t>2025/10/09</t>
  </si>
  <si>
    <t>NO.8358680908401152856</t>
  </si>
  <si>
    <t>VIP项目-VIP</t>
  </si>
  <si>
    <t>开课前退费</t>
  </si>
  <si>
    <t>学员意愿转变_开课前</t>
  </si>
  <si>
    <t>家人不支持考研/不支持跟班学习/意见不一致</t>
  </si>
  <si>
    <t>家长直访，汪宇萌老师帮忙接待，给学生报名的10小时一对一，学生坚持不学，意见不一致，确定要退费。</t>
  </si>
  <si>
    <t>能源动力</t>
  </si>
  <si>
    <t>于潇</t>
  </si>
  <si>
    <t xml:space="preserve">BJWY3517193451
</t>
  </si>
  <si>
    <t>2025/10/13</t>
  </si>
  <si>
    <t>10.16原路径退费失败，改手工账号:6212264200017221013开户行:中国工商银行长春二区支行开户姓名:于宏伟，顾问汪宇萌提供信息
银联扫码退回：微信133636826509978376
未办理：OA未到前台（10.12）
未办理：OA未到前台（10.11）
未办理：OA未到前台（10.10）</t>
  </si>
  <si>
    <t>当月退费签约退费都不算</t>
  </si>
  <si>
    <t>2025/10/12</t>
  </si>
  <si>
    <t>唐源曼</t>
  </si>
  <si>
    <t>集训营项目-班课</t>
  </si>
  <si>
    <t>¥15281.60</t>
  </si>
  <si>
    <t>学员因换院校转成英二</t>
  </si>
  <si>
    <t>系统实际绑单8404.9</t>
  </si>
  <si>
    <t>2025/10/14</t>
  </si>
  <si>
    <t>18947384</t>
  </si>
  <si>
    <t>VIP项目</t>
  </si>
  <si>
    <t>中心原因_开课后</t>
  </si>
  <si>
    <t>退出重报（取消班/合班/延转/选班/扩科等）</t>
  </si>
  <si>
    <t>学生姓名：陈一凡学员编号：BJWY8503976521退费方式：报名英政数专退英政数专退费原因：学生心理状态问题，今年不打算考研，想把公共课和专业课剩余金额转成一对一后续学习班课退费班级：、WYE26007、WYE26008、WYP26005、WYP26006、WYM26005、WYM26006应退金额：12250.7，其中1481.1元保留给六级班，总计退出给学生10769.6元最后出勤日期：6.28</t>
  </si>
  <si>
    <t>¥2948.90</t>
  </si>
  <si>
    <t>转项目/转班/退出重报等未产生实际退费</t>
  </si>
  <si>
    <t>2025/10/26</t>
  </si>
  <si>
    <t>10.27 已退回账户余额
10.26  这个已经退回账户余额啦
10.24 未办理，退回后的oa未到前台
10.23学管要求退回oa，已回退@郝琨
未办理：补给四六级的1481.1从哪个办理退出（10.23）@郝琨
未办理：补给四六级的1481.1从哪个办理退出（10.22）@郝琨
未办理：补给四六级的1481.1从哪个办理退出（10.20）@郝琨[图片]
未办理，OA未到前台（10.19）@郝琨
未办理，OA未到前台（10.18）
未办理，OA未到前台（10.17）
未办理，OA未到前台（10.16）
未办理，OA未到前台（10.15）</t>
  </si>
  <si>
    <t>代离职顾问办理，栗晓环</t>
  </si>
  <si>
    <t>18947393</t>
  </si>
  <si>
    <t>¥20000.00</t>
  </si>
  <si>
    <t>10.27已退回账户余额
10.26，救命啊😱，WYP26006 退费的时候发现课次变化了，先转班一下老师，转班之后再退：@郝琨
[图片]
10.24 未办理，退回后的oa未到前台
10.23学管要求退回oa，已回退@郝琨
未办理：补给四六级的1481.1从哪个办理退出（10.23）@郝琨
未办理：补给四六级的1481.1从哪个办理退出（10.22）@郝琨
未办理：补给四六级的1481.1从哪个办理退出（10.20）@郝琨[图片]
未办理，OA未到前台（10.19）@郝琨
未办理，OA未到前台（10.18）
未办理，OA未到前台（10.17）
未办理，OA未到前台（10.16）
未办理，OA未到前台（10.15）</t>
  </si>
  <si>
    <t>18947405</t>
  </si>
  <si>
    <t>10.27已退回账户余额
10.26，救命啊，这个WYM26006也要转班：@郝琨
[图片]
10.24 未办理，退回后的oa未到前台
10.23学管要求退回oa，已回退@郝琨
未办理：补给四六级的1481.1从哪个办理退出（10.23）@郝琨
未办理：补给四六级的1481.1从哪个办理退出（10.22）@郝琨
未办理：补给四六级的1481.1从哪个办理退出（10.20）@郝琨[图片]
未办理，OA未到前台（10.19）@郝琨
未办理，OA未到前台（10.18）
未办理，OA未到前台（10.17）
未办理，OA未到前台（10.16）
未办理，OA未到前台（10.15）</t>
  </si>
  <si>
    <t>2025/10/24</t>
  </si>
  <si>
    <t>18959033</t>
  </si>
  <si>
    <t>学生姓名：陈一凡学员编号：BJWY8503976521退费方式：报名英政数专退英政数专退费原因：学生心理状态问题，今年不打算考研，想把公共课和专业课剩余金额转成一对一后续学习班课退费班级：、WYE26007、WYE26008、WYP26005、WYP26006、WYM26005、WYM26006应退金额：12250.7，其中1481.1元保留给六级班，总计退出给学生10769.6元最后出勤日期：6.28
应退金额：12250.7，其中1481.1元保留给六级班，英语冲刺班退出2948.9元，政治冲刺班退出4774.6元  数学冲刺班退出3370.3，政治强化班退出1156.9元，金额保留在学员账户，公共课部分10769.6元，后续入一对一</t>
  </si>
  <si>
    <t>大数据技术</t>
  </si>
  <si>
    <t>10.27已退回账户余额
10.26，这个OA已经退回账户余额啦，等等上面那俩转班的@郝琨</t>
  </si>
  <si>
    <t>2025/10/18</t>
  </si>
  <si>
    <t>NO.864691128456653152</t>
  </si>
  <si>
    <t>刘佳林25</t>
  </si>
  <si>
    <t>集训营项目-专业课</t>
  </si>
  <si>
    <t>学生是中石油的，来花园桥距离太远来回奔波，家长要求退费，专业课也要一同退费；经过挽单，原本是等学生专业课测试成绩出来后，再决定专业课这边是否退费，但是目前学生对考本校专业课比较有信心，孩子坚持不需要，需要办理退费</t>
  </si>
  <si>
    <t>¥3891.10</t>
  </si>
  <si>
    <t>学生需要往后转班3月上课，目前花园桥没有新班，需要先转到知春路避免学生看回放形成客诉</t>
  </si>
  <si>
    <t>2025101402418</t>
  </si>
  <si>
    <t>陈晶171</t>
  </si>
  <si>
    <t>无忧项目-VIP</t>
  </si>
  <si>
    <t>找到工作</t>
  </si>
  <si>
    <t>得知孩子退费的消息第一时间联系了孩子，主要是从尝试和老师接触开始第一次的课程学习，工作后就再也没时间考研了，以及以后的工作学历要求高几个方面说起，孩子态度比较坚决，说是和家长商量好了决定工作，详细的不愿意多说。
但是问到孩子我还要发后续的学习资料吗，孩子还是要发，今年可能还要考，但要把课程费用退出，我后续会继续跟进服务，最好是能再让孩子报一些课时考前冲刺用</t>
  </si>
  <si>
    <t>法律</t>
  </si>
  <si>
    <t>2025/10/19</t>
  </si>
  <si>
    <t>10.19原渠道微信已退回@陈晶171 (陈晶)</t>
  </si>
  <si>
    <t>¥8144.90</t>
  </si>
  <si>
    <t>姓名：陈一凡
电话：18322094303
学员编号：
BJWY8503976521
转班原因：退费转班
转班信息：
WYM26006转WYM26009，WYP26006转WYP26021
已登记表格，辛苦老师办理</t>
  </si>
  <si>
    <t>已转班，新班已退</t>
  </si>
  <si>
    <t>2025/10/27</t>
  </si>
  <si>
    <t>¥9000.00</t>
  </si>
  <si>
    <t>学员更换专业，申请转班</t>
  </si>
  <si>
    <t>2025/10/30</t>
  </si>
  <si>
    <t>18967999</t>
  </si>
  <si>
    <t>余韵7</t>
  </si>
  <si>
    <t>认为课程用处不大/不适合自己</t>
  </si>
  <si>
    <t>学生姓名：许凯贤
学员编号：BJWY0058842315
报名班级：无忧英语政治
报名手机号：18611288017
考勤截至日期：10月19号
实际课消：英语2次课共4课时
退费明细：资料费用68.2元
其中已开课班次WYE27019退4184-（2/108）*21800-68.2元=3712.1元
其他未开课班次WYP27016，WYP27017，WYP27018，WYE27022，WYE27023退23116元
总退费金额：3712.1+23116=26828.1元</t>
  </si>
  <si>
    <t>许凯贤</t>
  </si>
  <si>
    <t>BJWY0058842315</t>
  </si>
  <si>
    <t>2025/10/31</t>
  </si>
  <si>
    <t>11.1已提交退款，目前显示退款失败商户头寸不足，原因如下图，辛苦老师确认@余韵7 (余韵)[图片]
10.31暂退学生账户，学生另一个班级课消有误@余韵7 (余韵)
10.30未办理，oa未到前台@余韵7 (余韵)</t>
  </si>
  <si>
    <t>魏公村班取消，不扣除业绩</t>
  </si>
  <si>
    <t>网课退费</t>
  </si>
  <si>
    <t>学员9ljko</t>
  </si>
  <si>
    <t>DLS_5125394710</t>
  </si>
  <si>
    <t>DLS_4437884727</t>
  </si>
  <si>
    <t>谭悦合计</t>
  </si>
  <si>
    <t>2025/10/17</t>
  </si>
  <si>
    <t>18950454</t>
  </si>
  <si>
    <t>【开课前退费】学生因为身体原因，无法参与学习，多次沟通不愿意转班或者是线上，申请退费。</t>
  </si>
  <si>
    <t>历史</t>
  </si>
  <si>
    <t>历史学</t>
  </si>
  <si>
    <t>薛绍钧</t>
  </si>
  <si>
    <t>BJWY0461942484</t>
  </si>
  <si>
    <t>10.30已办理，原渠道是微信支付，已到账@罗志勇1 (罗志勇)
[图片]
10.29未办理，oa未到前台@罗志勇1 (罗志勇)
未办理，OA未到前台（10.28）已经在群内同步提醒@罗志勇1 (罗志勇)
未办理，OA未到前台（10.27）@罗志勇1 (罗志勇)
未办理，OA未到前台（10.26）@罗志勇1 (罗志勇)
未办理，OA未到前台（10.24）@罗志勇1 (罗志勇)
未办理，OA未到前台（10.23）@罗志勇1 (罗志勇)
未办理，OA未到前台（10.22）@罗志勇1 (罗志勇)
未办理，OA未到前台（10.21）
未办理，OA未到前台（10.20）
未办理，OA未到前台（10.19）
未办理，OA未到前台（10.18）
未办理，OA未到前台（10.17）</t>
  </si>
  <si>
    <t>和高龙明分单6180</t>
  </si>
  <si>
    <t>2025/10/22</t>
  </si>
  <si>
    <t>NO.2025102100844</t>
  </si>
  <si>
    <t>谢仕为1</t>
  </si>
  <si>
    <t>计划冲突_开课后</t>
  </si>
  <si>
    <t>专业课学习时间和新东方时间冲突</t>
  </si>
  <si>
    <t>学生觉得专业课内容太多 学不完 要调整一部分到公共课一对一上</t>
  </si>
  <si>
    <t>退至学员账户</t>
  </si>
  <si>
    <t>2025/10/23</t>
  </si>
  <si>
    <t>18956851</t>
  </si>
  <si>
    <t>无忧项目</t>
  </si>
  <si>
    <t>个人生活/工作事务和新东方时间冲突</t>
  </si>
  <si>
    <t>学员开学大三，明年正式考研，在报名蜂鸟英数班，报名时已确定后续冲刺班退出</t>
  </si>
  <si>
    <t>¥18300.00</t>
  </si>
  <si>
    <t>北京电子科技大学</t>
  </si>
  <si>
    <t>电子信息</t>
  </si>
  <si>
    <t>已退回账户余额（10.23）@葛铭@赵星火</t>
  </si>
  <si>
    <t>18956753</t>
  </si>
  <si>
    <t>学员开学大三，明年正式考研，在报名蜂鸟英数班，报名时已确定后续冲刺班退出。</t>
  </si>
  <si>
    <t>18956887</t>
  </si>
  <si>
    <t>10.28顾问已确认，留在账户余额，已办理完成@赵星火@葛铭
10.28账户余额192.6元，需要怎么处理么？@葛铭@赵星火
10.26 退回账户余额92.5@葛铭@赵星火，这点零钱是要退回给家长吗？
10.24未办理，退回后的oa未到前台@葛铭@赵星火
未办理：（10.23）OA金额有误，92.5不是92.55，OA已回退@葛铭</t>
  </si>
  <si>
    <t>2025101702316</t>
  </si>
  <si>
    <t>徐岩91</t>
  </si>
  <si>
    <t>四六级项目-VIP</t>
  </si>
  <si>
    <t>目前孩子比较抗拒上课，家长也没有办法，之前上六级没过，不想在上课了，已经说了可以上其他的科目，但家长还是坚持退费</t>
  </si>
  <si>
    <t>北京大学</t>
  </si>
  <si>
    <t>田浩天</t>
  </si>
  <si>
    <t>BJWY9272845607</t>
  </si>
  <si>
    <t>2025/10/29</t>
  </si>
  <si>
    <t>11.1显示已退款@徐岩91 (徐岩)[图片]
10.31用户已确认，退款中@徐岩91 (徐岩)
10.30用户已确认，退款中@徐岩91 (徐岩)
[图片]
10.29微信支付的775元已经原路返回已经到账，700元渠道是支付宝，已失效，已提交手工退款，已发送确认短信到139****0325，需要用户短信确认@徐岩91 (徐岩)[图片]
[图片]
[图片]
10.28未办理，缺少顾问和学管老师的挽单截图@徐岩91 (徐岩)
未办理：缺少顾问和学管老师的挽单截图（10.27）@徐岩91 (徐岩)</t>
  </si>
  <si>
    <t>两笔退费，第一笔700代离职顾问杨阳办理</t>
  </si>
  <si>
    <t>学员0wg6u</t>
  </si>
  <si>
    <t>DLS_0044058589</t>
  </si>
  <si>
    <t>学员7x9u_</t>
  </si>
  <si>
    <t>赵星火合计</t>
  </si>
  <si>
    <t>顾问</t>
  </si>
  <si>
    <t>签约率</t>
  </si>
  <si>
    <t>日常管理</t>
  </si>
  <si>
    <t>工单目标</t>
  </si>
  <si>
    <t>工单实际</t>
  </si>
  <si>
    <t>签约目标</t>
  </si>
  <si>
    <t>签约实际</t>
  </si>
  <si>
    <t>占比</t>
  </si>
  <si>
    <t>得分</t>
  </si>
  <si>
    <t>主动目标</t>
  </si>
  <si>
    <t>主动实际</t>
  </si>
  <si>
    <t>完成情况</t>
  </si>
  <si>
    <t>被动目标</t>
  </si>
  <si>
    <t>被动实际</t>
  </si>
  <si>
    <t>自签占比目标比</t>
  </si>
  <si>
    <t>实际</t>
  </si>
  <si>
    <t>回访时效</t>
  </si>
  <si>
    <t>得分合计</t>
  </si>
  <si>
    <t>绩效标准</t>
  </si>
  <si>
    <t>发放比例</t>
  </si>
  <si>
    <t>实发绩效</t>
  </si>
  <si>
    <t>完成</t>
  </si>
  <si>
    <t>合格</t>
  </si>
  <si>
    <t>结束保护期</t>
  </si>
  <si>
    <t>O3无考核指标</t>
  </si>
  <si>
    <t>岗位</t>
  </si>
  <si>
    <t>绩效考核项</t>
  </si>
  <si>
    <t>1.签约业绩</t>
  </si>
  <si>
    <t>2.主被动转化率</t>
  </si>
  <si>
    <t>3.老带新工单/人头/金额</t>
  </si>
  <si>
    <t>4.项目自签占比</t>
  </si>
  <si>
    <t>5.回访时效</t>
  </si>
  <si>
    <t>个性化项目部</t>
  </si>
  <si>
    <t>学习顾问</t>
  </si>
  <si>
    <t>51.5w（含在线代售5000）</t>
  </si>
  <si>
    <t>主动25%、被动10%</t>
  </si>
  <si>
    <t>工单6/人头2/金额5</t>
  </si>
  <si>
    <t>不低于中心75分位值</t>
  </si>
  <si>
    <t>51.4w（含在线代售4000）</t>
  </si>
  <si>
    <t>主动20%、被动10%</t>
  </si>
  <si>
    <t>工单4/人头2/金额4</t>
  </si>
  <si>
    <t>占比40%</t>
  </si>
  <si>
    <t>占比30%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</si>
</sst>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_);[Red]\(0\)"/>
    <numFmt numFmtId="178" formatCode="0.00_);[Red]\(0.00\)"/>
  </numFmts>
  <fonts count="44"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rgb="FF222222"/>
      <name val="Helvetica Neue"/>
      <charset val="134"/>
    </font>
    <font>
      <sz val="12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FF0000"/>
      <name val="微软雅黑"/>
      <charset val="134"/>
    </font>
    <font>
      <sz val="11"/>
      <color theme="0"/>
      <name val="微软雅黑"/>
      <charset val="134"/>
    </font>
    <font>
      <sz val="11"/>
      <color indexed="8"/>
      <name val="微软雅黑"/>
      <charset val="134"/>
    </font>
    <font>
      <b/>
      <sz val="12"/>
      <color rgb="FFFF0000"/>
      <name val="微软雅黑"/>
      <charset val="134"/>
    </font>
    <font>
      <sz val="11"/>
      <name val="微软雅黑"/>
      <charset val="134"/>
    </font>
    <font>
      <sz val="9"/>
      <color rgb="FF222222"/>
      <name val="微软雅黑"/>
      <charset val="134"/>
    </font>
    <font>
      <sz val="12"/>
      <color theme="1"/>
      <name val="微软雅黑"/>
      <charset val="134"/>
    </font>
    <font>
      <sz val="11"/>
      <color rgb="FFFF0000"/>
      <name val="微软雅黑"/>
      <charset val="134"/>
    </font>
    <font>
      <sz val="12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8"/>
      <color rgb="FFFFFFFF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4"/>
      <color rgb="FFFFFFFF"/>
      <name val="微软雅黑"/>
      <charset val="134"/>
    </font>
    <font>
      <sz val="10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-简"/>
      <charset val="134"/>
    </font>
  </fonts>
  <fills count="50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2C5F4A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006450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BF4F14"/>
        <bgColor indexed="64"/>
      </patternFill>
    </fill>
    <fill>
      <patternFill patternType="solid">
        <fgColor rgb="FF153D64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19" borderId="1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0" borderId="15" applyNumberFormat="0" applyAlignment="0" applyProtection="0">
      <alignment vertical="center"/>
    </xf>
    <xf numFmtId="0" fontId="33" fillId="21" borderId="16" applyNumberFormat="0" applyAlignment="0" applyProtection="0">
      <alignment vertical="center"/>
    </xf>
    <xf numFmtId="0" fontId="34" fillId="21" borderId="15" applyNumberFormat="0" applyAlignment="0" applyProtection="0">
      <alignment vertical="center"/>
    </xf>
    <xf numFmtId="0" fontId="35" fillId="22" borderId="17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</cellStyleXfs>
  <cellXfs count="89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4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3" xfId="0" applyFont="1" applyFill="1" applyBorder="1" applyAlignment="1" applyProtection="1">
      <alignment horizontal="center" vertical="center"/>
    </xf>
    <xf numFmtId="0" fontId="5" fillId="0" borderId="4" xfId="0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4" fillId="2" borderId="5" xfId="0" applyFont="1" applyFill="1" applyBorder="1" applyAlignment="1" applyProtection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9" fontId="7" fillId="3" borderId="6" xfId="0" applyNumberFormat="1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 applyProtection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9" fontId="9" fillId="0" borderId="10" xfId="3" applyFont="1" applyBorder="1" applyAlignment="1">
      <alignment horizontal="center" vertical="center"/>
    </xf>
    <xf numFmtId="9" fontId="9" fillId="0" borderId="10" xfId="3" applyNumberFormat="1" applyFont="1" applyBorder="1" applyAlignment="1">
      <alignment horizontal="center" vertical="center"/>
    </xf>
    <xf numFmtId="176" fontId="8" fillId="4" borderId="10" xfId="0" applyNumberFormat="1" applyFont="1" applyFill="1" applyBorder="1" applyAlignment="1">
      <alignment horizontal="center" vertical="center"/>
    </xf>
    <xf numFmtId="177" fontId="8" fillId="4" borderId="10" xfId="0" applyNumberFormat="1" applyFont="1" applyFill="1" applyBorder="1" applyAlignment="1">
      <alignment horizontal="center" vertical="center"/>
    </xf>
    <xf numFmtId="176" fontId="9" fillId="0" borderId="10" xfId="0" applyNumberFormat="1" applyFont="1" applyFill="1" applyBorder="1" applyAlignment="1">
      <alignment horizontal="center" vertical="center"/>
    </xf>
    <xf numFmtId="9" fontId="9" fillId="0" borderId="10" xfId="0" applyNumberFormat="1" applyFont="1" applyFill="1" applyBorder="1" applyAlignment="1">
      <alignment horizontal="center" vertical="center"/>
    </xf>
    <xf numFmtId="177" fontId="9" fillId="0" borderId="10" xfId="0" applyNumberFormat="1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177" fontId="8" fillId="7" borderId="10" xfId="0" applyNumberFormat="1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177" fontId="9" fillId="0" borderId="10" xfId="0" applyNumberFormat="1" applyFont="1" applyFill="1" applyBorder="1" applyAlignment="1">
      <alignment horizontal="center" vertical="center"/>
    </xf>
    <xf numFmtId="9" fontId="9" fillId="0" borderId="10" xfId="3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9" fillId="8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1" fillId="0" borderId="0" xfId="0" applyFont="1" applyFill="1" applyAlignment="1">
      <alignment horizontal="right" vertical="center"/>
    </xf>
    <xf numFmtId="0" fontId="9" fillId="0" borderId="0" xfId="0" applyFont="1" applyFill="1" applyAlignment="1">
      <alignment horizontal="center" vertical="center"/>
    </xf>
    <xf numFmtId="8" fontId="11" fillId="0" borderId="0" xfId="0" applyNumberFormat="1" applyFont="1" applyFill="1" applyAlignment="1">
      <alignment horizontal="right" vertical="center"/>
    </xf>
    <xf numFmtId="8" fontId="10" fillId="10" borderId="0" xfId="0" applyNumberFormat="1" applyFont="1" applyFill="1" applyAlignment="1">
      <alignment horizontal="right" vertical="center"/>
    </xf>
    <xf numFmtId="8" fontId="14" fillId="10" borderId="0" xfId="0" applyNumberFormat="1" applyFont="1" applyFill="1" applyAlignment="1">
      <alignment horizontal="right" vertical="center"/>
    </xf>
    <xf numFmtId="8" fontId="11" fillId="0" borderId="0" xfId="0" applyNumberFormat="1" applyFont="1" applyFill="1" applyAlignment="1">
      <alignment horizontal="center" vertical="center"/>
    </xf>
    <xf numFmtId="14" fontId="11" fillId="0" borderId="0" xfId="0" applyNumberFormat="1" applyFont="1" applyFill="1" applyAlignment="1">
      <alignment horizontal="center" vertical="center"/>
    </xf>
    <xf numFmtId="22" fontId="11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1" fillId="10" borderId="0" xfId="0" applyFont="1" applyFill="1" applyAlignment="1">
      <alignment vertical="center"/>
    </xf>
    <xf numFmtId="0" fontId="9" fillId="0" borderId="0" xfId="0" applyFont="1">
      <alignment vertical="center"/>
    </xf>
    <xf numFmtId="0" fontId="16" fillId="11" borderId="10" xfId="0" applyFont="1" applyFill="1" applyBorder="1" applyAlignment="1">
      <alignment horizontal="center" vertical="center" wrapText="1"/>
    </xf>
    <xf numFmtId="0" fontId="17" fillId="0" borderId="0" xfId="0" applyFont="1" applyAlignment="1"/>
    <xf numFmtId="0" fontId="17" fillId="3" borderId="0" xfId="0" applyFont="1" applyFill="1" applyAlignment="1"/>
    <xf numFmtId="0" fontId="17" fillId="0" borderId="0" xfId="0" applyNumberFormat="1" applyFont="1" applyAlignment="1"/>
    <xf numFmtId="0" fontId="18" fillId="12" borderId="1" xfId="0" applyFont="1" applyFill="1" applyBorder="1" applyAlignment="1" applyProtection="1">
      <alignment horizontal="center" vertical="center"/>
    </xf>
    <xf numFmtId="0" fontId="6" fillId="12" borderId="1" xfId="0" applyFont="1" applyFill="1" applyBorder="1" applyAlignment="1" applyProtection="1">
      <alignment horizontal="center" vertical="center"/>
    </xf>
    <xf numFmtId="0" fontId="19" fillId="0" borderId="1" xfId="0" applyFont="1" applyFill="1" applyBorder="1" applyAlignment="1" applyProtection="1">
      <alignment horizontal="center" vertical="center"/>
    </xf>
    <xf numFmtId="0" fontId="19" fillId="0" borderId="11" xfId="0" applyFont="1" applyFill="1" applyBorder="1" applyAlignment="1" applyProtection="1">
      <alignment horizontal="center" vertical="center"/>
    </xf>
    <xf numFmtId="0" fontId="19" fillId="13" borderId="11" xfId="0" applyFont="1" applyFill="1" applyBorder="1" applyAlignment="1" applyProtection="1">
      <alignment horizontal="center" vertical="center"/>
    </xf>
    <xf numFmtId="0" fontId="19" fillId="13" borderId="1" xfId="0" applyFont="1" applyFill="1" applyBorder="1" applyAlignment="1" applyProtection="1">
      <alignment horizontal="center" vertical="center"/>
    </xf>
    <xf numFmtId="0" fontId="20" fillId="3" borderId="1" xfId="0" applyFont="1" applyFill="1" applyBorder="1" applyAlignment="1" applyProtection="1">
      <alignment horizontal="center" vertical="center"/>
    </xf>
    <xf numFmtId="0" fontId="19" fillId="3" borderId="1" xfId="0" applyFont="1" applyFill="1" applyBorder="1" applyAlignment="1" applyProtection="1">
      <alignment horizontal="center" vertical="center"/>
    </xf>
    <xf numFmtId="9" fontId="9" fillId="0" borderId="6" xfId="3" applyFont="1" applyBorder="1">
      <alignment vertical="center"/>
    </xf>
    <xf numFmtId="9" fontId="9" fillId="0" borderId="10" xfId="3" applyFont="1" applyBorder="1">
      <alignment vertical="center"/>
    </xf>
    <xf numFmtId="0" fontId="19" fillId="14" borderId="1" xfId="0" applyFont="1" applyFill="1" applyBorder="1" applyAlignment="1" applyProtection="1">
      <alignment horizontal="center" vertical="center"/>
    </xf>
    <xf numFmtId="0" fontId="6" fillId="15" borderId="1" xfId="0" applyFont="1" applyFill="1" applyBorder="1" applyAlignment="1" applyProtection="1">
      <alignment horizontal="center" vertical="center"/>
    </xf>
    <xf numFmtId="0" fontId="6" fillId="16" borderId="1" xfId="0" applyFont="1" applyFill="1" applyBorder="1" applyAlignment="1" applyProtection="1">
      <alignment horizontal="center" vertical="center"/>
    </xf>
    <xf numFmtId="9" fontId="6" fillId="16" borderId="1" xfId="3" applyFont="1" applyFill="1" applyBorder="1" applyAlignment="1" applyProtection="1">
      <alignment horizontal="center" vertical="center"/>
    </xf>
    <xf numFmtId="9" fontId="19" fillId="0" borderId="1" xfId="3" applyFont="1" applyFill="1" applyBorder="1" applyAlignment="1" applyProtection="1">
      <alignment horizontal="center" vertical="center"/>
    </xf>
    <xf numFmtId="177" fontId="0" fillId="0" borderId="0" xfId="0" applyNumberFormat="1" applyFont="1">
      <alignment vertical="center"/>
    </xf>
    <xf numFmtId="0" fontId="7" fillId="17" borderId="1" xfId="0" applyFont="1" applyFill="1" applyBorder="1" applyAlignment="1" applyProtection="1">
      <alignment horizontal="center" vertical="center"/>
    </xf>
    <xf numFmtId="0" fontId="19" fillId="18" borderId="1" xfId="0" applyFont="1" applyFill="1" applyBorder="1" applyAlignment="1" applyProtection="1">
      <alignment horizontal="center" vertical="center"/>
    </xf>
    <xf numFmtId="9" fontId="19" fillId="18" borderId="1" xfId="3" applyFont="1" applyFill="1" applyBorder="1" applyAlignment="1" applyProtection="1">
      <alignment horizontal="center" vertical="center"/>
    </xf>
    <xf numFmtId="0" fontId="21" fillId="12" borderId="10" xfId="0" applyFont="1" applyFill="1" applyBorder="1" applyAlignment="1" applyProtection="1">
      <alignment horizontal="center" vertical="center"/>
    </xf>
    <xf numFmtId="0" fontId="6" fillId="12" borderId="10" xfId="0" applyFont="1" applyFill="1" applyBorder="1" applyAlignment="1" applyProtection="1">
      <alignment horizontal="center" vertical="center"/>
    </xf>
    <xf numFmtId="178" fontId="5" fillId="0" borderId="10" xfId="0" applyNumberFormat="1" applyFont="1" applyFill="1" applyBorder="1" applyAlignment="1" applyProtection="1">
      <alignment horizontal="center" vertical="center"/>
    </xf>
    <xf numFmtId="177" fontId="21" fillId="12" borderId="10" xfId="0" applyNumberFormat="1" applyFont="1" applyFill="1" applyBorder="1" applyAlignment="1" applyProtection="1">
      <alignment horizontal="center" vertical="center"/>
    </xf>
    <xf numFmtId="177" fontId="6" fillId="12" borderId="10" xfId="0" applyNumberFormat="1" applyFont="1" applyFill="1" applyBorder="1" applyAlignment="1" applyProtection="1">
      <alignment horizontal="center" vertical="center"/>
    </xf>
    <xf numFmtId="177" fontId="5" fillId="0" borderId="10" xfId="0" applyNumberFormat="1" applyFont="1" applyFill="1" applyBorder="1" applyAlignment="1" applyProtection="1">
      <alignment horizontal="center" vertical="center"/>
    </xf>
    <xf numFmtId="178" fontId="22" fillId="0" borderId="10" xfId="0" applyNumberFormat="1" applyFont="1" applyBorder="1" applyAlignment="1">
      <alignment horizontal="center" vertical="center"/>
    </xf>
    <xf numFmtId="178" fontId="9" fillId="0" borderId="10" xfId="0" applyNumberFormat="1" applyFont="1" applyBorder="1">
      <alignment vertical="center"/>
    </xf>
    <xf numFmtId="178" fontId="9" fillId="0" borderId="10" xfId="0" applyNumberFormat="1" applyFont="1" applyFill="1" applyBorder="1" applyAlignment="1">
      <alignment horizontal="center" vertical="center"/>
    </xf>
    <xf numFmtId="178" fontId="14" fillId="10" borderId="10" xfId="0" applyNumberFormat="1" applyFont="1" applyFill="1" applyBorder="1" applyAlignment="1">
      <alignment horizontal="center" vertical="center"/>
    </xf>
    <xf numFmtId="178" fontId="9" fillId="0" borderId="10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name val="微软雅黑"/>
        <scheme val="none"/>
      </font>
    </dxf>
    <dxf>
      <font>
        <b val="1"/>
      </font>
    </dxf>
    <dxf>
      <font>
        <b val="0"/>
      </font>
    </dxf>
    <dxf>
      <font>
        <name val="微软雅黑"/>
        <scheme val="none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47</xdr:col>
      <xdr:colOff>3100705</xdr:colOff>
      <xdr:row>37</xdr:row>
      <xdr:rowOff>106045</xdr:rowOff>
    </xdr:from>
    <xdr:to>
      <xdr:col>66</xdr:col>
      <xdr:colOff>391795</xdr:colOff>
      <xdr:row>102</xdr:row>
      <xdr:rowOff>29845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075785" y="8335645"/>
          <a:ext cx="11639550" cy="1379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48</xdr:col>
      <xdr:colOff>83185</xdr:colOff>
      <xdr:row>0</xdr:row>
      <xdr:rowOff>635</xdr:rowOff>
    </xdr:from>
    <xdr:to>
      <xdr:col>79</xdr:col>
      <xdr:colOff>397510</xdr:colOff>
      <xdr:row>25</xdr:row>
      <xdr:rowOff>113030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169765" y="635"/>
          <a:ext cx="19476085" cy="5700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48</xdr:col>
      <xdr:colOff>0</xdr:colOff>
      <xdr:row>27</xdr:row>
      <xdr:rowOff>0</xdr:rowOff>
    </xdr:from>
    <xdr:to>
      <xdr:col>85</xdr:col>
      <xdr:colOff>497840</xdr:colOff>
      <xdr:row>73</xdr:row>
      <xdr:rowOff>106680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086580" y="6035040"/>
          <a:ext cx="23317200" cy="998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81</xdr:col>
      <xdr:colOff>421005</xdr:colOff>
      <xdr:row>3</xdr:row>
      <xdr:rowOff>23495</xdr:rowOff>
    </xdr:from>
    <xdr:to>
      <xdr:col>120</xdr:col>
      <xdr:colOff>211455</xdr:colOff>
      <xdr:row>44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888545" y="694055"/>
          <a:ext cx="23564850" cy="9029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585470</xdr:colOff>
      <xdr:row>7</xdr:row>
      <xdr:rowOff>54610</xdr:rowOff>
    </xdr:from>
    <xdr:to>
      <xdr:col>16</xdr:col>
      <xdr:colOff>455295</xdr:colOff>
      <xdr:row>32</xdr:row>
      <xdr:rowOff>208280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5470" y="1598930"/>
          <a:ext cx="10090785" cy="548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548640</xdr:colOff>
      <xdr:row>7</xdr:row>
      <xdr:rowOff>89535</xdr:rowOff>
    </xdr:from>
    <xdr:to>
      <xdr:col>33</xdr:col>
      <xdr:colOff>55880</xdr:colOff>
      <xdr:row>32</xdr:row>
      <xdr:rowOff>188595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69600" y="1633855"/>
          <a:ext cx="9900920" cy="543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20</xdr:col>
      <xdr:colOff>447040</xdr:colOff>
      <xdr:row>71</xdr:row>
      <xdr:rowOff>53340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9600" y="7518400"/>
          <a:ext cx="12496800" cy="7734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3.6504861111" refreshedBy="serena" recordCount="249">
  <cacheSource type="worksheet">
    <worksheetSource ref="A10:BO259" sheet="签约单明细"/>
  </cacheSource>
  <cacheFields count="67">
    <cacheField name="序号" numFmtId="0">
      <sharedItems containsSemiMixedTypes="0" containsString="0" containsNumber="1" containsInteger="1" minValue="0" maxValue="249" count="249">
        <n v="157"/>
        <n v="158"/>
        <n v="211"/>
        <n v="201"/>
        <n v="21"/>
        <n v="122"/>
        <n v="129"/>
        <n v="42"/>
        <n v="53"/>
        <n v="54"/>
        <n v="55"/>
        <n v="56"/>
        <n v="57"/>
        <n v="58"/>
        <n v="59"/>
        <n v="60"/>
        <n v="104"/>
        <n v="105"/>
        <n v="106"/>
        <n v="107"/>
        <n v="108"/>
        <n v="109"/>
        <n v="110"/>
        <n v="111"/>
        <n v="112"/>
        <n v="113"/>
        <n v="172"/>
        <n v="214"/>
        <n v="24"/>
        <n v="44"/>
        <n v="15"/>
        <n v="16"/>
        <n v="17"/>
        <n v="80"/>
        <n v="22"/>
        <n v="231"/>
        <n v="62"/>
        <n v="170"/>
        <n v="237"/>
        <n v="238"/>
        <n v="239"/>
        <n v="240"/>
        <n v="241"/>
        <n v="242"/>
        <n v="243"/>
        <n v="209"/>
        <n v="46"/>
        <n v="47"/>
        <n v="48"/>
        <n v="49"/>
        <n v="50"/>
        <n v="51"/>
        <n v="52"/>
        <n v="208"/>
        <n v="247"/>
        <n v="115"/>
        <n v="37"/>
        <n v="146"/>
        <n v="147"/>
        <n v="148"/>
        <n v="149"/>
        <n v="150"/>
        <n v="151"/>
        <n v="152"/>
        <n v="153"/>
        <n v="154"/>
        <n v="155"/>
        <n v="137"/>
        <n v="138"/>
        <n v="139"/>
        <n v="140"/>
        <n v="141"/>
        <n v="142"/>
        <n v="169"/>
        <n v="131"/>
        <n v="183"/>
        <n v="27"/>
        <n v="120"/>
        <n v="229"/>
        <n v="204"/>
        <n v="102"/>
        <n v="127"/>
        <n v="181"/>
        <n v="180"/>
        <n v="88"/>
        <n v="89"/>
        <n v="23"/>
        <n v="28"/>
        <n v="125"/>
        <n v="31"/>
        <n v="39"/>
        <n v="117"/>
        <n v="118"/>
        <n v="119"/>
        <n v="246"/>
        <n v="248"/>
        <n v="78"/>
        <n v="91"/>
        <n v="26"/>
        <n v="116"/>
        <n v="124"/>
        <n v="202"/>
        <n v="189"/>
        <n v="190"/>
        <n v="191"/>
        <n v="192"/>
        <n v="193"/>
        <n v="194"/>
        <n v="195"/>
        <n v="196"/>
        <n v="197"/>
        <n v="126"/>
        <n v="228"/>
        <n v="230"/>
        <n v="32"/>
        <n v="200"/>
        <n v="198"/>
        <n v="178"/>
        <n v="167"/>
        <n v="168"/>
        <n v="171"/>
        <n v="18"/>
        <n v="221"/>
        <n v="222"/>
        <n v="223"/>
        <n v="224"/>
        <n v="225"/>
        <n v="226"/>
        <n v="130"/>
        <n v="83"/>
        <n v="186"/>
        <n v="61"/>
        <n v="205"/>
        <n v="38"/>
        <n v="90"/>
        <n v="185"/>
        <n v="41"/>
        <n v="174"/>
        <n v="175"/>
        <n v="176"/>
        <n v="177"/>
        <n v="74"/>
        <n v="75"/>
        <n v="76"/>
        <n v="14"/>
        <n v="92"/>
        <n v="156"/>
        <n v="3"/>
        <n v="4"/>
        <n v="5"/>
        <n v="6"/>
        <n v="7"/>
        <n v="8"/>
        <n v="9"/>
        <n v="10"/>
        <n v="11"/>
        <n v="12"/>
        <n v="244"/>
        <n v="2"/>
        <n v="34"/>
        <n v="184"/>
        <n v="121"/>
        <n v="132"/>
        <n v="20"/>
        <n v="43"/>
        <n v="188"/>
        <n v="199"/>
        <n v="13"/>
        <n v="233"/>
        <n v="217"/>
        <n v="218"/>
        <n v="87"/>
        <n v="93"/>
        <n v="94"/>
        <n v="95"/>
        <n v="96"/>
        <n v="97"/>
        <n v="98"/>
        <n v="99"/>
        <n v="100"/>
        <n v="160"/>
        <n v="63"/>
        <n v="64"/>
        <n v="65"/>
        <n v="66"/>
        <n v="67"/>
        <n v="68"/>
        <n v="69"/>
        <n v="70"/>
        <n v="71"/>
        <n v="72"/>
        <n v="123"/>
        <n v="161"/>
        <n v="162"/>
        <n v="163"/>
        <n v="164"/>
        <n v="165"/>
        <n v="166"/>
        <n v="81"/>
        <n v="82"/>
        <n v="135"/>
        <n v="33"/>
        <n v="187"/>
        <n v="134"/>
        <n v="249"/>
        <n v="215"/>
        <n v="35"/>
        <n v="103"/>
        <n v="136"/>
        <n v="234"/>
        <n v="235"/>
        <n v="19"/>
        <n v="232"/>
        <n v="114"/>
        <n v="213"/>
        <n v="227"/>
        <n v="219"/>
        <n v="29"/>
        <n v="101"/>
        <n v="128"/>
        <n v="133"/>
        <n v="220"/>
        <n v="210"/>
        <n v="216"/>
        <n v="79"/>
        <n v="36"/>
        <n v="84"/>
        <n v="173"/>
        <n v="40"/>
        <n v="203"/>
        <n v="212"/>
        <n v="143"/>
        <n v="144"/>
        <n v="145"/>
        <n v="206"/>
        <n v="207"/>
        <n v="85"/>
        <n v="86"/>
        <n v="30"/>
        <n v="77"/>
        <n v="73"/>
        <n v="179"/>
        <n v="182"/>
        <n v="25"/>
        <n v="159"/>
        <n v="236"/>
        <n v="245"/>
        <n v="1"/>
        <n v="45"/>
      </sharedItems>
    </cacheField>
    <cacheField name="学校" numFmtId="0">
      <sharedItems count="1">
        <s v="北京大学部"/>
      </sharedItems>
    </cacheField>
    <cacheField name="部门" numFmtId="0">
      <sharedItems count="1">
        <s v="国内大学部"/>
      </sharedItems>
    </cacheField>
    <cacheField name="资源姓名" numFmtId="0">
      <sharedItems containsBlank="1" count="95">
        <s v="白宗翰"/>
        <s v="天生有两个口的白羊"/>
        <s v="jxm"/>
        <s v="北京市5538"/>
        <s v="蔡哲"/>
        <m/>
        <s v="家长"/>
        <s v="许昌苦瓜"/>
        <s v="北京市7303"/>
        <s v="陈一凡"/>
        <s v="学生"/>
        <s v="崔毓轩"/>
        <s v="翟羽轩"/>
        <s v="范围"/>
        <s v="刘书明"/>
        <s v="龚依萌"/>
        <s v="小谷"/>
        <s v="未知"/>
        <s v="无"/>
        <s v="酸酸"/>
        <s v="贺暄恒"/>
        <s v="Gyjymms戒赌版"/>
        <s v="姜钰峰"/>
        <s v="雷才利"/>
        <s v="黎桐钰"/>
        <s v="李嘉译"/>
        <s v="句号"/>
        <s v="shady"/>
        <s v="练玙婷"/>
        <s v="北京市1529"/>
        <s v="北京5f4a"/>
        <s v="刘浩妈妈"/>
        <s v="刘若昕"/>
        <s v="刘亦轩"/>
        <s v="刘禹希"/>
        <s v="刘泽宇"/>
        <s v="刘柱山"/>
        <s v="龙女士"/>
        <s v="呂雅敏"/>
        <s v="马雨晨"/>
        <s v="北京e890"/>
        <s v="其乐木格"/>
        <s v="乔怡娜"/>
        <s v="北京市2214"/>
        <s v="森灵"/>
        <s v="大虾"/>
        <s v="宋雨桐"/>
        <s v="孙彤"/>
        <s v="孙宇驰"/>
        <s v="潇洒溏心蛋"/>
        <s v="××××"/>
        <s v="微漾"/>
        <s v="唐诗莹"/>
        <s v="唐天泽"/>
        <s v="未告知"/>
        <s v="田明"/>
        <s v="汪逸帆"/>
        <s v="王崇宇"/>
        <s v="王浩儒"/>
        <s v="同学"/>
        <s v="王女士"/>
        <s v="王沛然"/>
        <s v="王紫来"/>
        <s v="卫元熙"/>
        <s v="魏雯婕"/>
        <s v="温宇飞同学"/>
        <s v="巫秉原"/>
        <s v="炎学"/>
        <s v="夏汉博"/>
        <s v="肖杰"/>
        <s v="肖振晟"/>
        <s v="上海市8366"/>
        <s v="徐同学"/>
        <s v="闫舒译"/>
        <s v="闫曦子"/>
        <s v="beooke"/>
        <s v="杨欣"/>
        <s v="Ë"/>
        <s v="悦神"/>
        <s v="战昊鑫"/>
        <s v="张纯懿"/>
        <s v="西予安"/>
        <s v="Steppenkatze"/>
        <s v="Z同学"/>
        <s v="华电家长"/>
        <s v="张茂雄"/>
        <s v="梅子熟了"/>
        <s v="张若轩"/>
        <s v="张潇桐"/>
        <s v="张同学"/>
        <s v="赵斯琪"/>
        <s v="赵一泽"/>
        <s v="钟同学"/>
        <s v="姜先生"/>
        <s v="周小寒"/>
      </sharedItems>
    </cacheField>
    <cacheField name="资源ID" numFmtId="0">
      <sharedItems count="144">
        <s v="131188287"/>
        <s v="130137792"/>
        <s v="129186213"/>
        <s v="130489672"/>
        <s v="131883958"/>
        <s v="125413803"/>
        <s v="129593843"/>
        <s v="132605684"/>
        <s v="129687286"/>
        <s v="130801054"/>
        <s v="91185805"/>
        <s v="92994255"/>
        <s v="101338732"/>
        <s v="132519662"/>
        <s v="131485564"/>
        <s v="129648353"/>
        <s v="120027670"/>
        <s v="130939619"/>
        <s v="91630350"/>
        <s v="129222635"/>
        <s v="114767021"/>
        <s v="126945275"/>
        <s v="129414910"/>
        <s v="131792932"/>
        <s v="129657037"/>
        <s v="131289612"/>
        <s v="131168343"/>
        <s v="77791747"/>
        <s v="131492196"/>
        <s v="130323622"/>
        <s v="121258774"/>
        <s v="116226230"/>
        <s v="104049670"/>
        <s v="103700641"/>
        <s v="132001704"/>
        <s v="131536389"/>
        <s v="130659730"/>
        <s v="130536818"/>
        <s v="131836011"/>
        <s v="59580329"/>
        <s v="130647915"/>
        <s v="131619631"/>
        <s v="130265445"/>
        <s v="129718547"/>
        <s v="131598663"/>
        <s v="129733558"/>
        <s v="129666480"/>
        <s v="132823716"/>
        <s v="132046433"/>
        <s v="130779236"/>
        <s v="131918149"/>
        <s v="131619644"/>
        <s v="130322736"/>
        <s v="128526391"/>
        <s v="131695821"/>
        <s v="129745315"/>
        <s v="129908730"/>
        <s v="78155818"/>
        <s v="130038819"/>
        <s v="130253980"/>
        <s v="130884308"/>
        <s v="130969918"/>
        <s v="131019154"/>
        <s v="80309678"/>
        <s v="129760114"/>
        <s v="131535065"/>
        <s v="131550856"/>
        <s v="130100983"/>
        <s v="132925111"/>
        <s v="129638419"/>
        <s v="129845336"/>
        <s v="130402259"/>
        <s v="130444362"/>
        <s v="128625258"/>
        <s v="130328802"/>
        <s v="130326307"/>
        <s v="131600243"/>
        <s v="121267887"/>
        <s v="132092524"/>
        <s v="130958941"/>
        <s v="127312768"/>
        <s v="129732697"/>
        <s v="132359055"/>
        <s v="130158557"/>
        <s v="130255320"/>
        <s v="131951679"/>
        <s v="131591919"/>
        <s v="131296693"/>
        <s v="129477819"/>
        <s v="130450626"/>
        <s v="130327763"/>
        <s v="129715275"/>
        <s v="127564427"/>
        <s v="128803931"/>
        <s v="132143228"/>
        <s v="129502610"/>
        <s v="131225442"/>
        <s v="131772480"/>
        <s v="126281949"/>
        <s v="129049153"/>
        <s v="132424715"/>
        <s v="130187696"/>
        <s v="113617916"/>
        <s v="100066679"/>
        <s v="131303574"/>
        <s v="129609535"/>
        <s v="128805563"/>
        <s v="130006822"/>
        <s v="131514497"/>
        <s v="131283574"/>
        <s v="129746070"/>
        <s v="131967989"/>
        <s v="129757785"/>
        <s v="131177542"/>
        <s v="84818845"/>
        <s v="129801918"/>
        <s v="116377022"/>
        <s v="121032968"/>
        <s v="131957811"/>
        <s v="130223096"/>
        <s v="129812539"/>
        <s v="129718000"/>
        <s v="128992313"/>
        <s v="132604238"/>
        <s v="126390737"/>
        <s v="131519564"/>
        <s v="131004387"/>
        <s v="129755378"/>
        <s v="130261983"/>
        <s v="127415340"/>
        <s v="69616100"/>
        <s v="132107409"/>
        <s v="132277836"/>
        <s v="99080370"/>
        <s v="128805366"/>
        <s v="130982545"/>
        <s v="130578112"/>
        <s v="130688569"/>
        <s v="96709233"/>
        <s v="131214787"/>
        <s v="103312056"/>
        <s v="129205928"/>
        <s v="132390647"/>
        <s v="132455292"/>
      </sharedItems>
    </cacheField>
    <cacheField name="资源录入人" numFmtId="0">
      <sharedItems containsBlank="1" count="40">
        <s v="王天义"/>
        <s v="崔佳慧"/>
        <s v="王朝群"/>
        <s v="杨俊42(国内)"/>
        <s v="陈晶"/>
        <m/>
        <s v="吕猛"/>
        <s v="张亚男"/>
        <s v="郝琨"/>
        <s v="乔文娇"/>
        <s v="北京国内管理员"/>
        <s v="赵秋侠"/>
        <s v="程远"/>
        <s v="余韵"/>
        <s v="李小龙(离职)"/>
        <s v="黄小妹"/>
        <s v="陈号东"/>
        <s v="吴凯龙"/>
        <s v="段同飞"/>
        <s v="北京客服部"/>
        <s v="张泽7"/>
        <s v="李雪68"/>
        <s v="苗朝霞"/>
        <s v="寇颖"/>
        <s v="康荧"/>
        <s v="郭又华"/>
        <s v="史文涵"/>
        <s v="徐岩"/>
        <s v="马一鸣"/>
        <s v="陈伟钰"/>
        <s v="王静静"/>
        <s v="杨沫"/>
        <s v="李宁远"/>
        <s v="李玉迪"/>
        <s v="李佳昊"/>
        <s v="王立颖17"/>
        <s v="许庆典"/>
        <s v="葛铭"/>
        <s v="张冰"/>
        <s v="徐利霞"/>
      </sharedItems>
    </cacheField>
    <cacheField name="资源录入时间" numFmtId="0">
      <sharedItems count="144">
        <s v="2025-10-18 10:23:18"/>
        <s v="2025-10-10 19:12:28"/>
        <s v="2025-09-27 15:07:14"/>
        <s v="2025-10-13 12:51:26"/>
        <s v="2025-10-22 14:30:22"/>
        <s v="2025-08-29 10:27:41"/>
        <s v="2025-10-02 13:08:01"/>
        <s v="2025-10-28 20:22:28"/>
        <s v="2025-10-04 11:26:07"/>
        <s v="2025-10-15 12:38:47"/>
        <s v="2024-12-20 19:49:46"/>
        <s v="2025-01-13 16:06:45"/>
        <s v="2025-05-05 17:07:28"/>
        <s v="2025-10-28 11:15:27"/>
        <s v="2025-10-20 10:42:19"/>
        <s v="2025-10-05 10:29:53"/>
        <s v="2025-07-21 13:29:55"/>
        <s v="2025-10-15 15:57:24"/>
        <s v="2024-12-26 18:40:02"/>
        <s v="2025-09-28 10:27:12"/>
        <s v="2025-06-17 11:25:47"/>
        <s v="2025-09-10 14:30:02"/>
        <s v="2025-09-29 17:12:39"/>
        <s v="2025-10-22 00:53:48"/>
        <s v="2025-10-07 15:41:56"/>
        <s v="2025-10-18 11:42:44"/>
        <s v="2025-10-17 09:33:19"/>
        <s v="2024-06-19 11:34:43"/>
        <s v="2025-10-20 12:37:19"/>
        <s v="2025-10-11 19:50:44"/>
        <s v="2025-07-30 12:45:19"/>
        <s v="2025-06-25 16:30:11"/>
        <s v="2025-05-28 16:47:43"/>
        <s v="2025-05-25 18:57:40"/>
        <s v="2025-10-23 10:26:16"/>
        <s v="2025-10-21 09:25:41"/>
        <s v="2025-10-14 11:44:11"/>
        <s v="2025-10-13 17:09:35"/>
        <s v="2025-10-22 12:00:39"/>
        <s v="2023-09-05 07:09:00"/>
        <s v="2025-10-14 12:48:36"/>
        <s v="2025-10-20 20:42:47"/>
        <s v="2025-10-11 15:15:04"/>
        <s v="2025-10-05 18:07:14"/>
        <s v="2025-10-20 20:37:01"/>
        <s v="2025-10-05 11:15:36"/>
        <s v="2025-10-03 09:34:41"/>
        <s v="2025-10-30 11:42:49"/>
        <s v="2025-10-23 11:51:12"/>
        <s v="2025-10-15 10:00:32"/>
        <s v="2025-10-22 16:08:53"/>
        <s v="2025-10-20 20:49:13"/>
        <s v="2025-10-11 23:59:34"/>
        <s v="2025-09-23 09:07:53"/>
        <s v="2025-10-21 15:49:33"/>
        <s v="2025-10-06 14:27:03"/>
        <s v="2025-10-09 10:30:33"/>
        <s v="2024-06-23 09:42:43"/>
        <s v="2025-10-10 13:56:44"/>
        <s v="2025-10-11 23:10:23"/>
        <s v="2025-10-15 14:23:08"/>
        <s v="2025-10-16 14:19:35"/>
        <s v="2025-10-16 09:37:16"/>
        <s v="2024-07-19 09:04:23"/>
        <s v="2025-10-07 09:31:36"/>
        <s v="2025-10-20 20:13:03"/>
        <s v="2025-10-21 15:08:40"/>
        <s v="2025-10-10 12:29:47"/>
        <s v="2025-10-31 12:34:26"/>
        <s v="2025-10-03 12:13:19"/>
        <s v="2025-10-08 14:32:35"/>
        <s v="2025-10-12 17:41:21"/>
        <s v="2025-10-12 16:00:43"/>
        <s v="2025-09-23 15:45:37"/>
        <s v="2025-10-12 08:14:58"/>
        <s v="2025-10-11 21:49:21"/>
        <s v="2025-10-21 08:13:14"/>
        <s v="2025-07-29 17:43:02"/>
        <s v="2025-10-24 10:06:03"/>
        <s v="2025-10-15 19:59:28"/>
        <s v="2025-09-13 09:48:05"/>
        <s v="2025-10-05 10:28:19"/>
        <s v="2025-10-27 20:15:21"/>
        <s v="2025-10-10 17:59:06"/>
        <s v="2025-10-12 09:24:10"/>
        <s v="2025-10-22 17:25:38"/>
        <s v="2025-10-20 17:31:02"/>
        <s v="2025-10-18 15:28:07"/>
        <s v="2025-09-30 12:06:09"/>
        <s v="2025-10-12 17:48:06"/>
        <s v="2025-10-11 23:59:35"/>
        <s v="2025-10-05 10:55:10"/>
        <s v="2025-09-15 17:49:44"/>
        <s v="2025-09-24 18:32:58"/>
        <s v="2025-10-24 18:29:48"/>
        <s v="2025-09-30 13:43:32"/>
        <s v="2025-10-17 12:08:02"/>
        <s v="2025-10-21 19:03:42"/>
        <s v="2025-09-05 11:38:08"/>
        <s v="2025-09-26 14:07:25"/>
        <s v="2025-10-27 14:20:52"/>
        <s v="2025-10-11 11:44:09"/>
        <s v="2025-06-10 19:28:10"/>
        <s v="2025-04-18 11:02:24"/>
        <s v="2025-10-18 16:25:33"/>
        <s v="2025-10-02 14:48:41"/>
        <s v="2025-09-24 20:49:10"/>
        <s v="2025-10-09 18:06:19"/>
        <s v="2025-10-20 14:50:06"/>
        <s v="2025-10-18 10:25:21"/>
        <s v="2025-10-06 16:10:55"/>
        <s v="2025-10-23 09:19:42"/>
        <s v="2025-10-07 00:37:45"/>
        <s v="2025-10-17 15:00:04"/>
        <s v="2024-09-18 16:43:04"/>
        <s v="2025-10-08 10:23:07"/>
        <s v="2025-06-26 17:36:30"/>
        <s v="2025-07-28 18:28:04"/>
        <s v="2025-10-22 19:18:29"/>
        <s v="2025-10-11 14:27:40"/>
        <s v="2025-10-08 14:34:28"/>
        <s v="2025-10-05 16:49:30"/>
        <s v="2025-09-25 20:56:11"/>
        <s v="2025-10-28 18:17:57"/>
        <s v="2025-09-06 13:04:11"/>
        <s v="2025-10-20 15:23:52"/>
        <s v="2025-10-16 11:02:44"/>
        <s v="2025-10-06 18:12:39"/>
        <s v="2025-10-12 13:59:18"/>
        <s v="2025-09-13 18:44:31"/>
        <s v="2024-04-27 15:21:29"/>
        <s v="2025-10-23 19:47:38"/>
        <s v="2025-10-25 11:45:12"/>
        <s v="2025-04-09 07:53:01"/>
        <s v="2025-09-24 20:05:07"/>
        <s v="2025-10-16 18:53:20"/>
        <s v="2025-10-14 10:11:19"/>
        <s v="2025-10-14 14:56:04"/>
        <s v="2025-03-11 08:48:05"/>
        <s v="2025-10-17 15:09:40"/>
        <s v="2025-05-21 19:05:49"/>
        <s v="2025-09-27 17:53:53"/>
        <s v="2025-10-27 12:32:32"/>
        <s v="2025-10-27 15:45:23"/>
      </sharedItems>
    </cacheField>
    <cacheField name="资源描述" numFmtId="0">
      <sharedItems containsBlank="1" count="138" longText="1">
        <s v="续费原因：续费专业课 12h；该学生为保护期内续费，原顾问：国内大学部-谭悦(tanyue9@xdf.cn)"/>
        <s v="渠道录入来源：小红书_x000a_事件名称：私信留资_x000a_小红书账号id：659bd1020000000022000003_x000a_小红书账号名称：北京新东方考研一对一咨询_x000a_广告投放账号名称：北京新东方考研一对一咨询_x000a_活动所属学校id：108_x000a_活动所属学校名称：北京大学事业部_x000a_统一活动id：2822543_x000a_统一活动名称：北京大学事业部25年10月小红书专业号投放_x000a_渠道名称：网络营销-小红书-专业号投放_x000a_线索创建人邮箱：cuijiahui2@xdf.cn_x000a_资源跟进人邮箱：cuijiahui2@xdf.cn_x000a_备注：用户地区是【北京市北京市】，在【2025-10-10 19:10:23】留资，私信通线索标签为【留客资】，来源于【北京新东方考研一对一咨询】投放账户，意向项目是【考研/考博】，留资笔记是【】，备注【-】_x000a_"/>
        <s v="【王朝群】咨询考研政治线下课程"/>
        <s v="渠道录入来源：新东方官网M站-客服_x000a_意向城市：北京访客省/城市：北京市_x000a_访客静态ID：01000000034659033093629490515538_x000a_接待分组ID：70455_x000a_搜索引擎：_x000a_搜索词：_x000a_关键词：_x000a_设备类型：phone_x000a_访客IP：39.155.141.180_x000a_对话详细内容：AI-Lbo0rDBXCyBY 2025-10-13 12:48:59_x000d__x000a_您好同学,欢迎访问北京新东方考研四六级中心._x000a_考研线下课程26/27考季【考研全年集训营】【考研半年集训营】【考研全科线下走读班】【考研寒/暑假集训营】【考研一对一】【考研专业课】【四/六级课程】，热门课程火热报名中,咨询即可领取专享优惠。_x000a_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_x000d__x000a__x000d__x000a_AI-Lbo0rDBXCyBY 2025-10-13 12:49:02_x000d__x000a_您是想咨询【线下课程】【线上课程】【考研规划】还是【在职考研】呢？**【线下课程】#  **【线上课程】#**【考研规划】#**【在职考研】#_x000d__x000a__x000d__x000a_01000000034659033093629490515538 2025-10-13 12:49:04_x000d__x000a_catti二级_x000d__x000a__x000d__x000a_AI-Lbo0rDBXCyBY 2025-10-13 12:49:08_x000d__x000a_同学，你现在是在校还是在职呢？_x000d__x000a__x000d__x000a_01000000034659033093629490515538 2025-10-13 12:49:08_x000d__x000a_【线下课程】_x000d__x000a__x000d__x000a_01000000034659033093629490515538 2025-10-13 12:49:11_x000d__x000a_在校_x000d__x000a__x000d__x000a_AI-Lbo0rDBXCyBY 2025-10-13 12:49:11_x000d__x000a_具体是想报考什么学校和专业呢？_x000d__x000a__x000d__x000a_AI-Lbo0rDBXCyBY 2025-10-13 12:49:15_x000d__x000a_好的，我这边安排专业老师给您回电，详细沟通一下，请问您的电话是多少呢？_x000d__x000a__x000d__x000a_01000000034659033093629490515538 2025-10-13 12:49:24_x000d__x000a_15830975316_x000d__x000a__x000d__x000a_AI-Lbo0rDBXCyBY 2025-10-13 12:49:28_x000d__x000a_好的，确认一下你的号码是否正确呢~_x000d__x000a__x000d__x000a_01000000034659033093629490515538 2025-10-13 12:49:33_x000d__x000a_正确_x000d__x000a__x000d__x000a_AI-Lbo0rDBXCyBY 2025-10-13 12:49:37_x000d__x000a_同学怎么称呼呢？_x000d__x000a__x000d__x000a_01000000034659033093629490515538 2025-10-13 12:49:44_x000d__x000a_韩_x000d__x000a__x000d__x000a_AI-Lbo0rDBXCyBY 2025-10-13 12:49:47_x000d__x000a_这边马上安排顾问老师联系您，预计半个小时左右给您回电请注意接听~_x000d__x000a__x000d__x000a__x000a_来源页：https://bj.xdf.cn/_x000a_备注："/>
        <s v="续费原因：续费课时，个性化谭悦；该学生为保护期内续费，原顾问：国内大学部-谭悦(tanyue9@xdf.cn)"/>
        <s v="续费原因：学生咨询续费一对一价格，老师建议续费 20h；该学生为保护期内续费，原顾问：国内大学部-赵星火(zhaoxinghuo@xdf.cn)"/>
        <s v="咨询英语一对一，尽快联系"/>
        <s v="【小红书资源】_x000a_咨询考研一对一，IP地址在北京"/>
        <s v="渠道录入来源：集团百度投放-基木鱼_x000a_账户名：baidu-大学-总部-A22KA00038_x000a_线索ID：251004481825693103_x000a_线索时间：2025-10-04 11:25:47_x000a_页面名称：新东方考研集训营_x000a_姓名：许昌苦瓜_x000a_城市：北京_x000a_IP：2408:8207:7824:a5d0:718f:6e6c:26a9:cc7b_x000a_来源页：https://aisite.wejianzhan.com/site/wjzswa2z/a8dbbce4-c4ec-438e-922c-14344008843f?utm_source=jituan_searchengine_douyin__M_douyin_PP&amp;utm_medium=CPD&amp;utm_campaign=jituanpinzhuanjuheye&amp;utm_term=daxuekaoshi_banwei_1&amp;wid=a842d1130c6e4394afaede8ccb14d579_0_0"/>
        <s v="AI-37815-492 2025-10-15 12:36:12_x000d__x000a_您好同学，欢迎访问新东方考研官网，【新东方考研】全新升级，课程灵活多样，【考研全年集训营】【考研半年集训营】【考研冲刺营】【线下走读班】【考研一对一】【在职考研】【四六级】火热报名中 ，现在报名更有高达3000元优惠！_x000d__x000a__x000d__x000a_AI-37815-492 2025-10-15 12:36:14_x000d__x000a_您是想咨询【考研走读班】【考研集训营】【考研规划】还是【在职考研】呢？_x000d__x000a__x000d__x000a_01000000037815050295739111827303 2025-10-15 12:36:29_x000d__x000a_考研咨询_x000d__x000a__x000d__x000a_AI-37815-492 2025-10-15 12:36:32_x000d__x000a_同学，你现在是在校还是在职呢？_x000d__x000a__x000d__x000a_01000000037815050295739111827303 2025-10-15 12:36:38_x000d__x000a_刚毕业_x000d__x000a__x000d__x000a_AI-37815-492 2025-10-15 12:36:41_x000d__x000a_具体是想报考什么学校和专业呢？_x000d__x000a__x000d__x000a_01000000037815050295739111827303 2025-10-15 12:36:47_x000d__x000a_有电话吗_x000d__x000a__x000d__x000a_AI-37815-492 2025-10-15 12:36:50_x000d__x000a_有的，您现在方便接电话吗，说下的电话号码，我跟老师说下您的情况，让这边考研课程老师联系一下您，您看可以么？_x000d__x000a__x000d__x000a_01000000037815050295739111827303 2025-10-15 12:37:12_x000d__x000a_我打过去咨询一下_x000d__x000a__x000d__x000a_AI-37815-492 2025-10-15 12:37:15_x000d__x000a_好的，了解。我们新东方在全国32个城市都有校区，您倾向在哪个城市上课，或者希望哪里的老师给您介绍下呢？_x000d__x000a__x000d__x000a_01000000037815050295739111827303 2025-10-15 12:37:21_x000d__x000a_北京_x000d__x000a__x000d__x000a_AI-37815-492 2025-10-15 12:37:25_x000d__x000a_您可以留下您的姓名和电话，我这边可以立刻安排对应校区顾问老师给您回电！_x000d__x000a__x000d__x000a_01000000037815050295739111827303 2025-10-15 12:37:45_x000d__x000a_18122856609_x000d__x000a__x000d__x000a_AI-37815-492 2025-10-15 12:37:49_x000d__x000a_好的，确认一下你的号码是否正确呢~_x000d__x000a__x000d__x000a_01000000037815050295739111827303 2025-10-15 12:38:02_x000d__x000a_大概什么时间打过来_x000d__x000a__x000d__x000a_AI-37815-492 2025-10-15 12:38:06_x000d__x000a_这个手机号是您的微信吗？如果不是您可以留一下您的微信号_x000d__x000a__x000d__x000a_01000000037815050295739111827303 2025-10-15 12:38:06_x000d__x000a_对的_x000d__x000a__x000d__x000a_AI-37815-492 2025-10-15 12:38:09_x000d__x000a_同学怎么称呼呢？_x000d__x000a__x000d__x000a_01000000037815050295739111827303 2025-10-15 12:38:14_x000d__x000a_陈_x000d__x000a__x000d__x000a_AI-37815-492 2025-10-15 12:38:18_x000d__x000a_这边马上安排顾问老师联系您，预计半个小时左右给您回电请注意接听~_x000d__x000a__x000d__x000a_"/>
        <s v="续费原因：学员咨询接下来的考研课程，辛苦流转；该学生为保护期外续费，原顾问部门：国内大学部"/>
        <s v="赵星火老师死单激活资源；赵星火老师死单激活资源 外呼主题：FY24-国内9月死单回访（第四周）_x000a_赵星火老师死单激活资源(资源备注人:吴凯龙;资源备注时间:2025-01-13 16:07)"/>
        <s v="渠道录入来源：集团百度投放-基木鱼_x000a_账户名：baidu-大学-总部-A22KA00038_x000a_线索ID：250505456599343480_x000a_线索时间：2025-05-05 17:07:25_x000a_页面名称：表单单页_x000a_姓名：李女士_x000a_城市：北京_x000a_IP：106.39.151.230_x000a_来源页：https://aisite.wejianzhan.com/site/wjzswa2z/ae4b1107-66a0-456e-a487-5b127e799c11?fid=nHcLnjcsPW6zn1fvnHb4PWRLP7tznWPxn6&amp;ch=4&amp;bd_vid=nHcLnjcsPW6zn1fvnHb4PWRLP7tznWPxn-tknjKxP7tknjnkPWf3nWRdn10&amp;bd_bxst=EiaKZ_Blwva8CKZx00cD05kyisFDg0f000000KQfsopoVeLRv_OxEe1wYnoqYpTSm-z800000aFAPbFDrH6zPbRvPHmvPYFKnD7AwH-arHIKfbDvnjKKrZsscDc1f1uawH6znj6sPbPjPHbvf16drRu7PYfswWb3rjIDt1QcFitgly3a00008btpKw6000KgrKHSef0000D0xsDcEe1wYnoqYpTmEe1wYnoqYpTVYn2vJeXqEe1wYnL3dU39000005OOOOOOOOOOEDq7r6_x000a_描述：VIP课程"/>
        <s v="续费原因：学生27考研，需要一对一，辛苦谭悦老师跟进；该学生为保护期内续费，原顾问：国内大学部-谭悦(tanyue9@xdf.cn)"/>
        <s v=""/>
        <s v="资源录入来源：小表单_x000a_城市：张家口市_x000a_市场活动id：412422_x000a_市场活动名称：新东方集团官微【新东方】资源_x000a_活动所属学校id：10000_x000a_活动所属学校名称：总公司_x000a_线索接收人邮箱：yangjun42@xdf.cn_x000a_线索接受人类型：自定义_x000a_表单信息：表单id81512、表单名(对内)：新东方集团官微【新东方】资源、表单名（对外）：新东方课程报名、创建人邮箱：wuyue38@xdf.cn、表单链接：pages/index/index.html?scene=81512,,ucwVUGil_x000a_备注：来源:小表单;姓名:崔毓轩;意向课程: 【课程】考研、四六级、专升本、成人英语/北京/北京; 新老生: 新生; 提交链接:pages/index/index.html?scene=81512,,ucwVUGil;地理位置:河北省张家口市怀来县官厅镇珠园村;渠道:新媒体运营/集团品牌官微"/>
        <s v="续费原因：续费 1一对一；该学生为保护期外续费，原顾问部门：国内大学部"/>
        <s v="续费原因：数学补充 12 次课，英语补充 5 次课，共 34h；该学生为保护期内续费，原顾问：国内大学部-赵星火(zhaoxinghuo@xdf.cn)"/>
        <s v="激活"/>
        <s v="家长咨询四级线下课课程地点及收费情况"/>
        <m/>
        <s v="【考博】_x000a_考季：26年_x000a_年级：在职_x000a_课程形式：线下考博一对一或者六级线下班课_x000a_女士在职，当老师，咨询考博英语一对一，考博英语包含六级内容，去年已经在新东方报了六级无忧计划线下学过，还想再报六级线下班和考博一对一，现在准备上课不方便接听，让加微信介绍，手机号是本人微信号。_x000a_！！！辛苦前台客服查重分配，有去年的签约单-谢仕为；考博一对一和六级线下班课都要了解"/>
        <s v="资源录入来源：小表单_x000a_城市：北京市_x000a_市场活动id：412422_x000a_市场活动名称：新东方集团官微【新东方】资源_x000a_活动所属学校id：10000_x000a_活动所属学校名称：总公司_x000a_线索接收人邮箱：yangjun42@xdf.cn_x000a_线索接受人类型：自定义_x000a_表单信息：表单id81512、表单名(对内)：新东方集团官微【新东方】资源、表单名（对外）：新东方课程报名、创建人邮箱：wuyue38@xdf.cn、表单链接：pages/index/index.html?scene=81512,,ucwVUGil_x000a_备注：来源:小表单;姓名:龚依萌;意向课程: 【课程】考研、四六级、专升本、成人英语/北京/北京; 新老生: 在读老生; 提交链接:pages/index/index.html?scene=81512,,ucwVUGil;地理位置:北京市西城区什刹海街道1901 Cafe(西四店)西什库大街37号小区;渠道:新媒体运营/集团品牌官微"/>
        <s v="【王朝群】咨询考研英语辅导，今年考研"/>
        <s v="渠道录入来源：大众点评_x000a_事件名称：400电话_x000a_大众点评门店名称：新东方考研四六级(良乡大学城校区)_x000a_店铺绑定的校区：临时教学校区_x000a_店铺管理员邮箱：lvmeng2@xdf.cn_x000a_备注：2025-10-07 15:41:54,用户在大众点评新东方考研四六级(良乡大学城校区)呼入400电话 未接_x000a_"/>
        <s v="花园桥直访；"/>
        <s v="【王朝群】咨询考研英语➕政治 专业课一对一，全科【微信联系，不要电话】"/>
        <s v="13552721008死单激活"/>
        <s v="续费原因：老师好，学员正在和家长沟通续费；该学生为保护期内续费，原顾问：国内大学部-谭悦(tanyue9@xdf.cn)"/>
        <s v="渠道录入来源：小红书_x000a_事件名称：私信留资_x000a_小红书账号id：659bd1020000000022000003_x000a_小红书账号名称：北京新东方考研一对一咨询_x000a_广告投放账号名称：北京新东方考研一对一咨询_x000a_活动所属学校id：108_x000a_活动所属学校名称：北京大学事业部_x000a_统一活动id：2822543_x000a_统一活动名称：北京大学事业部25年10月小红书专业号投放_x000a_渠道名称：网络营销-小红书-专业号投放_x000a_线索创建人邮箱：cuijiahui2@xdf.cn_x000a_资源跟进人邮箱：cuijiahui2@xdf.cn_x000a_备注：用户地区是【北京市北京市】，在【2025-10-11 19:48:39】留资，私信通线索标签为【留客资】，来源于【北京新东方考研一对一咨询】投放账户，意向项目是【考研/考博】，留资笔记是【】，备注【-】_x000a_"/>
        <s v="续费原因：学生决定考浙江大学，辛苦联系黄禹淇的妈妈收取一下升级费3000；该学生为保护期内续费，原顾问：国内大学部-谭悦(tanyue9@xdf.cn)"/>
        <s v="续费原因：咨询考研课程 ；该学生为保护期内续费，原顾问：国内大学部-赵星火(zhaoxinghuo@xdf.cn)"/>
        <s v="续费原因：学生想咨询四级翻译部分，辛苦转给星火老师；该学生为保护期内续费，原顾问：国内大学部-赵星火(zhaoxinghuo@xdf.cn)"/>
        <s v="李文萱+liwenxuan3@xdf.cn+ID+国际教育培训事业部-国际教育北京中心-运营管理部-运营中心-魏公村分中心_x000a_"/>
        <s v="准备考博，了解考研英语和考博英语_x000a__x000a_渠道录入来源：大众点评_x000a_事件名称：400电话_x000a_大众点评门店名称：新东方考研四六级(魏公村校区)_x000a_店铺绑定的校区：魏公村北京国际大厦校区_x000a_店铺管理员邮箱：lvmeng2@xdf.cn_x000a_备注：2025-10-23 10:26:08,用户在大众点评新东方考研四六级(魏公村校区)呼入400电话 已接_x000a_"/>
        <s v="续费原因：二战一对一，个性化谭悦；该学生为保护期外续费，原顾问部门：国内大学部"/>
        <s v="续费原因：续一对一；该学生为保护期内续费，原顾问：国内大学部-张乐(zhangle33@xdf.cn)"/>
        <s v="续费原因：老师好，学生有政治英语的续费意向~；该学生为保护期内续费，原顾问：国内大学部-谭悦(tanyue9@xdf.cn)"/>
        <s v="【王朝群】咨询计算机考研辅导，22408，一对一"/>
        <s v="性别：女_x000a_院校：北华大学_x000a_年级：大三_x000a_生源渠道：顾问转介绍_x000a_推荐人：星星_x000a_咨询课程：四级班课_x000a_辛苦老师流转赵星火"/>
        <s v="【王朝群】咨询考研一对一，今年考研"/>
        <s v="续费原因：学生续费政治一对一；该学生为保护期内续费，原顾问：国内大学部-赵星火(zhaoxinghuo@xdf.cn)"/>
        <s v="渠道录入来源：新东方官网M站-客服_x000a_意向城市：北京访客省/城市：北京市_x000a_访客静态ID：01000003465900016672500183911529_x000a_接待分组ID：70455_x000a_搜索引擎：_x000a_搜索词：_x000a_关键词：_x000a_设备类型：phone_x000a_访客IP：125.34.45.240_x000a_对话详细内容：AI-Lbo0rDBXCyBY 2025-10-11 15:12:06_x000d__x000a_您好同学,欢迎访问北京新东方考研四六级中心._x000a_考研线下课程26/27考季【考研全年集训营】【考研半年集训营】【考研全科线下走读班】【考研寒/暑假集训营】【考研一对一】【考研专业课】【四/六级课程】，热门课程火热报名中,咨询即可领取专享优惠。_x000a_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_x000d__x000a__x000d__x000a_AI-Lbo0rDBXCyBY 2025-10-11 15:12:09_x000d__x000a_您是想咨询【线下课程】【线上课程】【考研规划】还是【在职考研】呢？**【线下课程】#  **【线上课程】#**【考研规划】#**【在职考研】#_x000d__x000a__x000d__x000a_01000003465900016672500183911529 2025-10-11 15:12:19_x000d__x000a_线上课程_x000d__x000a__x000d__x000a_AI-Lbo0rDBXCyBY 2025-10-11 15:12:22_x000d__x000a_同学，你现在是在校还是在职呢？_x000d__x000a__x000d__x000a_01000003465900016672500183911529 2025-10-11 15:12:28_x000d__x000a_在校_x000d__x000a__x000d__x000a_AI-Lbo0rDBXCyBY 2025-10-11 15:12:32_x000d__x000a_具体是想报考什么学校和专业呢？_x000d__x000a__x000d__x000a_01000003465900016672500183911529 2025-10-11 15:12:44_x000d__x000a_山东大学 通信工程_x000d__x000a__x000d__x000a_AI-Lbo0rDBXCyBY 2025-10-11 15:12:48_x000d__x000a_好的，我这边安排专业老师给您回电，详细沟通一下，请问您的电话是多少呢？_x000d__x000a__x000d__x000a_01000003465900016672500183911529 2025-10-11 15:13:03_x000d__x000a_17710780856_x000d__x000a__x000d__x000a_AI-Lbo0rDBXCyBY 2025-10-11 15:13:06_x000d__x000a_好的，确认一下你的号码是否正确呢~_x000d__x000a__x000d__x000a_01000003465900016672500183911529 2025-10-11 15:13:50_x000d__x000a_正确_x000d__x000a__x000d__x000a_AI-Lbo0rDBXCyBY 2025-10-11 15:13:53_x000d__x000a_同学怎么称呼呢？_x000d__x000a__x000d__x000a_01000003465900016672500183911529 2025-10-11 15:14:05_x000d__x000a_刘琛_x000d__x000a__x000d__x000a_AI-Lbo0rDBXCyBY 2025-10-11 15:14:08_x000d__x000a_这边马上安排顾问老师联系您，预计半个小时左右给您回电请注意接听~_x000d__x000a__x000d__x000a__x000a_来源页：https://group-live2.easyliao.com/live/chat.do?c=34659&amp;g=70455&amp;config=102466_x000a_备注："/>
        <s v="渠道录入来源：百度基木鱼_x000a_意向城市：北京访客省/城市：北京_x000a_访客静态ID：63a3390afc481be80ab7f432dec05f4a_x000a_接待分组ID：50795_x000a_搜索引擎：www.baidu.com_x000a_搜索词：东方新东方考研校区北京_x000a_关键词：北京新东方27考研_x000a_设备类型：phone_x000a_访客IP：117.128.97.69_x000a_对话详细内容：AI-Lbo0rDBXCy 2025-10-05 18:04:23_x000d__x000a_您好同学,欢迎访问北京新东方考研四六级中心._x000a_考研线下课程26/27考季【考研全年集训营】【考研半年集训营】【考研全科线下走读班】【考研寒/暑假集训营】【考研一对一】【考研专业课】【四/六级课程】，热门课程火热报名中,咨询即可领取专享优惠。_x000a_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_x000d__x000a__x000d__x000a_AI-Lbo0rDBXCy 2025-10-05 18:04:27_x000d__x000a_您是想咨询【线下课程】【线上课程】【考研规划】还是【在职考研】呢？**【线下课程】#  **【线上课程】#**【考研规划】#**【在职考研】#_x000d__x000a__x000d__x000a_63a3390afc481be80ab7f432dec05f4a 2025-10-05 18:04:35_x000d__x000a_27考研线上课程_x000d__x000a__x000d__x000a_AI-Lbo0rDBXCy 2025-10-05 18:04:39_x000d__x000a_同学，你现在是在校还是在职呢？_x000d__x000a__x000d__x000a_63a3390afc481be80ab7f432dec05f4a 2025-10-05 18:04:42_x000d__x000a_百度系统消息-行为轨迹:该访客在咨询页点击了内容为&quot;在校&quot;的按钮_x000d__x000a__x000d__x000a_63a3390afc481be80ab7f432dec05f4a 2025-10-05 18:04:42_x000d__x000a_在校_x000d__x000a__x000d__x000a_AI-Lbo0rDBXCy 2025-10-05 18:04:45_x000d__x000a_具体是想报考什么学校和专业呢？_x000d__x000a__x000d__x000a_63a3390afc481be80ab7f432dec05f4a 2025-10-05 18:04:57_x000d__x000a_还没想好什么学校，护理专业_x000d__x000a__x000d__x000a_AI-Lbo0rDBXCy 2025-10-05 18:05:01_x000d__x000a_好的，我这边安排专业老师给您回电，详细沟通一下，请问您的电话是多少呢？_x000d__x000a__x000d__x000a_63a3390afc481be80ab7f432dec05f4a 2025-10-05 18:05:10_x000d__x000a_18811628020_x000d__x000a__x000d__x000a_63a3390afc481be80ab7f432dec05f4a 2025-10-05 18:05:11_x000d__x000a_百度系统消息-行为轨迹:【百度】用户已留联，通过聆音回访获得实时无效返款：https://aisite.wejianzhan.com/site/wjz2tdly/5f6d3d18-a30c-41e9-9d39-6be046109511?reqCode=LYST-46LTA1P0DO8AEP1VO38V2JBQ8M_x000d__x000a__x000d__x000a_AI-Lbo0rDBXCy 2025-10-05 18:05:14_x000d__x000a_好的，确认一下你的号码是否正确呢~_x000d__x000a__x000d__x000a_63a3390afc481be80ab7f432dec05f4a 2025-10-05 18:05:17_x000d__x000a_百度系统消息-行为轨迹:该访客在咨询页点击了内容为&quot;正确&quot;的按钮_x000d__x000a__x000d__x000a_63a3390afc481be80ab7f432dec05f4a 2025-10-05 18:05:17_x000d__x000a_正确_x000d__x000a__x000d__x000a_AI-Lbo0rDBXCy 2025-10-05 18:05:21_x000d__x000a_同学怎么称呼呢？_x000d__x000a__x000d__x000a_63a3390afc481be80ab7f432dec05f4a 2025-10-05 18:05:33_x000d__x000a_刘淙予_x000d__x000a__x000d__x000a_AI-Lbo0rDBXCy 2025-10-05 18:05:37_x000d__x000a_这边马上安排顾问老师联系您，预计半个小时左右给您回电请注意接听~_x000d__x000a__x000d__x000a__x000a_来源页：http://www.baidu.com/bcp_x000a_备注："/>
        <s v="谭悦9的内部员工推荐工单"/>
        <s v="内推给赵星火"/>
        <s v="咨询考研课程，准备到知春路校区面询，尽快联系_x000a__x000a_渠道录入来源：百度地图_x000a_事件名称：电话咨询_x000a_百度门店id：64757038_x000a_百度门店名称：新东方考研四六级（知春路校区）_x000a_店铺绑定的学校id：108_x000a_店铺绑定的部门code：02_x000a_活动所属学校id：108_x000a_活动所属学校名称：北京大学事业部_x000a_统一活动id：2823139_x000a_统一活动名称：北京大学事业部25年10月百度地图电话咨询_x000a_渠道名称：网络营销-百度地图店铺-电话咨询_x000a_店铺管理员邮箱：lvmeng2@xdf.cn_x000a_备注：用户在【2025-10-03 09:33:35】从【百度地图】渠道拨打了店铺电话，电话【未接通】。来源页面：【https://aisite.wejianzhan.com/site/wjzavdcm/18f993ef-b086-483a-bdb5-7d60788c9fa4】_x000a_"/>
        <s v="来源：放心学_x000a_姓名：家长_x000a_联系：13134181616_x000a_咨询：考研_x000a_地区：北京市_x000a_位置：暂无详细地址_x000a_备注：考研线下集训  海定区"/>
        <s v="续费原因：续费 40h 数学+几次政治冲刺一对一课程；该学生为保护期内续费，原顾问：国内大学部-谭悦(tanyue9@xdf.cn)"/>
        <s v="内推给李涛老师"/>
        <s v="续费原因：学生续费班课；该学生为保护期外续费，原顾问部门：国内大学部"/>
        <s v="续费原因：专业课一对一 研究生；该学生为保护期内续费，原顾问：国内大学部-谭悦(tanyue9@xdf.cn)"/>
        <s v="龙女士 18910071519   北京房山区      想考雅思和考国内的研究生  两手准备   大四   经济学 想考文学       咨询北京新东方"/>
        <s v="渠道录入来源：知了好学_x000a_事件名称：电话咨询_x000a_知了门店id：64751031_x000a_知了门店名称：新东方考研四六级（惠新东街校区）_x000a_店铺绑定的学校id：108_x000a_店铺绑定的部门code：02_x000a_店铺绑定的校区：临时教学校区_x000a_活动所属学校id：108_x000a_活动所属学校名称：北京大学事业部_x000a_统一活动id：2825280_x000a_统一活动名称：北京大学事业部25年10月知了好学电话咨询_x000a_渠道名称：网络营销-知了好学-电话咨询_x000a_店铺管理员邮箱：lvmeng2@xdf.cn_x000a_备注：用户在【2025-10-21 15:48:11】从【知了好学】百度-其他渠道拨打了店铺电话，电话【已接通】。来源页面：【https://aisite.wejianzhan.com/site/wjzavdcm/db6d901b-4d33-4327-bb08-3d815c18cc63?&amp;Srcid=50642&amp;autoOpen=local_shop_album_list&amp;bidword=%E6%95%99%E8%82%B2&amp;categoryLv1=%E6%95%99%E8%82%B2%E5%9F%B9%E8%AE%AD&amp;ch=26&amp;city=%E5%8C%97%E4%BA%AC%E5%B8%82&amp;crd=12954981.447662_4815377.9462645_25.863550186157227&amp;lp_url=https%3A%2F%2Faisite.wejianzhan.com%2Fsite%2Fwjzavdcm%2Fdb6d901b-4d33-4327-bb08-3d815c18cc63&amp;qid=12651789522570672376&amp;query=%E6%96%B0%E4%B8%9C%E6%96%B9%E5%9B%9B%E7%BA%A7%E5%9F%B9%E8%AE%AD%E7%8F%AD&amp;shopId=64751031&amp;source=5917&amp;srcid=50642&amp;time=1761032881&amp;title=%E6%96%B0%E4%B8%9C%E6%96%B9%E5%9B%9B%E7%BA%A7%E5%9F%B9%E8%AE%AD%E7%8F%AD】_x000a_"/>
        <s v="高泽丰-gaozefeng@xdf.cn-(新东方教育科技集团有限公司-产业机构-国际教育培训事业部-新东方在线国际教育-销售部-大学生一组 | 学业规划师)"/>
        <s v="家长，孩子刚考完四级，想暑假学习下六级，倾向于线上，方便回电；18553318729  刚考完四级  暑假报六级辅导  给孩子咨询报名  英语高考133   山东的  考虑网课   咨询新东方 外呼主题：2025财年第1财月代理商"/>
        <s v="续费原因：辛苦老师直接联系学员妈妈，咨询专业课一对一；该学生为保护期外续费，原顾问部门：国内大学部"/>
        <s v="渠道录入来源：百度基木鱼_x000a_意向城市：北京访客省/城市：北京_x000a_访客静态ID：4dcbb67a378a4020d33772fd65cee890_x000a_接待分组ID：50795_x000a_搜索引擎：www.baidu.com_x000a_搜索词：北京考研计算机408_x000a_关键词：考研408专业课_x000a_设备类型：phone_x000a_访客IP：223.72.89.70_x000a_对话详细内容：AI-Lbo0rDBXCy 2025-10-11 23:06:43_x000d__x000a_您好同学,欢迎访问北京新东方考研四六级中心._x000a_考研线下课程26/27考季【考研全年集训营】【考研半年集训营】【考研全科线下走读班】【考研寒/暑假集训营】【考研一对一】【考研专业课】【四/六级课程】，热门课程火热报名中,咨询即可领取专享优惠。_x000a_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_x000d__x000a__x000d__x000a_AI-Lbo0rDBXCy 2025-10-11 23:06:45_x000d__x000a_您是想咨询【线下课程】【线上课程】【考研规划】还是【在职考研】呢？**【线下课程】#  **【线上课程】#**【考研规划】#**【在职考研】#_x000d__x000a__x000d__x000a_4dcbb67a378a4020d33772fd65cee890 2025-10-11 23:06:58_x000d__x000a_百度系统消息-行为轨迹:该访客在咨询页点击了内容为&quot;【线上课程】&quot;的按钮_x000d__x000a__x000d__x000a_4dcbb67a378a4020d33772fd65cee890 2025-10-11 23:06:58_x000d__x000a_【线上课程】_x000d__x000a__x000d__x000a_AI-Lbo0rDBXCy 2025-10-11 23:07:02_x000d__x000a_同学，你现在是在校还是在职呢？_x000d__x000a__x000d__x000a_4dcbb67a378a4020d33772fd65cee890 2025-10-11 23:07:05_x000d__x000a_百度系统消息-行为轨迹:该访客在咨询页点击了内容为&quot;在职&quot;的按钮_x000d__x000a__x000d__x000a_4dcbb67a378a4020d33772fd65cee890 2025-10-11 23:07:06_x000d__x000a_在职_x000d__x000a__x000d__x000a_AI-Lbo0rDBXCy 2025-10-11 23:07:09_x000d__x000a_具体是想报考什么学校和专业呢？_x000d__x000a__x000d__x000a_4dcbb67a378a4020d33772fd65cee890 2025-10-11 23:07:38_x000d__x000a_中科院计算所计算机系统结构_x000d__x000a__x000d__x000a_AI-Lbo0rDBXCy 2025-10-11 23:07:42_x000d__x000a_好的，我这边安排专业老师给您回电，详细沟通一下，请问您的电话是多少呢？_x000d__x000a__x000d__x000a_AI-Lbo0rDBXCy 2025-10-11 23:08:19_x000d__x000a_您好，能看到我的对话吗？如有疑问，可以在此留电咨询！_x000d__x000a__x000d__x000a_4dcbb67a378a4020d33772fd65cee890 2025-10-11 23:08:21_x000d__x000a_我的联系方式：13910709964_x000d__x000a__x000d__x000a_4dcbb67a378a4020d33772fd65cee890 2025-10-11 23:08:21_x000d__x000a_百度系统消息-行为轨迹:【百度】用户已留联，通过聆音回访获得实时无效返款：https://aisite.wejianzhan.com/site/wjz2tdly/5f6d3d18-a30c-41e9-9d39-6be046109511?reqCode=LYST-4P0RBC0B5H8ICQS06S73LSQFOJ_x000d__x000a__x000d__x000a_AI-Lbo0rDBXCy 2025-10-11 23:08:25_x000d__x000a_好的，确认一下你的号码是否正确呢~_x000d__x000a__x000d__x000a_4dcbb67a378a4020d33772fd65cee890 2025-10-11 23:08:29_x000d__x000a_百度系统消息-行为轨迹:该访客在咨询页点击了内容为&quot;正确&quot;的按钮_x000d__x000a__x000d__x000a_4dcbb67a378a4020d33772fd65cee890 2025-10-11 23:08:30_x000d__x000a_正确_x000d__x000a__x000d__x000a_AI-Lbo0rDBXCy 2025-10-11 23:08:33_x000d__x000a_同学怎么称呼呢？_x000d__x000a__x000d__x000a_4dcbb67a378a4020d33772fd65cee890 2025-10-11 23:08:46_x000d__x000a_梅先生_x000d__x000a__x000d__x000a_AI-Lbo0rDBXCy 2025-10-11 23:08:50_x000d__x000a_好的，由于今天课程规划老师已经下班了，这边安排老师明天上午9点后给您回电请注意接听~_x000d__x000a__x000d__x000a_4dcbb67a378a4020d33772fd65cee890 2025-10-11 23:09:08_x000d__x000a_好的_x000d__x000a__x000d__x000a_AI-Lbo0rDBXCy 2025-10-11 23:09:11_x000d__x000a_好的，这个也是您的微信号吗？_x000d__x000a__x000d__x000a_4dcbb67a378a4020d33772fd65cee890 2025-10-11 23:09:16_x000d__x000a_百度系统消息-行为轨迹:该访客在咨询页点击了内容为&quot;不是&quot;的按钮_x000d__x000a__x000d__x000a_4dcbb67a378a4020d33772fd65cee890 2025-10-11 23:09:16_x000d__x000a_不是_x000d__x000a__x000d__x000a_AI-Lbo0rDBXCy 2025-10-11 23:09:19_x000d__x000a_好的，那您正确的联系方式是多少呢？_x000d__x000a__x000d__x000a_4dcbb67a378a4020d33772fd65cee890 2025-10-11 23:09:59_x000d__x000a_刚才手机我电话_x000d__x000a__x000d__x000a_AI-Lbo0rDBXCy 2025-10-11 23:10:03_x000d__x000a_方便提供一下您的微信吗？到时候微信给您转发资料_x000d__x000a__x000d__x000a__x000a_来源页：http://www.baidu.com/bcp_x000a_备注："/>
        <s v="续费原因：续费英语课时，个性化；该学生为保护期内续费，原顾问：国内大学部-赵星火(zhaoxinghuo@xdf.cn)"/>
        <s v="续费原因：续费一对一，辛苦分给谭悦老师~；该学生为保护期内续费，原顾问：国内大学部-谭悦(tanyue9@xdf.cn)"/>
        <s v="续费原因：续一对一，学生比较特殊，辛苦先联系学管寇颖了解情况；该学生为保护期内续费，原顾问：国内大学部-谭悦(tanyue9@xdf.cn)"/>
        <s v="谭悦；"/>
        <s v="渠道录入来源：北京中心-百度投放_x000a_意向城市：北京访客省/城市：北京市_x000a_访客静态ID：01000000034659980050114440272214_x000a_接待分组ID：82148_x000a_搜索引擎：_x000a_搜索词：_x000a_关键词：_x000a_设备类型：pc_x000a_访客IP：120.245.88.217_x000a_对话详细内容：AI-Lbo0rDBXCy 2025-10-07 09:28:25_x000d__x000a_您好同学,欢迎访问北京新东方考研四六级中心._x000a_考研线下课程26/27考季【考研全年集训营】【考研半年集训营】【考研全科线下走读班】【考研寒/暑假集训营】【考研一对一】【考研专业课】【四/六级课程】，热门课程火热报名中,咨询即可领取专享优惠。_x000a_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_x000d__x000a__x000d__x000a_AI-Lbo0rDBXCy 2025-10-07 09:28:28_x000d__x000a_您是想咨询【线下课程】【线上课程】【考研规划】还是【在职考研】呢？**【线下课程】#  **【线上课程】#**【考研规划】#**【在职考研】#_x000d__x000a__x000d__x000a_01000000034659980050114440272214 2025-10-07 09:28:42_x000d__x000a_【线下课程】_x000d__x000a__x000d__x000a_AI-Lbo0rDBXCy 2025-10-07 09:28:46_x000d__x000a_同学，你现在是在校还是在职呢？_x000d__x000a__x000d__x000a_01000000034659980050114440272214 2025-10-07 09:28:54_x000d__x000a_在校_x000d__x000a__x000d__x000a_AI-Lbo0rDBXCy 2025-10-07 09:28:58_x000d__x000a_具体是想报考什么学校和专业呢？_x000d__x000a__x000d__x000a_01000000034659980050114440272214 2025-10-07 09:29:21_x000d__x000a_我是27考研，具体专业方向没有确定_x000d__x000a__x000d__x000a_AI-Lbo0rDBXCy 2025-10-07 09:29:25_x000d__x000a_好的，我这边安排专业老师给您回电，详细沟通一下，请问您的电话是多少呢？_x000d__x000a__x000d__x000a_01000000034659980050114440272214 2025-10-07 09:29:32_x000d__x000a_15810803550_x000d__x000a__x000d__x000a_AI-Lbo0rDBXCy 2025-10-07 09:29:36_x000d__x000a_好的，确认一下你的号码是否正确呢~_x000d__x000a__x000d__x000a_01000000034659980050114440272214 2025-10-07 09:29:54_x000d__x000a_怎么确定_x000d__x000a__x000d__x000a_AI-Lbo0rDBXCy 2025-10-07 09:29:58_x000d__x000a_同学怎么称呼呢？_x000d__x000a__x000d__x000a_01000000034659980050114440272214 2025-10-07 09:30:07_x000d__x000a_屈同学_x000d__x000a__x000d__x000a_AI-Lbo0rDBXCy 2025-10-07 09:30:11_x000d__x000a_这边马上安排顾问老师联系您，预计半个小时左右给您回电请注意接听~_x000d__x000a__x000d__x000a__x000a_来源页：https://cn.bing.com/_x000a_备注："/>
        <s v="谭悦9的顾问转介绍工单"/>
        <s v="夏雅静+xiayajing@xdf.cn+夏雅静(新东方教育科技集团有限公司-培训学校-北京学校-高中一对一部-西南区-公主坟分中心 | 学习顾问)_x000a_"/>
        <s v="咨询六级课程_x000a__x000a_渠道录入来源：大众点评_x000a_事件名称：在线咨询_x000a_大众点评门店名称：新东方考研四六级(封闭集训营校区)_x000a_店铺绑定的校区：北京中心住宿部_x000a_店铺管理员邮箱：lvmeng2@xdf.cn_x000a_备注：2025-10-10 12:29:46,用户在大众点评新东方考研四六级(封闭集训营校区)在线咨询_x000a_"/>
        <s v="【小红书资源】_x000a_咨询考研课程，IP地址在北京"/>
        <s v="续费原因：学生数学推荐30小时一对一，发了王令昌老师、贺纪旺老师、胡淑娥老师，先试听老师切片，院校有考虑换本校   10小时6000已经和家长说，等孩子试听完老师直接和家长沟通缴费；该学生为保护期内续费，原顾问：国内大学部-谭悦(tanyue9@xdf.cn)"/>
        <s v="续费原因：专业课未结课，需要再加10小时；该学生为保护期内续费，原顾问：国内大学部-谭悦(tanyue9@xdf.cn)"/>
        <s v="续费原因：学生续费一对一；该学生为保护期内续费，原顾问：国内大学部-谭悦(tanyue9@xdf.cn)"/>
        <s v="续费原因：学生续费数学一对一；该学生为保护期内续费，原顾问：国内大学部-谭悦(tanyue9@xdf.cn)"/>
        <s v="续费原因：插班走读管综WYZ26001，从9.21的数学课开始插班；该学生为保护期内续费，原顾问：国内大学部-谭悦(tanyue9@xdf.cn)"/>
        <s v="【小红书资源】_x000a_咨询考研课程，IP地址在山东_x000a_要求微信联系，微信号18563200758"/>
        <s v="渠道录入来源：小红书_x000a_事件名称：私信留资_x000a_小红书账号id：659bd1020000000022000003_x000a_小红书账号名称：北京新东方考研一对一咨询_x000a_广告投放账号名称：北京新东方考研一对一咨询_x000a_活动所属学校id：108_x000a_活动所属学校名称：北京大学事业部_x000a_统一活动id：2822543_x000a_统一活动名称：北京大学事业部25年10月小红书专业号投放_x000a_渠道名称：网络营销-小红书-专业号投放_x000a_线索创建人邮箱：cuijiahui2@xdf.cn_x000a_资源跟进人邮箱：cuijiahui2@xdf.cn_x000a_备注：用户地区是【北京市北京市】，在【2025-10-11 21:47:17】留资，私信通线索标签为【留客资】，来源于【北京新东方考研一对一咨询】投放账户，意向项目是【考研/考博】，留资笔记是【】，备注【-】_x000a_"/>
        <s v="渠道录入来源：小红书_x000a_事件名称：私信留资_x000a_小红书账号id：659bd1020000000022000003_x000a_小红书账号名称：北京新东方考研一对一咨询_x000a_广告投放账号名称：北京新东方考研一对一咨询_x000a_活动所属学校id：108_x000a_活动所属学校名称：北京大学事业部_x000a_统一活动id：2822543_x000a_统一活动名称：北京大学事业部25年10月小红书专业号投放_x000a_渠道名称：网络营销-小红书-专业号投放_x000a_线索创建人邮箱：cuijiahui2@xdf.cn_x000a_资源跟进人邮箱：cuijiahui2@xdf.cn_x000a_备注：用户地区是【北京市北京市】，在【2025-10-21 08:11:13】留资，私信通线索标签为【留客资】，来源于【北京新东方考研一对一咨询】投放账户，意向项目是【考研/考博】，留资笔记是【】，备注【您好，考研英语一对一，是怎么上课，一对一的伴学和畅学具体内容和形式有什么区别，加微信沟通】_x000a_"/>
        <s v="市场人员：栗金刚_x000a_意向等级：高_x000a_备注：咨询考研走读课程 群里验证"/>
        <s v="续费原因：学员需要上管综1v1课程；该学生为保护期内续费，原顾问：国内大学部-谭悦(tanyue9@xdf.cn)"/>
        <s v="续费原因：政治：高鹏 郑朦朦 数学：成小伟 曹超 英语：徐华_x000a__x000a_下周 27 号课程基本就上完了 辛苦老师够用家长加点课；该学生为保护期内续费，原顾问：国内大学部-谭悦(tanyue9@xdf.cn)"/>
        <s v="续费原因：考虑续费英语、政治；该学生为保护期内续费，原顾问：国内大学部-赵星火(zhaoxinghuo@xdf.cn)"/>
        <s v="死单激活，谭悦；"/>
        <s v="咨询399规划课程，微信联系_x000a__x000a__x000a_渠道录入来源：大众点评_x000a_事件名称：400电话_x000a_大众点评门店名称：新东方考研四六级(封闭集训营校区)_x000a_店铺绑定的校区：北京中心住宿部_x000a_店铺管理员邮箱：lvmeng2@xdf.cn_x000a_备注：2025-10-10 17:58:51,用户在大众点评新东方考研四六级(封闭集训营校区)呼入400电话 已接_x000a_"/>
        <s v="资源录入来源：小表单_x000a_城市：北京市_x000a_市场活动id：412422_x000a_市场活动名称：新东方集团官微【新东方】资源_x000a_活动所属学校id：10000_x000a_活动所属学校名称：总公司_x000a_线索接收人邮箱：yangjun42@xdf.cn_x000a_线索接受人类型：自定义_x000a_表单信息：表单id81512、表单名(对内)：新东方集团官微【新东方】资源、表单名（对外）：新东方课程报名、创建人邮箱：wuyue38@xdf.cn、表单链接：pages/index/index.html?scene=81512,,ucwVUGil_x000a_备注：来源:小表单;姓名:汪逸帆;意向课程: 【课程】考研、四六级、专升本、成人英语/北京/北京; 新老生: 新生; 提交链接:pages/index/index.html?scene=81512,,ucwVUGil;地理位置:北京市昌平区北七家镇北京邮电大学宏福校区学四楼;渠道:新媒体运营/集团品牌官微"/>
        <s v="续费原因：续费六级 辛苦流转星火；该学生为保护期内续费，原顾问：国内大学部-赵星火(zhaoxinghuo@xdf.cn)"/>
        <s v="续费原因：老师好，学生想要续费10小时的26考季专业课一对一课程，辛苦老师续费。；该学生为保护期内续费，原顾问：国内大学部-谭悦(tanyue9@xdf.cn)"/>
        <s v="赵星火的顾问转介绍"/>
        <s v="渠道录入来源：SCRM-客服推送_x000a_商机ID：5009730218_x000a_商机编码：XSJ20250930007760_x000a_针对人群：在职_x000a_学生学校：不详_x000a_咨询课程：不区分_x000a_创建人邮箱：hexiang6@xdf.cn_x000a_创建时间：2025-09-30 12:06:00_x000a_资源类型：单个资源_x000a_跟进记录：商机备注：说给别人咨询国内和国外考研，不说具体信息，不确定是否是竞购，方便电话沟通，辛苦老师安排联系~;接触点：呼入；_x000a_"/>
        <s v="续费原因：VIP一对一课时不够，再加报一些；该学生为保护期内续费，原顾问：国内大学部-赵星火(zhaoxinghuo@xdf.cn)"/>
        <s v="续费原因：集训班课学员，目前咨询VIP一对一，辛苦老师联系学员之前先找苗朝霞；该学生为保护期内续费，原顾问：国内大学部-赵星火(zhaoxinghuo@xdf.cn)"/>
        <s v="李涛老师死单激活；辛苦老师分配；销售主管分配TMK主管 外呼主题：国内大学部死单2025-08-19（TMK主管分配TMK） 外呼主题：FY26-国内9月死单回访（9.22-9.28）"/>
        <s v="辛苦老师分配；销售主管分配TMK主管 外呼主题：国内大学部死单2025-08-19（TMK主管分配TMK）"/>
        <s v="魏公村直访"/>
        <s v="市场人员：胡俊杰_x000a_意向等级：高_x000a_备注：续费工单 谭悦老师跟进 辛苦流转谭悦老师"/>
        <s v="市场人员：胡俊杰_x000a_意向等级：高_x000a_备注：北京工业大学 大三 通信专业 辛苦加学生微信先给考研扫一下盲，然后介绍课程"/>
        <s v="续费原因：续费课时；该学生为保护期内续费，原顾问：国内大学部-赵星火(zhaoxinghuo@xdf.cn)"/>
        <s v="内推给杨晓超老师"/>
        <s v="续费原因：辛苦流转刘文君老师；该学生为保护期外续费，原顾问部门：国内大学部"/>
        <s v="设计专业。石景山。"/>
        <s v="家长咨询，孩子想补高数课一对一，说上微积分课跟不上学校老师讲的，希望给安排一位经验丰富点的老师"/>
        <s v="咨询26考研，说之前谭悦老师联系过，在考虑报班的事，近期比较忙，打算7月份报咱们的班，辛苦老师可以微信联系维护促单下【死单激活】【流转原顾问谭悦老师】；加微信，北京文科想考研，咨询初步考虑心理学、教育学、管理学、马理论、法学几个方向_x000a_18235447322加微信（TMK主管分配TMK） 外呼主题：FY25-国内5月死单回访（5.26-6.1）"/>
        <s v="续费原因：学生咨询英语和数学单科多少钱？流转在职研顾问；该学生为保护期外续费，原顾问部门：国内大学部"/>
        <s v="魏公村直访  主动提出只咨询一对一"/>
        <s v="续费原因：英语写作模块1v1.规划5-6次课也就是10-12课时；该学生为保护期外续费，原顾问部门：国内大学部"/>
        <s v="渠道录入来源：新东方PC官网-客服_x000a_意向城市：北京访客省/城市：上海市_x000a_访客静态ID：01000000034659871794812039908366_x000a_接待分组ID：70447_x000a_搜索引擎：_x000a_搜索词：_x000a_关键词：_x000a_设备类型：pc_x000a_访客IP：59.79.26.72_x000a_对话详细内容：AI-Lbo0rDBXCyBY 2025-09-24 20:45:50_x000d__x000a_您好同学,欢迎访问北京新东方考研四六级中心._x000a_考研线下课程26/27考季【考研全年集训营】【考研半年集训营】【考研全科线下走读班】【考研寒/暑假集训营】【考研一对一】【考研专业课】【四/六级课程】，热门课程火热报名中,咨询即可领取专享优惠。_x000a_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_x000d__x000a__x000d__x000a_AI-Lbo0rDBXCyBY 2025-09-24 20:45:53_x000d__x000a_您是想咨询【线下课程】【线上课程】【考研规划】还是【在职考研】呢？**【线下课程】#  **【线上课程】#**【考研规划】#**【在职考研】#_x000d__x000a__x000d__x000a_01000000034659871794812039908366 2025-09-24 20:46:14_x000d__x000a_【考研规划】_x000d__x000a__x000d__x000a_AI-Lbo0rDBXCyBY 2025-09-24 20:46:18_x000d__x000a_同学，你现在是在校还是在职呢？_x000d__x000a__x000d__x000a_01000000034659871794812039908366 2025-09-24 20:46:24_x000d__x000a_在校_x000d__x000a__x000d__x000a_AI-Lbo0rDBXCyBY 2025-09-24 20:46:28_x000d__x000a_具体是想报考什么学校和专业呢？_x000d__x000a__x000d__x000a_01000000034659871794812039908366 2025-09-24 20:46:58_x000d__x000a_上财 金融专业_x000d__x000a__x000d__x000a_AI-Lbo0rDBXCyBY 2025-09-24 20:47:01_x000d__x000a_好的，我这边安排专业老师给您回电，详细沟通一下，请问您的电话是多少呢？_x000d__x000a__x000d__x000a_01000000034659871794812039908366 2025-09-24 20:47:09_x000d__x000a_15801719853_x000d__x000a__x000d__x000a_AI-Lbo0rDBXCyBY 2025-09-24 20:47:13_x000d__x000a_好的，确认一下你的号码是否正确呢~_x000d__x000a__x000d__x000a_01000000034659871794812039908366 2025-09-24 20:47:20_x000d__x000a_正确_x000d__x000a__x000d__x000a_AI-Lbo0rDBXCyBY 2025-09-24 20:47:23_x000d__x000a_同学怎么称呼呢？_x000d__x000a__x000d__x000a_01000000034659871794812039908366 2025-09-24 20:48:04_x000d__x000a_熊新_x000d__x000a__x000d__x000a_AI-Lbo0rDBXCyBY 2025-09-24 20:48:07_x000d__x000a_这边马上安排顾问老师联系您，预计半个小时左右给您回电请注意接听~_x000d__x000a__x000d__x000a__x000a_来源页：https://www.xdf.cn/beijing/_x000a_备注："/>
        <s v="续费原因：续费政治一对一；该学生为保护期内续费，原顾问：国内大学部-赵星火(zhaoxinghuo@xdf.cn)"/>
        <s v="续费原因：学生续费一对一课程～；该学生为保护期内续费，原顾问：国内大学部-赵星火(zhaoxinghuo@xdf.cn)"/>
        <s v="续费原因：考虑续费；该学生为保护期内续费，原顾问：国内大学部-赵星火(zhaoxinghuo@xdf.cn)"/>
        <s v="渠道录入来源：SCRM-客服推送_x000a_商机ID：5009779443_x000a_商机编码：XSJ20251023000482_x000a_针对人群：在职_x000a_学员号：BJ0321147742_x000a_学生学校：不详_x000a_咨询课程：英语二_x000a_创建人邮箱：wangmeng63@xdf.cn_x000a_创建时间：2025-10-23 09:19:36_x000a_资源类型：单个资源_x000a_跟进记录：商机备注：学员咨询，年底考研，需求英语二一对一辅导，线上线下都了解一下，需求海淀老师，咨询在顺义，对于老师要求高，想冲刺辅导一下;接触点：呼入；_x000a_"/>
        <s v="【王朝群】咨询考研一对一，在职，新传专业"/>
        <s v="续费原因：学员续费；该学生为保护期内续费，原顾问：国内大学部-赵星火(zhaoxinghuo@xdf.cn)"/>
        <s v="咨询四级课程，第一个是学生本人电话，第二个是家长电话，给学打电话就可以，打不通再打家长电话"/>
        <s v="渠道录入来源：小红书_x000a_事件名称：私信留资_x000a_小红书账号id：659bd1020000000022000003_x000a_小红书账号名称：北京新东方考研一对一咨询_x000a_广告投放账号名称：北京新东方考研一对一咨询_x000a_活动所属学校id：108_x000a_活动所属学校名称：北京大学事业部_x000a_统一活动id：2822543_x000a_统一活动名称：北京大学事业部25年10月小红书专业号投放_x000a_渠道名称：网络营销-小红书-专业号投放_x000a_线索创建人邮箱：cuijiahui2@xdf.cn_x000a_资源跟进人邮箱：cuijiahui2@xdf.cn_x000a_备注：用户地区是【北京市北京市】，在【2025-10-08 10:21:04】留资，私信通线索标签为【留客资】，来源于【北京新东方考研一对一咨询】投放账户，意向项目是【考研/考博】，留资笔记是【】，备注【-】_x000a_"/>
        <s v="续费原因：数学听不懂，咨询一对一；该学生为保护期外续费，原顾问部门：国内大学部"/>
        <s v="【TMK合作-乔文娇老师】28考研，武汉大学，开学大二，经济学，想要考北京985院校，提前了解28考研课程，马上想要来校区咨询。学生就在中关村附近，着急回电【已在群内反馈】；【TMK合作-乔文娇老师】28考研，武汉大学，想要考北京985院校，提前了解课程，马上想要来校区咨询。着急回电【已在群内反馈】_x000a__x000a_【辛苦流转乔文娇老师激活】（TMK主管分配TMK）"/>
        <s v="续费原因：40小时一对一；该学生为保护期内续费，原顾问：国内大学部-李涛(litao48@xdf.cn)"/>
        <s v="续费原因：张纯懿 专业课一对一换学校 石油研究生专业课；该学生为保护期内续费，原顾问：国内大学部-苏乾楠(suqiannan@xdf.cn)"/>
        <s v="【王朝群】咨询考研一对一"/>
        <s v="渠道录入来源：小红书_x000a_事件名称：私信留资_x000a_小红书账号id：659bd1020000000022000003_x000a_小红书账号名称：北京新东方考研一对一咨询_x000a_广告投放账号名称：北京新东方考研一对一咨询_x000a_活动所属学校id：108_x000a_活动所属学校名称：北京大学事业部_x000a_统一活动id：2822543_x000a_统一活动名称：北京大学事业部25年10月小红书专业号投放_x000a_渠道名称：网络营销-小红书-专业号投放_x000a_线索创建人邮箱：cuijiahui2@xdf.cn_x000a_资源跟进人邮箱：cuijiahui2@xdf.cn_x000a_备注：用户地区是【辽宁省鞍山市】，在【2025-10-05 16:47:29】留资，私信通线索标签为【留客资】，来源于【北京新东方考研一对一咨询】投放账户，意向项目是【考研/考博】，留资笔记是【】，备注【-】_x000a_"/>
        <s v="同学是大连海事的 本科海商法，她想三个月极限备考，跨北外新传，可能是只上一对一，按顺序分；"/>
        <s v="北京电影学院 艺术生 今年考试 咨询考研政治。一对一。总部百度"/>
        <s v="27考研，咨询新东方线下考研培训班"/>
        <s v="续费原因：续费政治课一周一次，预估 5 次课；该学生为保护期内续费，原顾问：国内大学部-赵星火(zhaoxinghuo@xdf.cn)"/>
        <s v="【小红书资源】_x000a_咨询在职考研课程，IP地址在北京"/>
        <s v="续费原因：考研政治一对一；该学生为保护期内续费，原顾问：国内大学部-谭悦(tanyue9@xdf.cn)"/>
        <s v="李涛激活"/>
        <s v="续费原因：续费一部分一对一课时；该学生为保护期外续费，原顾问部门：国内大学部"/>
        <s v="续费原因：英语、政治一对一 3 占需求 【英语】-李硕，刘兴欢【政治】-王荣，陈艳；该学生为保护期外续费，原顾问部门：国内大学部"/>
        <s v="渠道录入来源：SCRM-客服推送_x000a_商机ID：5009846143_x000a_商机编码：XSJ20251025011921_x000a_针对人群：大学_x000a_学生学校：不详_x000a_咨询课程：英语_x000a_创建人邮箱：wangguibing@xdf.cn_x000a_创建时间：2025-10-25 11:44:55_x000a_资源类型：单个资源_x000a_跟进记录：商机备注：学员爸爸来电，大三，咨询六级，北方工业大学，六级考过一次，咨询六级+保研，实验班第十名左右，保研20-30%，孩子在重修，还有希望，需求论文和科研，，辛苦老师沟通，;接触点：呼入；_x000a_"/>
        <s v="渠道录入来源：集团百度投放-基木鱼_x000a_账户名：baidu-大学-总部4-B23KA02795_x000a_线索ID：250409451460381850_x000a_线索时间：2025-04-09 07:52:59_x000a_页面名称：新东方-26考研_x000a_姓名：Ella_x000a_城市：北京_x000a_IP：2408:8406:84e1:1ad0:d0d1:b1ff:fe76:c06e_x000a_来源页：https://aisite.wejianzhan.com/site/wjzzun38/9ebf54e8-64d1-4aed-afa8-757199b0406e?052&amp;fid=P103PHfdPWfvn1Rsn10krHfLPNtznWFxnf&amp;ch=4&amp;bd_vid=P103PHfdPWfvn1Rsn10krHfLPNtznWFxnNtknjKxP7tknjc3nWT3n1c1PHm&amp;ch=4&amp;bd_bxst=EiaKYtvgS9zuNAQX00DD0nUzSfQT4O8K06000KBk_UlGEe1wYQzEYUgHJ_HD85pkzQL58_rarv-l00000aGjrRfLrjwarDm3rHb1rHDknDNjwRwarDn3nH6LP16kwgkyfRVpPb3ziND6fHbLwbPan1NDrjNAPYfsfH-ArRcLrDfkrHmzn161rDUWtLY-bpGYUfc0000bP0Hk7s000QWVI6Ef00000faD0wik_UlGEe1wYQzEYUgHJ_g6YUys3jofsopoVevOEPZfQUAkEJhOEPZfE2OwVIrJkXjwVUj6QUxB_IgHJogmE2OwVizqqex0VpZwGtxGY5T9000005OOOOOOOOOOxQ1b0f"/>
        <s v="【保研】家长来电咨询，孩子现在在新东方学校六级，现在要了解保研。辛苦客服老师查询是否要转交原顾问 13641386075"/>
        <s v="续费原因：政治一对一 王荣老师   谭悦老师跟进中；该学生为保护期外续费，原顾问部门：国内大学部_x000a_谭悦死单激活(资源备注人:程远;资源备注时间:2025-10-16 18:54)"/>
        <s v="续费原因：续费一对一；该学生为保护期内续费，原顾问：国内大学部-谭悦(tanyue9@xdf.cn)"/>
        <s v="续费原因：续课时；该学生为保护期内续费，原顾问：国内大学部-谭悦(tanyue9@xdf.cn)"/>
        <s v="15911140519，北京，一对一，家长"/>
        <s v="按顺序；"/>
        <s v="学生已经了解完课程正在考虑，流转原顾问：谭悦  死单激活；18310035078，北京，一对一，在校学生（TMK主管分配TMK） 外呼主题：FY25-国内5月死单回访（5.12-5.18）"/>
        <s v="丁雨晴+dingyuqing@xdf.cn+新东方教育科技集团有限公司-产业机构-国际教育培训事业部-国际教育北京中心-运营管理部-大学区域运营中心-国贸大学分中心-学业规划师_x000a_赵星火"/>
        <s v="渠道录入来源：SCRM-客服推送_x000a_商机ID：5009803795_x000a_商机编码：XSJ20251027005093_x000a_针对人群：大学_x000a_学员号：BJ2127575_x000a_学生学校：不详_x000a_咨询课程：不区分_x000a_创建人邮箱：lilei87@xdf.cn_x000a_创建时间：2025-10-27 12:32:17_x000a_资源类型：单个资源_x000a_跟进记录：商机备注：家长来电咨询，学生大四，咨询考研，12月份准备考试，通州，只能周末学习，考研公共课，可以直接电话联系，谢谢;接触点：呼入；_x000a_"/>
        <s v="考季：26考_x000a_年级：大四_x000a_课程形式：一对一_x000a_学生情况：应该是家长，大四，在通州，考公共卫生，咨询课程，担心今年来不及，给推的一对一，报的价格是800-900一个小时，想让老师看下今年还来的及不，这个阶段应该怎么复习。全科都了解下，方便电话；北京学校对接，曾报名一对一学员 外呼主题：批量导入-2023-CRM高三资源【北京学校对接】高端学员回呼"/>
      </sharedItems>
    </cacheField>
    <cacheField name="市场活动" numFmtId="0">
      <sharedItems containsBlank="1" count="22">
        <m/>
        <s v="2026财年第5财月小红书"/>
        <s v="2026财年第5财月易聊新东方官网M站"/>
        <s v=""/>
        <s v="2026财年第5财月集团百度投放-基木鱼"/>
        <s v="2026财年第5财月百度投放新东方官网小程序"/>
        <s v="2025财年第12财月集团百度投放-基木鱼"/>
        <s v="2026财年小表单-新东方集团官微【新东方】资源"/>
        <s v="2026财年第5财月大众点评在线咨询"/>
        <s v="2026财年第5财月易聊百度投放"/>
        <s v="2026财年第5财月百度地图"/>
        <s v="2026财年第5财月代理商"/>
        <s v="2026财年第4财月代理商"/>
        <s v="2026财年第5财月知了好学"/>
        <s v="2025财年第1财月代理商"/>
        <s v="2026财年第2财月91校代系统资源活动"/>
        <s v="2026财年第3财月大众点评在线咨询"/>
        <s v="2026财年第5财月91校代系统资源活动"/>
        <s v="2026财年第4财月91校代系统资源活动"/>
        <s v="2026财年第4财月易聊新东方PC官网"/>
        <s v="2025财年第11财月集团百度投放-基木鱼"/>
        <s v="批量导入-2023-CRM高三资源【北京学校对接】高端学员回呼"/>
      </sharedItems>
    </cacheField>
    <cacheField name="资源年级" numFmtId="0">
      <sharedItems containsBlank="1" count="10">
        <s v="大四"/>
        <s v="未知"/>
        <m/>
        <s v="大学已毕业"/>
        <s v="大三"/>
        <s v="大二"/>
        <s v="研三"/>
        <s v="大一"/>
        <s v="在职"/>
        <s v="研究生以上"/>
      </sharedItems>
    </cacheField>
    <cacheField name="分配顾问/TMK" numFmtId="0">
      <sharedItems count="18">
        <s v="谭悦"/>
        <s v="赵星火"/>
        <s v="徐树萌"/>
        <s v="李涛"/>
        <s v="杨欢欢"/>
        <s v="乔文娇"/>
        <s v="王静静"/>
        <s v="赵秋侠"/>
        <s v="张乐"/>
        <s v="汪宇萌"/>
        <s v="杨钰杰"/>
        <s v="程远"/>
        <s v="徐利霞"/>
        <s v="段同飞"/>
        <s v="徐一城"/>
        <s v="刘津玲"/>
        <s v="曹健"/>
        <s v="苏乾楠"/>
      </sharedItems>
    </cacheField>
    <cacheField name="一级获取渠道" numFmtId="0">
      <sharedItems count="12">
        <s v="转介绍"/>
        <s v="线上运营-小红书"/>
        <s v="新东方官网"/>
        <s v="线上运营-本地生活平台"/>
        <s v="线上运营-投放"/>
        <s v="电话"/>
        <s v="线上运营-私域中台"/>
        <s v="线上运营-抖音"/>
        <s v="直访"/>
        <s v="线上运营-商务合作"/>
        <s v="校代"/>
        <s v="毛坯数据"/>
      </sharedItems>
    </cacheField>
    <cacheField name="二级获取渠道" numFmtId="0">
      <sharedItems count="31">
        <s v="学管续费推荐"/>
        <s v="小红书"/>
        <s v="小红书KOS"/>
        <s v="新东方官网M站"/>
        <s v="阿里本地通"/>
        <s v="集团-抖音品专"/>
        <s v="新东方官网小程序"/>
        <s v="百度投放"/>
        <s v="总部-百度投放"/>
        <s v="大客服呼入"/>
        <s v="集团官微"/>
        <s v="内部员工推荐"/>
        <s v="抖音"/>
        <s v="公众号"/>
        <s v="大众点评"/>
        <s v="直访"/>
        <s v="顾问转介绍-其他(不返现)"/>
        <s v="百度地图"/>
        <s v="放心学"/>
        <s v="国际教育推荐"/>
        <s v="坦途网"/>
        <s v="知了好学"/>
        <s v="巨量广告"/>
        <s v="线下校代"/>
        <s v="前途推荐（批量推送）"/>
        <s v="新东方PC官网"/>
        <s v="焱学途归"/>
        <s v="TMK合作"/>
        <s v="学管转介绍"/>
        <s v="巨量本地推"/>
        <s v="毛坯数据"/>
      </sharedItems>
    </cacheField>
    <cacheField name="转介绍人" numFmtId="0">
      <sharedItems containsBlank="1" count="34">
        <s v="王天义wangtianyi56@xdf.cn"/>
        <s v=""/>
        <s v="陈晶chenjing171@xdf.cn"/>
        <m/>
        <s v="郝琨haokun@xdf.cn"/>
        <s v="余韵yuyun7@xdf.cn"/>
        <s v="李小龙(离职)lixiaolong25_lz@xdf.cn"/>
        <s v="黄小妹huangxiaomei7@xdf.cn"/>
        <s v="陈号东chenhaodong5@xdf.cn"/>
        <s v="陈华锐+chenhuarui1@xdf.cn+陈华锐1(新东方教育科技集团有限公司-产业机构-前途出国-前途欧亚北京中心-语培业务部-销售部 | 销售部副总监)"/>
        <s v="陈婷+chenting30@xdf.cn+陈婷30(新东方教育科技集团有限公司-培训学校-北京学校-高中一对一部-西北区-知春路分中心 | 课程顾问)"/>
        <s v="杨君杰13-yangjunjie13@xdf.cn-(新东方教育科技集团有限公司-产业机构-国际教育培训事业部-新东方在线国际教育-整合营销部-新媒体运营组 | 新媒体运营专员)"/>
        <s v="张泽7zhangze7@xdf.cn"/>
        <s v="高泽丰-gaozefeng@xdf.cn-(新东方教育科技集团有限公司-产业机构-国际教育培训事业部-新东方在线国际教育-销售部-大学生一组 | 学业规划师)"/>
        <s v="苗朝霞miaochaoxia@xdf.cn"/>
        <s v="寇颖kouying@xdf.cn"/>
        <s v="谭悦tanyue9@xdf.cn"/>
        <s v="夏雅静+xiayajing@xdf.cn+夏雅静(新东方教育科技集团有限公司-培训学校-北京学校-高中一对一部-西南区-公主坟分中心 | 学习顾问)"/>
        <s v="郭又华guoyouhua@xdf.cn"/>
        <s v="史文涵shiwenhan1@xdf.cn"/>
        <s v="连羽姗+lianyushan@xdf.cn+连羽姗(新东方教育科技集团有限公司-产业机构-前途出国-前途北京公司-美国研究生一部 | 咨询顾问)"/>
        <s v="徐岩xuyan91@xdf.cn"/>
        <s v="马一鸣mayiming16@xdf.cn"/>
        <s v="赵星火zhaoxinghuo@xdf.cn"/>
        <s v="胡巧丽+huqiaoli@xdf.cn+新东方教育科技集团有限公司-培训学校-北京学校-高中一对一部-增长中心-学科运营组-运营组 | 学科运营专员"/>
        <s v="李玉迪liyudi1@xdf.cn"/>
        <s v="史锐华+shiruihua@xdf.cn+新东方教育科技集团有限公司+培训学校-北京学校-高中一对一部-西南区-玉泉路分中心|学习顾问"/>
        <s v="王立颖17wangliying17@xdf.cn"/>
        <s v="许庆典xuqingdian@xdf.cn"/>
        <s v="激活"/>
        <s v="葛铭geming@xdf.cn"/>
        <s v="杨莹莹+yangyingying18@xdf.cn+杨莹莹18(新东方教育科技集团有限公司-培训学校-北京学校-高中一对一部-东南区-蒲黄榆分中心 | 课程顾问)"/>
        <s v="余韵"/>
        <s v="丁雨晴+dingyuqing@xdf.cn+新东方教育科技集团有限公司-产业机构-国际教育培训事业部-国际教育北京中心-运营管理部-大学区域运营中心-国贸大学分中心-学业规划师"/>
      </sharedItems>
    </cacheField>
    <cacheField name="TMK激活人" numFmtId="0">
      <sharedItems containsBlank="1" count="11">
        <m/>
        <s v="徐树萌"/>
        <s v="杨欢欢"/>
        <s v="乔文娇"/>
        <s v="王静静"/>
        <s v="赵秋侠"/>
        <s v="杨钰杰"/>
        <s v="程远"/>
        <s v="徐利霞"/>
        <s v="段同飞"/>
        <s v="曹健"/>
      </sharedItems>
    </cacheField>
    <cacheField name="TMK激活处理时间" numFmtId="0">
      <sharedItems containsBlank="1" count="18">
        <m/>
        <s v="2025-10-13 13:13:39"/>
        <s v="2025-10-15 12:45:55"/>
        <s v="2025-10-20 10:44:59"/>
        <s v="2025-10-05 11:00:15"/>
        <s v="2025-06-17 11:27:46"/>
        <s v="2025-09-29 18:54:45"/>
        <s v="2025-10-11 15:23:32"/>
        <s v="2025-10-23 12:00:36"/>
        <s v="2025-09-23 09:31:07"/>
        <s v="2025-10-09 10:31:10"/>
        <s v="2025-10-31 12:38:56"/>
        <s v="2025-10-12 10:01:25"/>
        <s v="2025-10-05 10:55:10"/>
        <s v="2025-09-26 14:49:30"/>
        <s v="2025-09-25 09:11:51"/>
        <s v="2025-10-14 19:10:14"/>
        <s v="2025-09-24 20:20:42"/>
      </sharedItems>
    </cacheField>
    <cacheField name="工单姓名" numFmtId="0">
      <sharedItems count="133">
        <s v="白宗翰"/>
        <s v="包淳鑫"/>
        <s v="北京市5538"/>
        <s v="蔡哲"/>
        <s v="曹泽恒"/>
        <s v="曾行健"/>
        <s v="陈靓怡"/>
        <s v="陈立峰"/>
        <s v="陈杞荣"/>
        <s v="陈若瑜"/>
        <s v="陈廷进"/>
        <s v="陈翔"/>
        <s v="陈一凡"/>
        <s v="陈玉昆"/>
        <s v="崔毓轩"/>
        <s v="翟羽轩"/>
        <s v="范围"/>
        <s v="方越"/>
        <s v="冯文玥"/>
        <s v="冯义卿"/>
        <s v="高原"/>
        <s v="龚依萌"/>
        <s v="谷子博"/>
        <s v="管综水"/>
        <s v="郭凯航"/>
        <s v="郭畑畑"/>
        <s v="贺其永歌"/>
        <s v="贺暄恒"/>
        <s v="胡钰彬"/>
        <s v="黄禹淇"/>
        <s v="霍盈杉"/>
        <s v="姜钰峰"/>
        <s v="焦新婷"/>
        <s v="柯宇"/>
        <s v="雷才利"/>
        <s v="黎桐钰"/>
        <s v="李嘉译"/>
        <s v="李书范"/>
        <s v="李蔚彤"/>
        <s v="李宇超"/>
        <s v="练玙婷"/>
        <s v="刘琛"/>
        <s v="刘淙予"/>
        <s v="刘浩"/>
        <s v="刘若昕"/>
        <s v="刘思贤"/>
        <s v="刘宵含"/>
        <s v="刘亦轩"/>
        <s v="刘禹希"/>
        <s v="刘泽宇"/>
        <s v="刘柱山"/>
        <s v="刘梓晗"/>
        <s v="路江博"/>
        <s v="吕尚芸"/>
        <s v="吕一函"/>
        <s v="马晟闰"/>
        <s v="马雨晨"/>
        <s v="梅嘉润"/>
        <s v="其乐木格"/>
        <s v="乔怡娜"/>
        <s v="乔云飞"/>
        <s v="屈马赫"/>
        <s v="森灵"/>
        <s v="师胜楠"/>
        <s v="施东晓"/>
        <s v="宋学政"/>
        <s v="宋雨桐"/>
        <s v="孙彤"/>
        <s v="孙宇驰"/>
        <s v="孙雨涵"/>
        <s v="孙源"/>
        <s v="塔娜"/>
        <s v="谭如之"/>
        <s v="汤世瑞"/>
        <s v="唐诗莹"/>
        <s v="唐天泽"/>
        <s v="陶佳悦"/>
        <s v="田明"/>
        <s v="田卓璇"/>
        <s v="同学"/>
        <s v="汪逸帆"/>
        <s v="王崇宇"/>
        <s v="王浩儒"/>
        <s v="王佳轩"/>
        <s v="王女士"/>
        <s v="王沛然"/>
        <s v="王书昕"/>
        <s v="王紫来"/>
        <s v="卫元熙"/>
        <s v="魏雯婕"/>
        <s v="温宇飞"/>
        <s v="巫秉原"/>
        <s v="吴思雨"/>
        <s v="吴旭东"/>
        <s v="夏汉博"/>
        <s v="小菠萝"/>
        <s v="肖杰"/>
        <s v="肖垚"/>
        <s v="肖振晟"/>
        <s v="熊新"/>
        <s v="徐小兵"/>
        <s v="闫舒译"/>
        <s v="闫曦子"/>
        <s v="杨澜"/>
        <s v="杨欣"/>
        <s v="杨玙嘉"/>
        <s v="叶籽鹭"/>
        <s v="余文清"/>
        <s v="悦神"/>
        <s v="战昊鑫"/>
        <s v="张纯懿"/>
        <s v="张恩瑄"/>
        <s v="张家瑜"/>
        <s v="张嘉桐"/>
        <s v="张景勋"/>
        <s v="张可心"/>
        <s v="张坤雪"/>
        <s v="张茂雄"/>
        <s v="张梅婷"/>
        <s v="张若轩"/>
        <s v="张腾"/>
        <s v="张蔚海"/>
        <s v="张潇桐"/>
        <s v="张洋"/>
        <s v="张梓桐"/>
        <s v="赵锦宇"/>
        <s v="赵斯琪"/>
        <s v="赵一泽"/>
        <s v="郑雅洁"/>
        <s v="钟柏屹"/>
        <s v="周珺"/>
        <s v="周蓦"/>
        <s v="周小寒"/>
      </sharedItems>
    </cacheField>
    <cacheField name="跟进顾问" numFmtId="0">
      <sharedItems count="9">
        <s v="谭悦"/>
        <s v="赵星火"/>
        <s v="李涛"/>
        <s v="高龙明"/>
        <s v="张乐"/>
        <s v="汪宇萌"/>
        <s v="徐一城"/>
        <s v="刘津玲"/>
        <s v="苏乾楠"/>
      </sharedItems>
    </cacheField>
    <cacheField name="工单ID" numFmtId="0">
      <sharedItems count="147">
        <s v="30429586"/>
        <s v="30394190"/>
        <s v="30259600"/>
        <s v="30379360"/>
        <s v="30538237"/>
        <s v="30470659"/>
        <s v="30336781"/>
        <s v="30642337"/>
        <s v="30355465"/>
        <s v="30448384"/>
        <s v="30415504"/>
        <s v="30469649"/>
        <s v="30223170"/>
        <s v="30609934"/>
        <s v="30624983"/>
        <s v="30499061"/>
        <s v="30315057"/>
        <s v="29231960"/>
        <s v="30479815"/>
        <s v="30317217"/>
        <s v="30422642"/>
        <s v="28390043"/>
        <s v="30422639"/>
        <s v="30302946"/>
        <s v="30540435"/>
        <s v="30352792"/>
        <s v="30464118"/>
        <s v="30459740"/>
        <s v="30362493"/>
        <s v="30434200"/>
        <s v="30372903"/>
        <s v="30447223"/>
        <s v="30437092"/>
        <s v="27949111"/>
        <s v="30373516"/>
        <s v="30541910"/>
        <s v="30502255"/>
        <s v="30473214"/>
        <s v="30381433"/>
        <s v="30510750"/>
        <s v="30464456"/>
        <s v="30421917"/>
        <s v="30501970"/>
        <s v="30397776"/>
        <s v="30345155"/>
        <s v="30505100"/>
        <s v="30227171"/>
        <s v="30338735"/>
        <s v="30572533"/>
        <s v="30439004"/>
        <s v="30423661"/>
        <s v="30538643"/>
        <s v="30508088"/>
        <s v="30418272"/>
        <s v="30233920"/>
        <s v="30534389"/>
        <s v="30317522"/>
        <s v="30384557"/>
        <s v="30347181"/>
        <s v="30394270"/>
        <s v="30400467"/>
        <s v="30448990"/>
        <s v="30482273"/>
        <s v="30481156"/>
        <s v="30529318"/>
        <s v="30347297"/>
        <s v="30434471"/>
        <s v="30507638"/>
        <s v="30397041"/>
        <s v="30615423"/>
        <s v="30338670"/>
        <s v="30351496"/>
        <s v="30375789"/>
        <s v="30375781"/>
        <s v="30318491"/>
        <s v="30375464"/>
        <s v="30402678"/>
        <s v="30502464"/>
        <s v="30598380"/>
        <s v="30441009"/>
        <s v="30479701"/>
        <s v="30118600"/>
        <s v="30342964"/>
        <s v="30597439"/>
        <s v="30365680"/>
        <s v="30372538"/>
        <s v="30539544"/>
        <s v="30504270"/>
        <s v="30492110"/>
        <s v="30334837"/>
        <s v="30376216"/>
        <s v="30372578"/>
        <s v="30505504"/>
        <s v="30343181"/>
        <s v="30243052"/>
        <s v="30549959"/>
        <s v="30330599"/>
        <s v="30486442"/>
        <s v="30508989"/>
        <s v="29978018"/>
        <s v="30256974"/>
        <s v="30561338"/>
        <s v="30368542"/>
        <s v="30393877"/>
        <s v="27571318"/>
        <s v="30496628"/>
        <s v="30308524"/>
        <s v="30273445"/>
        <s v="30360088"/>
        <s v="30499843"/>
        <s v="30490281"/>
        <s v="30317926"/>
        <s v="30541253"/>
        <s v="30318970"/>
        <s v="30460038"/>
        <s v="29686850"/>
        <s v="30230494"/>
        <s v="30358490"/>
        <s v="30422996"/>
        <s v="30513840"/>
        <s v="30396883"/>
        <s v="30498658"/>
        <s v="30351910"/>
        <s v="30316486"/>
        <s v="30280887"/>
        <s v="30601534"/>
        <s v="29960900"/>
        <s v="30500205"/>
        <s v="30454020"/>
        <s v="30318337"/>
        <s v="30418258"/>
        <s v="30473416"/>
        <s v="30463239"/>
        <s v="30417413"/>
        <s v="30518913"/>
        <s v="30552124"/>
        <s v="30426902"/>
        <s v="30244668"/>
        <s v="30484604"/>
        <s v="30443468"/>
        <s v="30443902"/>
        <s v="30469546"/>
        <s v="30428354"/>
        <s v="30346058"/>
        <s v="30263144"/>
        <s v="30596749"/>
        <s v="30575897"/>
      </sharedItems>
    </cacheField>
    <cacheField name="工单类型" numFmtId="0">
      <sharedItems count="2">
        <s v="续费工单"/>
        <s v="正常工单"/>
      </sharedItems>
    </cacheField>
    <cacheField name="工单录入时间" numFmtId="0">
      <sharedItems count="145">
        <s v="2025-10-18 10:38"/>
        <s v="2025-10-10 19:58"/>
        <s v="2025-09-27 17:58"/>
        <s v="2025-10-13 15:34"/>
        <s v="2025-10-22 15:16"/>
        <s v="2025-10-19 18:09"/>
        <s v="2025-10-02 14:36"/>
        <s v="2025-10-31 20:48"/>
        <s v="2025-10-19 18:27"/>
        <s v="2025-10-15 13:26"/>
        <s v="2025-10-11 10:08"/>
        <s v="2025-10-19 15:47"/>
        <s v="2025-09-30 17:20"/>
        <s v="2025-10-30 16:10"/>
        <s v="2025-10-28 11:22"/>
        <s v="2025-10-20 11:57"/>
        <s v="2025-10-05 12:15"/>
        <s v="2025-07-21 14:18"/>
        <s v="2025-10-15 21:43"/>
        <s v="2025-10-06 11:29"/>
        <s v="2025-10-14 17:17"/>
        <s v="2025-06-17 11:42"/>
        <s v="2025-10-14 17:16"/>
        <s v="2025-09-30 15:21"/>
        <s v="2025-10-22 19:26"/>
        <s v="2025-10-08 17:52"/>
        <s v="2025-10-18 13:27"/>
        <s v="2025-10-17 14:43"/>
        <s v="2025-10-10 13:23"/>
        <s v="2025-10-20 17:39"/>
        <s v="2025-10-12 11:30"/>
        <s v="2025-10-15 10:37"/>
        <s v="2025-10-22 13:54"/>
        <s v="2025-05-28 17:18"/>
        <s v="2025-10-12 13:33"/>
        <s v="2025-10-23 11:50"/>
        <s v="2025-10-21 10:40"/>
        <s v="2025-10-14 17:01"/>
        <s v="2025-10-13 21:59"/>
        <s v="2025-10-22 13:10"/>
        <s v="2025-10-18 14:25"/>
        <s v="2025-10-14 13:55"/>
        <s v="2025-10-21 09:44"/>
        <s v="2025-10-11 15:59"/>
        <s v="2025-10-05 19:04"/>
        <s v="2025-10-20 22:09"/>
        <s v="2025-10-05 11:21"/>
        <s v="2025-10-03 14:07"/>
        <s v="2025-10-30 11:52"/>
        <s v="2025-10-23 13:04"/>
        <s v="2025-10-15 12:59"/>
        <s v="2025-10-22 16:11"/>
        <s v="2025-10-21 16:52"/>
        <s v="2025-10-12 14:44"/>
        <s v="2025-09-23 10:28"/>
        <s v="2025-10-21 16:25"/>
        <s v="2025-10-06 14:30"/>
        <s v="2025-10-09 10:35"/>
        <s v="2025-10-07 09:37"/>
        <s v="2025-10-10 20:24"/>
        <s v="2025-10-12 10:22"/>
        <s v="2025-10-15 14:48"/>
        <s v="2025-10-16 14:53"/>
        <s v="2025-10-16 11:42"/>
        <s v="2025-10-26 10:01"/>
        <s v="2025-10-07 10:23"/>
        <s v="2025-10-20 20:15"/>
        <s v="2025-10-21 16:00"/>
        <s v="2025-10-11 14:53"/>
        <s v="2025-10-31 17:22"/>
        <s v="2025-10-03 13:34"/>
        <s v="2025-10-08 15:01"/>
        <s v="2025-10-12 18:06"/>
        <s v="2025-10-12 18:05"/>
        <s v="2025-10-06 21:09"/>
        <s v="2025-10-12 17:33"/>
        <s v="2025-10-12 15:17"/>
        <s v="2025-10-21 11:07"/>
        <s v="2025-10-28 10:58"/>
        <s v="2025-10-24 11:56"/>
        <s v="2025-10-15 20:35"/>
        <s v="2025-09-13 09:52"/>
        <s v="2025-10-05 10:36"/>
        <s v="2025-10-27 20:40"/>
        <s v="2025-10-10 18:48"/>
        <s v="2025-10-12 10:58"/>
        <s v="2025-10-22 17:35"/>
        <s v="2025-10-20 17:36"/>
        <s v="2025-10-18 15:42"/>
        <s v="2025-10-01 15:15"/>
        <s v="2025-10-12 19:03"/>
        <s v="2025-10-12 11:02"/>
        <s v="2025-10-21 10:25"/>
        <s v="2025-10-05 10:57"/>
        <s v="2025-09-24 19:40"/>
        <s v="2025-10-24 18:41"/>
        <s v="2025-09-30 14:20"/>
        <s v="2025-10-17 13:09"/>
        <s v="2025-10-21 19:28"/>
        <s v="2025-09-05 12:04"/>
        <s v="2025-09-27 14:09"/>
        <s v="2025-10-27 14:23"/>
        <s v="2025-10-11 14:19"/>
        <s v="2025-04-18 19:26"/>
        <s v="2025-10-19 15:59"/>
        <s v="2025-10-02 14:57"/>
        <s v="2025-09-25 10:33"/>
        <s v="2025-10-09 18:26"/>
        <s v="2025-10-20 15:04"/>
        <s v="2025-10-18 10:36"/>
        <s v="2025-10-06 16:27"/>
        <s v="2025-10-23 10:26"/>
        <s v="2025-10-07 10:49"/>
        <s v="2025-10-17 15:14"/>
        <s v="2025-08-17 23:07"/>
        <s v="2025-10-08 15:24"/>
        <s v="2025-10-09 15:52"/>
        <s v="2025-10-14 19:16"/>
        <s v="2025-10-22 19:28"/>
        <s v="2025-10-11 14:38"/>
        <s v="2025-10-20 10:49"/>
        <s v="2025-10-08 16:00"/>
        <s v="2025-10-05 19:17"/>
        <s v="2025-09-26 15:09"/>
        <s v="2025-10-28 18:32"/>
        <s v="2025-09-06 17:30"/>
        <s v="2025-10-20 15:51"/>
        <s v="2025-10-16 14:08"/>
        <s v="2025-10-06 18:45"/>
        <s v="2025-10-12 14:38"/>
        <s v="2025-10-18 11:00"/>
        <s v="2025-10-11 22:17"/>
        <s v="2025-10-23 20:49"/>
        <s v="2025-10-25 13:13"/>
        <s v="2025-10-16 18:15"/>
        <s v="2025-09-25 11:49"/>
        <s v="2025-10-16 19:50"/>
        <s v="2025-10-14 14:21"/>
        <s v="2025-10-14 15:12"/>
        <s v="2025-10-19 15:35"/>
        <s v="2025-10-17 15:33"/>
        <s v="2025-10-06 13:48"/>
        <s v="2025-09-28 15:17"/>
        <s v="2025-10-27 17:41"/>
        <s v="2025-10-31 22:16"/>
      </sharedItems>
    </cacheField>
    <cacheField name="工单等级" numFmtId="0">
      <sharedItems count="2">
        <s v="A（六个月内有报课意向工单）"/>
        <s v="B（需长时间跟单或只需要规划）"/>
      </sharedItems>
    </cacheField>
    <cacheField name="咨询课程" numFmtId="0">
      <sharedItems count="24">
        <s v="考研专业课"/>
        <s v="考研VIP"/>
        <s v="考研无忧计划"/>
        <s v="英语学习"/>
        <s v="考研专业课,考研无忧计划"/>
        <s v="考研集训营"/>
        <s v="线上考研产品"/>
        <s v="考博"/>
        <s v="考研专业课,考研VIP,考研无忧计划,线上考研产品"/>
        <s v="四级"/>
        <s v="考研VIP,考研无忧计划,ACCA"/>
        <s v="六级"/>
        <s v="考博,考研VIP"/>
        <s v="六级,考博"/>
        <s v="考研专业课,考研集训营"/>
        <s v="四级,大学预科"/>
        <s v="六级,考研专业课,考研无忧计划"/>
        <s v="大学学科辅导"/>
        <s v="考研VIP,线上考研产品,MBA"/>
        <s v="考研VIP,线上考研产品"/>
        <s v="考研专业课,考研VIP"/>
        <s v="考研集训营,考研无忧计划"/>
        <s v="六级,英语"/>
        <s v="保研"/>
      </sharedItems>
    </cacheField>
    <cacheField name="工单年级" numFmtId="0">
      <sharedItems count="8">
        <s v="大四"/>
        <s v="在职"/>
        <s v="大学已毕业"/>
        <s v="大三"/>
        <s v="六年级"/>
        <s v="大二"/>
        <s v="研究生以上"/>
        <s v="大一"/>
      </sharedItems>
    </cacheField>
    <cacheField name="学校2" numFmtId="0">
      <sharedItems count="80">
        <s v="首都师范大学"/>
        <s v="北京化工大学"/>
        <s v="北京物资学院"/>
        <s v="北京邮电大学"/>
        <s v="北京工业大学"/>
        <s v="大连海事大学"/>
        <s v="北京信息科技大学"/>
        <s v="北京师范大学"/>
        <s v="中北大学"/>
        <s v="吉林大学"/>
        <s v="北京电子科技学院"/>
        <s v="北方工业大学"/>
        <s v="北京大学医学部"/>
        <s v="中央财经大学"/>
        <s v="国际关系学院"/>
        <s v="北京建筑大学"/>
        <s v="北京联合大学"/>
        <s v="首都医科大学"/>
        <s v="毕业/在职"/>
        <s v="询问院校未告知"/>
        <s v="中国社会科学院大学"/>
        <s v="首都经济贸易大学"/>
        <s v="中国矿业大学(北京)"/>
        <s v="陕西师范大学"/>
        <s v="北京交通大学"/>
        <s v="保定理工学院"/>
        <s v="首都师范大学科德学院"/>
        <s v="中央戏剧学院"/>
        <s v="华中农业大学"/>
        <s v="天津音乐学院"/>
        <s v="齐鲁工业大学"/>
        <s v="北华大学"/>
        <s v="保定学院"/>
        <s v="陕西科技大学"/>
        <s v="合肥工业大学翡翠湖校区"/>
        <s v="北京中医药大学"/>
        <s v="山东艺术学院"/>
        <s v="北京第二外国语学院"/>
        <s v="北京科技大学"/>
        <s v="北京林业大学"/>
        <s v="北京体育大学"/>
        <s v="北京理工大学珠海学院"/>
        <s v="河北医科大学"/>
        <s v="新大一"/>
        <s v="北京邮电大学世纪学院"/>
        <s v="辽宁大学"/>
        <s v="中国人民大学"/>
        <s v="河北传媒学院"/>
        <s v="山东中医药大学"/>
        <s v="清华大学"/>
        <s v="伊利诺伊大学厄巴纳-香槟分校"/>
        <s v="中国矿业大学"/>
        <s v="中国石油大学(北京)"/>
        <s v="中国地质大学"/>
        <s v="枣庄学院"/>
        <s v="中国地质大学(北京)"/>
        <s v="四川大学"/>
        <s v="对外经济贸易大学"/>
        <s v="北京城市学院"/>
        <s v="厦门大学"/>
        <s v="中国农业大学"/>
        <s v="河北美术学院"/>
        <s v="不详"/>
        <s v="哈尔滨医科大学"/>
        <s v="北京工商大学"/>
        <s v="天津大学"/>
        <s v="首都体育学院"/>
        <s v="山西农业大学"/>
        <s v="衡水学院"/>
        <s v="华北水利水电大学"/>
        <s v="上海大学"/>
        <s v="中央民族大学"/>
        <s v="天津传媒学院"/>
        <s v="武汉大学"/>
        <s v="中国石油大学（北京）"/>
        <s v="北京语言大学"/>
        <s v="北京电影学院"/>
        <s v="华北电力大学"/>
        <s v="中央美术学院"/>
        <s v="东北电力大学"/>
      </sharedItems>
    </cacheField>
    <cacheField name="院系" numFmtId="0">
      <sharedItems count="96">
        <s v="物理系"/>
        <s v="信息科学与技术学院"/>
        <s v="法学院"/>
        <s v="信息与通信工程学院"/>
        <s v="城市建设学部"/>
        <s v="计算机学院"/>
        <s v="信息学部"/>
        <s v="艺术与传媒学院"/>
        <s v="机械工程学院"/>
        <s v="物理学院"/>
        <s v="电子与通信工程系"/>
        <s v="信息学院"/>
        <s v="医学"/>
        <s v="金融学院"/>
        <s v="国际安全学院"/>
        <s v="土木与交通工程学院"/>
        <s v="艺术学院"/>
        <s v="机电工程学院"/>
        <s v="临床医学院"/>
        <s v="询问院系未告知"/>
        <s v="社会学院"/>
        <s v="外国语言与文化学院"/>
        <s v="劳动经济学院"/>
        <s v="管理学院"/>
        <s v="文学院"/>
        <s v="建筑与城市规划学院"/>
        <s v="化学与材料科学学院"/>
        <s v="机械与电子控制工程学院"/>
        <s v="资源与工程技术学院"/>
        <s v="传媒学院"/>
        <s v="经济管理学院"/>
        <s v="表演系"/>
        <s v="园艺林学学院"/>
        <s v="舞蹈学系"/>
        <s v="计算机科学与技术学院"/>
        <s v="外语教育与国际商务学院"/>
        <s v="设计与艺术学院"/>
        <s v="通信学院"/>
        <s v="护理学院"/>
        <s v="美术学院"/>
        <s v="英语学院"/>
        <s v="计算机与通信工程学院"/>
        <s v="林学院"/>
        <s v="未知"/>
        <s v="计算机与信息技术学院"/>
        <s v="国际经济与贸易学院"/>
        <s v="应用经济学院"/>
        <s v="工业自动化学院"/>
        <s v="医学院"/>
        <s v="新大一"/>
        <s v="外语系"/>
        <s v="马克思主义学院"/>
        <s v="影视艺术学院"/>
        <s v="麻醉学院"/>
        <s v="经济学院"/>
        <s v="金融"/>
        <s v="计算机"/>
        <s v="信息工程学院"/>
        <s v="会计学院"/>
        <s v="经济与管理学院"/>
        <s v="资勘"/>
        <s v="文学与新闻学院"/>
        <s v="电子信息工程学院"/>
        <s v="建筑与艺术学院"/>
        <s v="艺术设计学院"/>
        <s v="艺术设计学部"/>
        <s v="水利与水土工程学院"/>
        <s v="其他"/>
        <s v="基础医学院"/>
        <s v="数学与统计学院"/>
        <s v="电气自动化与信息工程学院"/>
        <s v="体育教育训练学院"/>
        <s v="机电与车辆工程学院"/>
        <s v="物流学院"/>
        <s v="财政学"/>
        <s v="农学院"/>
        <s v="教育学院"/>
        <s v="水利学院"/>
        <s v="师范学院"/>
        <s v="音乐学院"/>
        <s v="国际文化与传播学院"/>
        <s v="播音主持艺术学院"/>
        <s v="信息管理学院"/>
        <s v="商学院"/>
        <s v="新能源与材料学院"/>
        <s v="网络空间安全学院"/>
        <s v="西方语言文化学院"/>
        <s v="表演学院"/>
        <s v="电气与电子工程学院"/>
        <s v="化学与材料工程学院"/>
        <s v="造型学科基础部"/>
        <s v="化学工程学院"/>
        <s v="环境工程"/>
        <s v="附属科德学院"/>
        <s v="电气工程学院"/>
        <s v="公共卫生学院"/>
      </sharedItems>
    </cacheField>
    <cacheField name="专业" numFmtId="0">
      <sharedItems count="90">
        <s v="物理学"/>
        <s v="人工智能"/>
        <s v="法学"/>
        <s v="电子信息工程"/>
        <s v="土木工程"/>
        <s v="法学（海商法）"/>
        <s v="计算机科学与技术"/>
        <s v="通信工程"/>
        <s v="舞蹈学"/>
        <s v="机械设计制造及其自动化"/>
        <s v="数据科学与大数据技术"/>
        <s v="医学"/>
        <s v="金融学"/>
        <s v="国际政治"/>
        <s v="绘画"/>
        <s v="临床医学"/>
        <s v="其他"/>
        <s v="询问专业未告知"/>
        <s v="社会学"/>
        <s v="商务英语"/>
        <s v="人力资源管理"/>
        <s v="行政管理"/>
        <s v="汉语言文学"/>
        <s v="建筑学"/>
        <s v="材料化学"/>
        <s v="机械工程"/>
        <s v="土地资源管理"/>
        <s v="广播电视编导（新闻编导）"/>
        <s v="质量管理工程"/>
        <s v="话剧影视表演"/>
        <s v="风景园林"/>
        <s v="舞蹈表演"/>
        <s v="会计学"/>
        <s v="英语"/>
        <s v="播音与主持艺术"/>
        <s v="通信"/>
        <s v="护理学"/>
        <s v="美术学"/>
        <s v="区域国别"/>
        <s v="林学"/>
        <s v="未知"/>
        <s v="国际商务"/>
        <s v="应用经济学"/>
        <s v="机器人工程"/>
        <s v="麻醉学"/>
        <s v="新大一"/>
        <s v="电子信息科学与技术"/>
        <s v="中国共产党历史"/>
        <s v="广播电视编导"/>
        <s v="工艺美术"/>
        <s v="经济学"/>
        <s v="金融"/>
        <s v="农林经济管理"/>
        <s v="计算机"/>
        <s v="软件工程"/>
        <s v="会计学1"/>
        <s v="财务管理"/>
        <s v="资勘"/>
        <s v="汉语言文学（基地班）"/>
        <s v="金融工程"/>
        <s v="视觉传达设计"/>
        <s v="数字媒体艺术"/>
        <s v="音乐表演（声乐、键盘、民族器乐、西洋管弦乐方向）"/>
        <s v="农业建筑环境与能源工程"/>
        <s v="艺术管理"/>
        <s v="信息与计算科学"/>
        <s v="自动化"/>
        <s v="体育教育"/>
        <s v="环境艺术设计"/>
        <s v="财政学"/>
        <s v="农学"/>
        <s v="计算机科学教育"/>
        <s v="水利水电工程"/>
        <s v="音乐学"/>
        <s v="音乐学（音乐学理论）"/>
        <s v="传播学"/>
        <s v="信息管理与信息系统"/>
        <s v="储能科学与工程"/>
        <s v="网络空间安全"/>
        <s v="德语"/>
        <s v="表演"/>
        <s v="电气工程及其自动化"/>
        <s v="电气"/>
        <s v="油画"/>
        <s v="化学工程与工艺英才班"/>
        <s v="音乐表演（管弦）"/>
        <s v="环境工程"/>
        <s v="新闻编导"/>
        <s v="物流管理"/>
        <s v="公共事业管理（卫生管理）"/>
      </sharedItems>
    </cacheField>
    <cacheField name="签约学生姓名" numFmtId="0">
      <sharedItems count="133">
        <s v="白宗翰"/>
        <s v="包淳鑫"/>
        <s v="北京市5538"/>
        <s v="蔡哲"/>
        <s v="曹泽恒"/>
        <s v="曾行健"/>
        <s v="陈靓怡"/>
        <s v="陈立峰"/>
        <s v="陈杞荣"/>
        <s v="陈若瑜"/>
        <s v="陈廷进"/>
        <s v="陈翔"/>
        <s v="陈一凡"/>
        <s v="陈玉昆"/>
        <s v="崔毓轩"/>
        <s v="翟羽轩"/>
        <s v="范围"/>
        <s v="方越"/>
        <s v="冯文玥"/>
        <s v="冯义卿"/>
        <s v="高原"/>
        <s v="龚依萌"/>
        <s v="谷子博"/>
        <s v="管综水"/>
        <s v="郭凯航"/>
        <s v="郭畑畑"/>
        <s v="贺其永歌"/>
        <s v="贺暄恒"/>
        <s v="胡钰彬"/>
        <s v="黄禹淇"/>
        <s v="霍盈杉"/>
        <s v="姜钰峰"/>
        <s v="焦新婷"/>
        <s v="柯宇"/>
        <s v="雷才利"/>
        <s v="黎桐钰"/>
        <s v="李嘉译"/>
        <s v="李书范"/>
        <s v="李蔚彤"/>
        <s v="李宇超"/>
        <s v="练玙婷"/>
        <s v="刘琛"/>
        <s v="刘淙予"/>
        <s v="刘浩"/>
        <s v="刘若昕"/>
        <s v="刘思贤"/>
        <s v="刘宵含"/>
        <s v="刘亦轩"/>
        <s v="刘禹希"/>
        <s v="刘泽宇"/>
        <s v="刘柱山"/>
        <s v="刘梓晗"/>
        <s v="路江博"/>
        <s v="吕尚芸"/>
        <s v="吕一函"/>
        <s v="马晟闰"/>
        <s v="马雨晨"/>
        <s v="梅嘉润"/>
        <s v="其乐木格"/>
        <s v="乔怡娜"/>
        <s v="乔云飞"/>
        <s v="屈马赫"/>
        <s v="森灵"/>
        <s v="师胜楠"/>
        <s v="施东晓"/>
        <s v="宋学政"/>
        <s v="宋雨桐"/>
        <s v="孙彤"/>
        <s v="孙宇驰"/>
        <s v="孙雨涵"/>
        <s v="孙源"/>
        <s v="塔娜"/>
        <s v="谭如之"/>
        <s v="汤世瑞"/>
        <s v="唐诗莹"/>
        <s v="唐天泽"/>
        <s v="陶佳悦"/>
        <s v="田明"/>
        <s v="田卓璇"/>
        <s v="同学"/>
        <s v="汪逸帆"/>
        <s v="王崇宇"/>
        <s v="王浩儒"/>
        <s v="王佳轩"/>
        <s v="王女士"/>
        <s v="王沛然"/>
        <s v="王书昕"/>
        <s v="王紫来"/>
        <s v="卫元熙"/>
        <s v="魏雯婕"/>
        <s v="温宇飞"/>
        <s v="巫秉原"/>
        <s v="吴思雨"/>
        <s v="吴旭东"/>
        <s v="夏汉博"/>
        <s v="小菠萝"/>
        <s v="肖杰"/>
        <s v="肖垚"/>
        <s v="肖振晟"/>
        <s v="熊新"/>
        <s v="徐小兵"/>
        <s v="闫舒译"/>
        <s v="闫曦子"/>
        <s v="杨澜"/>
        <s v="杨欣"/>
        <s v="杨玙嘉"/>
        <s v="叶籽鹭"/>
        <s v="余文清"/>
        <s v="悦神"/>
        <s v="战昊鑫"/>
        <s v="张纯懿"/>
        <s v="张恩瑄"/>
        <s v="张家瑜"/>
        <s v="张嘉桐"/>
        <s v="张景勋"/>
        <s v="张可心"/>
        <s v="张坤雪"/>
        <s v="张茂雄"/>
        <s v="张梅婷"/>
        <s v="张若轩"/>
        <s v="张腾"/>
        <s v="张蔚海"/>
        <s v="张潇桐"/>
        <s v="张洋"/>
        <s v="张梓桐"/>
        <s v="赵锦宇"/>
        <s v="赵斯琪"/>
        <s v="赵一泽"/>
        <s v="郑雅洁"/>
        <s v="钟柏屹"/>
        <s v="周珺"/>
        <s v="周蓦"/>
        <s v="周小寒"/>
      </sharedItems>
    </cacheField>
    <cacheField name="签约单ID" numFmtId="0">
      <sharedItems containsSemiMixedTypes="0" containsString="0" containsNumber="1" containsInteger="1" minValue="0" maxValue="5689378" count="148">
        <n v="5566241"/>
        <n v="5673871"/>
        <n v="5648748"/>
        <n v="5680022"/>
        <n v="5567368"/>
        <n v="5679654"/>
        <n v="5570137"/>
        <n v="5663041"/>
        <n v="5681454"/>
        <n v="5650748"/>
        <n v="5647188"/>
        <n v="5653215"/>
        <n v="5642275"/>
        <n v="5687773"/>
        <n v="5569255"/>
        <n v="5679797"/>
        <n v="5563678"/>
        <n v="5661321"/>
        <n v="5676974"/>
        <n v="5563119"/>
        <n v="5676089"/>
        <n v="5689064"/>
        <n v="5676095"/>
        <n v="5643489"/>
        <n v="5681185"/>
        <n v="5645630"/>
        <n v="5652324"/>
        <n v="5678833"/>
        <n v="5676995"/>
        <n v="5653926"/>
        <n v="5649336"/>
        <n v="5676319"/>
        <n v="5654858"/>
        <n v="5645653"/>
        <n v="5648200"/>
        <n v="5681787"/>
        <n v="5567033"/>
        <n v="5565240"/>
        <n v="5649663"/>
        <n v="5657048"/>
        <n v="5678441"/>
        <n v="5650139"/>
        <n v="5680120"/>
        <n v="5648090"/>
        <n v="5644957"/>
        <n v="5654987"/>
        <n v="5562979"/>
        <n v="5562848"/>
        <n v="5570037"/>
        <n v="5656607"/>
        <n v="5676401"/>
        <n v="5655112"/>
        <n v="5680447"/>
        <n v="5648288"/>
        <n v="5674935"/>
        <n v="5567139"/>
        <n v="5646218"/>
        <n v="5563679"/>
        <n v="5673864"/>
        <n v="5648763"/>
        <n v="5674825"/>
        <n v="5565409"/>
        <n v="5677117"/>
        <n v="5677062"/>
        <n v="5650873"/>
        <n v="5684079"/>
        <n v="5672126"/>
        <n v="5653935"/>
        <n v="5658947"/>
        <n v="5565094"/>
        <n v="5662939"/>
        <n v="5648185"/>
        <n v="5645130"/>
        <n v="5682535"/>
        <n v="5649005"/>
        <n v="5670878"/>
        <n v="5676646"/>
        <n v="5649986"/>
        <n v="5686401"/>
        <n v="5569242"/>
        <n v="5656340"/>
        <n v="5652123"/>
        <n v="5661997"/>
        <n v="5670378"/>
        <n v="5662465"/>
        <n v="5646989"/>
        <n v="5649030"/>
        <n v="5567411"/>
        <n v="5653865"/>
        <n v="5654483"/>
        <n v="5669891"/>
        <n v="5675119"/>
        <n v="5674493"/>
        <n v="5687505"/>
        <n v="5563423"/>
        <n v="5564259"/>
        <n v="5657235"/>
        <n v="5568001"/>
        <n v="5677730"/>
        <n v="5569984"/>
        <n v="5680474"/>
        <n v="5677220"/>
        <n v="5659192"/>
        <n v="5679051"/>
        <n v="5646991"/>
        <n v="5564954"/>
        <n v="5679323"/>
        <n v="5669777"/>
        <n v="5673157"/>
        <n v="5672666"/>
        <n v="5681624"/>
        <n v="5566642"/>
        <n v="5670816"/>
        <n v="5655553"/>
        <n v="5645297"/>
        <n v="5655643"/>
        <n v="5647867"/>
        <n v="5672023"/>
        <n v="5672431"/>
        <n v="5565284"/>
        <n v="5681966"/>
        <n v="5679697"/>
        <n v="5653619"/>
        <n v="5672269"/>
        <n v="5674049"/>
        <n v="5672886"/>
        <n v="5569669"/>
        <n v="5672241"/>
        <n v="5683800"/>
        <n v="5565734"/>
        <n v="5671194"/>
        <n v="5648268"/>
        <n v="5649845"/>
        <n v="5678327"/>
        <n v="5647970"/>
        <n v="5683286"/>
        <n v="5683279"/>
        <n v="5677317"/>
        <n v="5661040"/>
        <n v="5686924"/>
        <n v="5675943"/>
        <n v="5565191"/>
        <n v="5653191"/>
        <n v="5678129"/>
        <n v="5670775"/>
        <n v="5670367"/>
        <n v="5689378"/>
        <n v="5570786"/>
      </sharedItems>
    </cacheField>
    <cacheField name="签约单录入人" numFmtId="0">
      <sharedItems count="3">
        <s v="谭悦"/>
        <s v="赵星火"/>
        <s v="李涛"/>
      </sharedItems>
    </cacheField>
    <cacheField name="签约单录入时间" numFmtId="0">
      <sharedItems count="147">
        <s v="2025-10-18 11:40"/>
        <s v="2025-10-11 12:57"/>
        <s v="2025-10-12 20:20"/>
        <s v="2025-10-20 20:24"/>
        <s v="2025-10-22 15:59"/>
        <s v="2025-10-20 09:53"/>
        <s v="2025-10-30 16:17"/>
        <s v="2025-10-31 20:51"/>
        <s v="2025-10-23 10:54"/>
        <s v="2025-10-16 11:16"/>
        <s v="2025-10-11 10:13"/>
        <s v="2025-10-19 15:47"/>
        <s v="2025-09-30 17:20"/>
        <s v="2025-10-30 16:10"/>
        <s v="2025-10-28 11:29"/>
        <s v="2025-10-20 14:10"/>
        <s v="2025-10-09 11:20"/>
        <s v="2025-10-30 11:12"/>
        <s v="2025-10-16 11:30"/>
        <s v="2025-10-06 14:22"/>
        <s v="2025-10-14 17:18"/>
        <s v="2025-10-31 18:42"/>
        <s v="2025-10-14 17:21"/>
        <s v="2025-10-03 14:00"/>
        <s v="2025-10-22 20:12"/>
        <s v="2025-10-09 11:01"/>
        <s v="2025-10-18 13:57"/>
        <s v="2025-10-18 19:39"/>
        <s v="2025-10-16 11:47"/>
        <s v="2025-10-20 19:26"/>
        <s v="2025-10-13 18:42"/>
        <s v="2025-10-15 10:54"/>
        <s v="2025-10-22 14:38"/>
        <s v="2025-10-09 11:16"/>
        <s v="2025-10-12 13:38"/>
        <s v="2025-10-23 15:50"/>
        <s v="2025-10-21 11:33"/>
        <s v="2025-10-14 17:05"/>
        <s v="2025-10-14 14:38"/>
        <s v="2025-10-25 12:35"/>
        <s v="2025-10-18 14:25"/>
        <s v="2025-10-15 13:41"/>
        <s v="2025-10-21 09:49"/>
        <s v="2025-10-12 11:39"/>
        <s v="2025-10-08 10:46"/>
        <s v="2025-10-22 16:30"/>
        <s v="2025-10-05 11:21"/>
        <s v="2025-10-03 18:05"/>
        <s v="2025-10-30 12:01"/>
        <s v="2025-10-24 16:48"/>
        <s v="2025-10-15 13:10"/>
        <s v="2025-10-22 18:40"/>
        <s v="2025-10-21 16:56"/>
        <s v="2025-10-12 14:47"/>
        <s v="2025-10-12 17:21"/>
        <s v="2025-10-21 17:04"/>
        <s v="2025-10-09 18:48"/>
        <s v="2025-10-09 11:21"/>
        <s v="2025-10-11 12:49"/>
        <s v="2025-10-12 20:34"/>
        <s v="2025-10-12 16:04"/>
        <s v="2025-10-15 14:53"/>
        <s v="2025-10-16 14:53"/>
        <s v="2025-10-16 13:50"/>
        <s v="2025-10-26 14:07"/>
        <s v="2025-10-09 11:13"/>
        <s v="2025-10-20 20:18"/>
        <s v="2025-10-27 13:57"/>
        <s v="2025-10-13 20:36"/>
        <s v="2025-10-31 19:32"/>
        <s v="2025-10-12 13:21"/>
        <s v="2025-10-08 15:07"/>
        <s v="2025-10-24 15:49"/>
        <s v="2025-10-13 12:26"/>
        <s v="2025-10-06 21:09"/>
        <s v="2025-10-15 17:37"/>
        <s v="2025-10-15 10:17"/>
        <s v="2025-10-29 10:21"/>
        <s v="2025-10-28 10:59"/>
        <s v="2025-10-24 12:55"/>
        <s v="2025-10-18 10:32"/>
        <s v="2025-10-31 11:06"/>
        <s v="2025-10-05 11:17"/>
        <s v="2025-10-31 16:22"/>
        <s v="2025-10-10 18:48"/>
        <s v="2025-10-13 13:06"/>
        <s v="2025-10-22 17:47"/>
        <s v="2025-10-20 17:39"/>
        <s v="2025-10-21 20:07"/>
        <s v="2025-10-03 12:22"/>
        <s v="2025-10-12 20:21"/>
        <s v="2025-10-12 11:11"/>
        <s v="2025-10-30 11:29"/>
        <s v="2025-10-08 12:07"/>
        <s v="2025-10-10 21:10"/>
        <s v="2025-10-25 15:50"/>
        <s v="2025-10-24 14:44"/>
        <s v="2025-10-17 13:12"/>
        <s v="2025-10-30 10:16"/>
        <s v="2025-10-21 17:11"/>
        <s v="2025-10-16 16:42"/>
        <s v="2025-10-27 17:15"/>
        <s v="2025-10-19 11:22"/>
        <s v="2025-10-10 18:49"/>
        <s v="2025-10-13 11:46"/>
        <s v="2025-10-19 16:10"/>
        <s v="2025-10-02 17:37"/>
        <s v="2025-10-10 14:50"/>
        <s v="2025-10-09 18:40"/>
        <s v="2025-10-23 13:26"/>
        <s v="2025-10-19 16:54"/>
        <s v="2025-10-06 16:32"/>
        <s v="2025-10-23 11:55"/>
        <s v="2025-10-08 17:26"/>
        <s v="2025-10-23 13:50"/>
        <s v="2025-10-11 21:55"/>
        <s v="2025-10-09 10:02"/>
        <s v="2025-10-09 15:56"/>
        <s v="2025-10-14 19:16"/>
        <s v="2025-10-23 18:31"/>
        <s v="2025-10-20 10:48"/>
        <s v="2025-10-20 10:50"/>
        <s v="2025-10-09 14:22"/>
        <s v="2025-10-11 15:45"/>
        <s v="2025-10-10 10:25"/>
        <s v="2025-10-29 14:47"/>
        <s v="2025-10-09 14:08"/>
        <s v="2025-10-26 09:43"/>
        <s v="2025-10-16 16:05"/>
        <s v="2025-10-07 16:43"/>
        <s v="2025-10-12 14:40"/>
        <s v="2025-10-14 17:20"/>
        <s v="2025-10-18 11:26"/>
        <s v="2025-10-12 10:06"/>
        <s v="2025-10-25 15:36"/>
        <s v="2025-10-25 15:32"/>
        <s v="2025-10-16 18:15"/>
        <s v="2025-10-29 19:40"/>
        <s v="2025-10-29 16:50"/>
        <s v="2025-10-14 14:32"/>
        <s v="2025-10-14 15:15"/>
        <s v="2025-10-19 15:35"/>
        <s v="2025-10-17 20:23"/>
        <s v="2025-10-06 14:37"/>
        <s v="2025-10-05 11:02"/>
        <s v="2025-10-31 22:09"/>
        <s v="2025-10-31 22:22"/>
      </sharedItems>
    </cacheField>
    <cacheField name="签约单更新人" numFmtId="0">
      <sharedItems count="10">
        <s v="谭悦"/>
        <s v="赵星火"/>
        <s v="李涛"/>
        <s v="高龙明"/>
        <s v="张乐"/>
        <s v="汪宇萌"/>
        <s v="徐一城"/>
        <s v="刘津玲"/>
        <s v="苏乾楠"/>
        <s v="系统管理员"/>
      </sharedItems>
    </cacheField>
    <cacheField name="签约单更新时间" numFmtId="0">
      <sharedItems count="144">
        <s v="2025-10-18 11:43"/>
        <s v="2025-10-11 13:03"/>
        <s v="2025-10-12 20:20"/>
        <s v="2025-10-20 20:28"/>
        <s v="2025-10-22 16:55"/>
        <s v="2025-10-20 11:12"/>
        <s v="2025-10-30 16:18"/>
        <s v="2025-10-31 21:44"/>
        <s v="2025-10-23 10:55"/>
        <s v="2025-10-16 11:17"/>
        <s v="2025-10-11 10:24"/>
        <s v="2025-10-19 15:48"/>
        <s v="2025-10-01 17:50"/>
        <s v="2025-10-30 16:12"/>
        <s v="2025-10-28 11:43"/>
        <s v="2025-10-20 15:15"/>
        <s v="2025-10-09 11:21"/>
        <s v="2025-10-30 11:17"/>
        <s v="2025-10-16 13:02"/>
        <s v="2025-10-06 14:22"/>
        <s v="2025-10-14 17:18"/>
        <s v="2025-10-31 19:04"/>
        <s v="2025-10-14 17:21"/>
        <s v="2025-10-03 14:26"/>
        <s v="2025-10-22 20:17"/>
        <s v="2025-10-09 11:11"/>
        <s v="2025-10-18 13:57"/>
        <s v="2025-10-18 19:40"/>
        <s v="2025-10-16 11:49"/>
        <s v="2025-10-20 19:28"/>
        <s v="2025-10-13 18:44"/>
        <s v="2025-10-15 11:10"/>
        <s v="2025-10-22 14:41"/>
        <s v="2025-10-11 18:41"/>
        <s v="2025-10-12 13:38"/>
        <s v="2025-10-23 15:59"/>
        <s v="2025-10-21 11:40"/>
        <s v="2025-10-14 17:06"/>
        <s v="2025-10-14 14:39"/>
        <s v="2025-10-25 12:37"/>
        <s v="2025-10-18 14:26"/>
        <s v="2025-10-15 14:00"/>
        <s v="2025-10-21 11:44"/>
        <s v="2025-10-12 11:39"/>
        <s v="2025-10-08 10:47"/>
        <s v="2025-10-22 16:32"/>
        <s v="2025-10-05 11:29"/>
        <s v="2025-10-03 18:06"/>
        <s v="2025-10-30 12:02"/>
        <s v="2025-10-24 16:54"/>
        <s v="2025-10-15 14:17"/>
        <s v="2025-10-22 18:43"/>
        <s v="2025-10-21 17:56"/>
        <s v="2025-10-12 14:49"/>
        <s v="2025-10-12 17:21"/>
        <s v="2025-10-21 17:04"/>
        <s v="2025-10-09 18:48"/>
        <s v="2025-10-11 12:49"/>
        <s v="2025-10-13 09:48"/>
        <s v="2025-10-12 16:07"/>
        <s v="2025-10-15 14:54"/>
        <s v="2025-10-16 14:54"/>
        <s v="2025-10-16 14:15"/>
        <s v="2025-10-31 14:39"/>
        <s v="2025-10-09 11:13"/>
        <s v="2025-10-20 22:17"/>
        <s v="2025-10-27 14:48"/>
        <s v="2025-10-13 20:37"/>
        <s v="2025-10-31 19:32"/>
        <s v="2025-10-12 13:41"/>
        <s v="2025-10-08 15:13"/>
        <s v="2025-10-24 15:51"/>
        <s v="2025-10-13 12:37"/>
        <s v="2025-10-06 21:09"/>
        <s v="2025-10-15 19:21"/>
        <s v="2025-10-15 10:18"/>
        <s v="2025-10-29 10:21"/>
        <s v="2025-10-28 10:59"/>
        <s v="2025-10-24 12:56"/>
        <s v="2025-10-18 10:34"/>
        <s v="2025-10-31 11:10"/>
        <s v="2025-10-05 11:28"/>
        <s v="2025-10-31 16:28"/>
        <s v="2025-10-10 18:48"/>
        <s v="2025-10-13 13:07"/>
        <s v="2025-10-22 17:52"/>
        <s v="2025-10-20 17:42"/>
        <s v="2025-10-21 20:12"/>
        <s v="2025-10-03 12:47"/>
        <s v="2025-10-12 20:21"/>
        <s v="2025-10-12 11:15"/>
        <s v="2025-10-30 11:31"/>
        <s v="2025-10-08 12:08"/>
        <s v="2025-10-10 21:11"/>
        <s v="2025-10-25 15:50"/>
        <s v="2025-10-24 14:48"/>
        <s v="2025-10-17 14:01"/>
        <s v="2025-10-30 10:18"/>
        <s v="2025-10-21 17:13"/>
        <s v="2025-10-17 17:18"/>
        <s v="2025-10-27 17:16"/>
        <s v="2025-10-19 11:35"/>
        <s v="2025-10-10 18:49"/>
        <s v="2025-10-13 11:46"/>
        <s v="2025-10-19 16:28"/>
        <s v="2025-10-02 17:43"/>
        <s v="2025-10-10 14:51"/>
        <s v="2025-10-09 18:40"/>
        <s v="2025-10-23 13:55"/>
        <s v="2025-10-19 17:00"/>
        <s v="2025-10-06 16:36"/>
        <s v="2025-10-23 13:15"/>
        <s v="2025-10-08 17:35"/>
        <s v="2025-10-11 21:56"/>
        <s v="2025-10-09 10:07"/>
        <s v="2025-10-09 16:27"/>
        <s v="2025-10-14 19:18"/>
        <s v="2025-10-23 18:31"/>
        <s v="2025-10-20 10:53"/>
        <s v="2025-10-09 15:07"/>
        <s v="2025-10-11 15:48"/>
        <s v="2025-10-10 10:47"/>
        <s v="2025-10-29 14:47"/>
        <s v="2025-10-09 14:10"/>
        <s v="2025-10-26 17:49"/>
        <s v="2025-10-16 16:07"/>
        <s v="2025-10-07 17:24"/>
        <s v="2025-10-12 14:42"/>
        <s v="2025-10-14 17:20"/>
        <s v="2025-10-20 15:45"/>
        <s v="2025-10-12 10:06"/>
        <s v="2025-10-25 15:51"/>
        <s v="2025-10-25 15:33"/>
        <s v="2025-10-16 18:15"/>
        <s v="2025-10-29 19:42"/>
        <s v="2025-10-29 17:01"/>
        <s v="2025-10-14 14:34"/>
        <s v="2025-10-14 15:16"/>
        <s v="2025-10-19 15:35"/>
        <s v="2025-10-17 20:23"/>
        <s v="2025-10-06 14:38"/>
        <s v="2025-10-05 11:16"/>
        <s v="2025-10-31 22:13"/>
        <s v="2025-10-31 22:24"/>
      </sharedItems>
    </cacheField>
    <cacheField name="项目类别" numFmtId="0">
      <sharedItems count="6">
        <s v="个性化"/>
        <s v="无忧"/>
        <s v="网课"/>
        <s v="集训营"/>
        <s v="四六级"/>
        <s v="在职"/>
      </sharedItems>
    </cacheField>
    <cacheField name="班号" numFmtId="0">
      <sharedItems containsBlank="1" count="194">
        <s v="LP1760758837490"/>
        <s v="LP1760755301231"/>
        <s v="LP1760158666473"/>
        <s v="GWYP26001"/>
        <s v="97809271276"/>
        <s v="LP17611199461015"/>
        <s v="LP176092519905"/>
        <s v="LP175954480098"/>
        <s v="WYE27047"/>
        <s v="WYP27034"/>
        <s v="WYP27036"/>
        <s v="WYP27035"/>
        <s v="WYE27046"/>
        <s v="WYE27048"/>
        <s v="WYF25046"/>
        <s v="LP17619151162350"/>
        <s v="WYE27101"/>
        <s v="WYM27101"/>
        <s v="WYM27103"/>
        <s v="WYE27105"/>
        <s v="WYM27102"/>
        <s v="WYE27106"/>
        <s v="LP1761186112116"/>
        <s v="LP1760584615310"/>
        <s v="LP1760148823102"/>
        <m/>
        <s v="94083352139"/>
        <s v="WYFBK25060"/>
        <s v="WYM26009"/>
        <s v="WYP26021"/>
        <s v="LP1761622149221"/>
        <s v="97505185768"/>
        <s v="LP1759980029184"/>
        <s v="LP1761793973312"/>
        <s v="LP1760585419343"/>
        <s v="WYE27010"/>
        <s v="WYE27012"/>
        <s v="WYE27011"/>
        <s v="LP1759730731334"/>
        <s v="WYF25043"/>
        <s v="KYQNJXY2701B"/>
        <s v="KYQNJX2703Z"/>
        <s v="KYHJJXY2701"/>
        <s v="KYQNJXZ2702A"/>
        <s v="KYQNJXZ2702B"/>
        <s v="KYHJJX2701Z"/>
        <s v="KYQNJXY2701A"/>
        <s v="WYS25047"/>
        <s v="LP1759471258459"/>
        <s v="LP17611351751543"/>
        <s v="17325106600"/>
        <s v="WYP27017"/>
        <s v="WYP27018"/>
        <s v="WYP27016"/>
        <s v="WYM27020"/>
        <s v="WYM27019"/>
        <s v="WYE27021"/>
        <s v="WYE27020"/>
        <s v="WYE27019"/>
        <s v="WYM27021"/>
        <s v="LP1760766045876"/>
        <s v="WYE27104"/>
        <s v="WYE27103"/>
        <s v="LP1760586462394"/>
        <s v="LP1760959607903"/>
        <s v="LP1760352166829"/>
        <s v="WYB250052"/>
        <s v="LP1761115120730"/>
        <s v="LP1759979789177"/>
        <s v="LP1760247512788"/>
        <s v="WYS25043"/>
        <s v="LP1761017597211"/>
        <s v="LP1760423926563"/>
        <s v="LP1761366955652"/>
        <s v="LP1761366967655"/>
        <s v="83044292813"/>
        <s v="65843816174"/>
        <s v="LP17610113741208"/>
        <s v="67127006658"/>
        <s v="61110850073"/>
        <s v="KYHSJXY2702"/>
        <s v="KYHSJXZ2702"/>
        <s v="KYHSJX2702Z"/>
        <s v="WYF25044"/>
        <s v="LP17617372791390"/>
        <s v="LP17612957121291"/>
        <s v="LP1760505044501"/>
        <s v="LP17611296271436"/>
        <s v="LP1761037018917"/>
        <s v="LP17602516331012"/>
        <s v="WYJ27003"/>
        <s v="WYJ27004"/>
        <s v="LP17602606661575"/>
        <s v="WYSJ25041"/>
        <s v="42622159479"/>
        <s v="LP17602724932109"/>
        <s v="LP17602562511291"/>
        <s v="LP1760511183744"/>
        <s v="LP1760594080613"/>
        <s v="LP1760593834594"/>
        <s v="68530150638"/>
        <s v="LP1760962683954"/>
        <s v="LP1761544673392"/>
        <s v="WYS26002"/>
        <s v="LP1760246477747"/>
        <s v="LP1759907223643"/>
        <s v="LP17612921611105"/>
        <s v="LP1760329600227"/>
        <s v="WYZ26002"/>
        <s v="KYZ25023"/>
        <s v="KYJGZ2501"/>
        <s v="KYJY25022B"/>
        <s v="LP176049464867"/>
        <s v="LP1761557116781"/>
        <s v="LP1761281727584"/>
        <s v="LP1760754773187"/>
        <s v="WYE27042"/>
        <s v="WYP27026"/>
        <s v="WYP27027"/>
        <s v="WYP27025"/>
        <s v="WYM27016"/>
        <s v="WYM27018"/>
        <s v="WYE27039"/>
        <s v="WYE27041"/>
        <s v="WYM27017"/>
        <s v="LP1761879693278"/>
        <s v="LP1759634266201"/>
        <s v="96077753023"/>
        <s v="53801874136"/>
        <s v="LP1760331996275"/>
        <s v="LP17611264541354"/>
        <s v="LP1760953179788"/>
        <s v="21046196915"/>
        <s v="63758026897"/>
        <s v="LP17602716872097"/>
        <s v="LP1760238709291"/>
        <s v="14900049439"/>
        <s v="WYF25047"/>
        <s v="GWYM26001"/>
        <s v="WYS25046"/>
        <s v="WYHE27002"/>
        <s v="WYHE27001"/>
        <s v="WYHP27002"/>
        <s v="WYHP27001"/>
        <s v="WYHM27001"/>
        <s v="WYHM27002"/>
        <s v="LP1761288273860"/>
        <s v="LP1761288099849"/>
        <s v="LP1760677920549"/>
        <s v="WYE27022"/>
        <s v="WYP27203"/>
        <s v="WYP27201"/>
        <s v="WYE27201"/>
        <s v="WYP27202"/>
        <s v="WYE27023"/>
        <s v="LP176179040175"/>
        <s v="LP1760844156566"/>
        <s v="73354517364"/>
        <s v="LP17608614321809"/>
        <s v="LP17593978641123"/>
        <s v="LP1760079009557"/>
        <s v="84743870670"/>
        <s v="LP1761197204587"/>
        <s v="LP17608640582048"/>
        <s v="LP1759739528498"/>
        <s v="LP1759739528497"/>
        <s v="81403552610"/>
        <s v="LP1759915585963"/>
        <s v="LP1761198637638"/>
        <s v="LP175997535026"/>
        <s v="LP1759996574587"/>
        <s v="87222524687"/>
        <s v="LP17612154941643"/>
        <s v="LP1759990978393"/>
        <s v="LP1760168756922"/>
        <s v="LP176006310890"/>
        <s v="78701806154"/>
        <s v="WYFJ25041"/>
        <s v="LP1760601910979"/>
        <s v="64632937307"/>
        <s v="LP1760251199984"/>
        <s v="LP1760757999425"/>
        <s v="LP1760946059570"/>
        <s v="LP17613777721246"/>
        <s v="KYJY25012A"/>
        <s v="LP17617380541413"/>
        <s v="LP17617278261090"/>
        <s v="LP1760423573544"/>
        <s v="LP1760426135637"/>
        <s v="LP17607037941736"/>
        <s v="LP1759732650364"/>
        <s v="LP1759633352177"/>
        <s v="99881836333"/>
        <s v="LP17619205302653"/>
      </sharedItems>
    </cacheField>
    <cacheField name="班级名称" numFmtId="0">
      <sharedItems containsBlank="1" count="101">
        <s v="985院校升级费（26考季/12小时）"/>
        <s v="考研专业课一对一伴学班（12h/26考季）"/>
        <s v="考研一对一伴学班（26考季）"/>
        <s v="考研政治无忧计划考前突破班（26考研/刷题带背）"/>
        <s v="【26年考】CATTI二级笔译全程班"/>
        <s v="26考研一对一伴学（集训）"/>
        <s v="考研一对一伴学班（定制/26考季）"/>
        <s v="考研英语无忧计划（27考研/英一冲刺）"/>
        <s v="考研政治无忧计划（27考研/基础）"/>
        <s v="考研政治无忧计划（27考研/冲刺）"/>
        <s v="考研政治无忧计划（27考研/强化）"/>
        <s v="考研英语无忧计划（27考研/英一强化）"/>
        <s v="考研英语无忧计划（27考研/基础）"/>
        <s v="四级无忧冲刺"/>
        <s v="27考研一对一伴学(无忧)"/>
        <s v="考研英语无忧计划啄木鸟（27考研/基础）"/>
        <s v="考研数学无忧计划啄木鸟（27考研/基础）"/>
        <s v="考研数学无忧计划啄木鸟（27考研/冲刺）"/>
        <s v="考研英语无忧计划啄木鸟（27考研/英二强化）"/>
        <s v="考研数学无忧计划啄木鸟（27考研/强化）"/>
        <s v="考研英语无忧计划啄木鸟（27考研/英二冲刺）"/>
        <s v="考研初试专业课一对一（27考研/无忧30小时）"/>
        <s v="考研初试专业课一对一（26考研/30小时）"/>
        <m/>
        <s v="2026考研英语大纲冲刺班,2026考研政治大纲冲刺班,2026考研数学直通车 5期"/>
        <s v="四级无忧计划（补优惠/ 陈一凡 ）"/>
        <s v="考研数学无忧计划（26考研/冲刺）"/>
        <s v="考研政治无忧计划（26考研/冲刺）"/>
        <s v="26考研一对一伴学（无忧）"/>
        <s v="2026医学考博英语全程班【直播 + 录播】"/>
        <s v="考研英语无忧计划（27考研/英二强化）"/>
        <s v="考研英语无忧计划（27考研/英二冲刺）"/>
        <s v="考研初试专业课一对一（27考研/无忧50小时）"/>
        <s v="四级无忧计划"/>
        <s v="27考研全年集训营英语（强冲/英语一）"/>
        <s v="27考研全年集训营（住宿费/三月）"/>
        <s v="27考研寒假集训营英语"/>
        <s v="27考研全年集训营政治（基础）"/>
        <s v="27考研全年集训营政治（强冲）"/>
        <s v="27考研寒假集训营（住宿费）"/>
        <s v="27考研全年集训营英语（基础）"/>
        <s v="六级无忧计划"/>
        <s v="考研规划（择校）热线Pro"/>
        <s v="考研数学无忧计划（27考研/强化）"/>
        <s v="考研数学无忧计划（27考研/基础）"/>
        <s v="考研数学无忧计划（27考研/冲刺）"/>
        <s v="考研英语无忧计划啄木鸟（27考研/英一冲刺）"/>
        <s v="考研英语无忧计划啄木鸟（27考研/英一强化）"/>
        <s v="六级一对一伴学班"/>
        <s v="考研无忧计划（黄禹淇）"/>
        <s v="26考研一对一伴学（定制/集训）"/>
        <s v="四级一对一（30H）"/>
        <s v="26考研一对一伴学（20h/无忧）"/>
        <s v="2026考研专业课定制一对一（10h）A班"/>
        <s v="2026考研专业课定制一对一（20h）-A班"/>
        <s v="2026考研英语大纲冲刺VIP班,2026考研数学大纲冲刺VIP班"/>
        <s v="2027考研英语一无忧计划·6期,2027考研护理（护综308）VIP直通车,2027考研政治无忧计划·5期"/>
        <s v="27考研寒暑集训营英语"/>
        <s v="27考研寒暑集训营政治"/>
        <s v="27考研寒暑集训营（住宿费）"/>
        <s v="四级精英计划"/>
        <s v="四级一对一畅学班（50H）"/>
        <s v="考研专业课无忧计划（27考研/396经综逻辑与写作）"/>
        <s v="考研专业课无忧计划（27考研/396经综数学）"/>
        <s v="2027考研数学无忧计划·4期,2027考研英语一无忧计划·6期,2027考研政治无忧计划·5期"/>
        <s v="考研专业课一对一伴学班（20h/26考季）"/>
        <s v="26考研一对一伴学（定制/无忧）"/>
        <s v="2028考研英语一无忧计划·1期,2028考研西医专硕306 学硕306VIP直通车"/>
        <s v="六级精英计划"/>
        <s v="26考研一对一伴学（20h定制/无忧）"/>
        <s v="考研初试专业课一对一（26考季/无忧10小时）"/>
        <s v="考研专业课无忧计划（26考研/199管综）"/>
        <s v="26考研冲刺集训营（住宿费）"/>
        <s v="26考研管综半年集训营"/>
        <s v="26考研英语集训营（强冲/英语二）"/>
        <s v="26考研一对一伴学（50h/无忧）"/>
        <s v="考研政治无忧计划啄木鸟（27考研/强化）"/>
        <s v="考研政治无忧计划啄木鸟（27考研/冲刺）"/>
        <s v="考研政治无忧计划啄木鸟（27考研/基础）"/>
        <s v="2027考研英语二无忧计划·5期,2027考研政治无忧计划·6期"/>
        <s v="六级一对一伴学班（定制）"/>
        <s v="考研初试专业课一对一（26考季/10小时）"/>
        <s v="2027考研英语一无忧计划·7期,2027考研政治无忧计划·5期"/>
        <s v="2026考研英语大纲冲刺VIP班"/>
        <s v="大学高数预科班"/>
        <s v="考研数学无忧计划考前突破班（26考研/专项突破）"/>
        <s v="六级冲刺班"/>
        <s v="考研英语无忧计划候鸟（27考研/英一冲刺）"/>
        <s v="考研英语无忧计划候鸟（27考研/基础强化）"/>
        <s v="考研政治无忧计划候鸟（27考研/冲刺）"/>
        <s v="考研政治无忧计划候鸟（27考研/基础强化）"/>
        <s v="考研数学无忧计划候鸟（27考研/基础强化）"/>
        <s v="考研数学无忧计划候鸟（27考研/冲刺）"/>
        <s v="大学数学一对一伴学班"/>
        <s v="2026考研管综全科在职冲刺畅学班（5期）"/>
        <s v="2026考研英语定制一对一10h版（新）"/>
        <s v="考研初试专业课一对一（27考研/30小时）"/>
        <s v="2027考研经济类联考直通车"/>
        <s v="2026考研政治大纲冲刺VIP班,2026考研英语大纲冲刺VIP班,2026考研数学大纲冲刺VIP班"/>
        <s v="26考研英语半年集训营（强冲/英语二）"/>
        <s v="2026考研专业课定制一对一（30h）-A班"/>
      </sharedItems>
    </cacheField>
    <cacheField name="面询表类型" numFmtId="0">
      <sharedItems count="1">
        <s v="国内考试"/>
      </sharedItems>
    </cacheField>
    <cacheField name="订金" numFmtId="0">
      <sharedItems count="1">
        <s v=""/>
      </sharedItems>
    </cacheField>
    <cacheField name="学费" numFmtId="0">
      <sharedItems containsSemiMixedTypes="0" containsString="0" containsNumber="1" minValue="-30300" maxValue="151000" count="185">
        <n v="1200"/>
        <n v="7200"/>
        <n v="63200"/>
        <n v="9800"/>
        <n v="2934.13"/>
        <n v="29900"/>
        <n v="16000"/>
        <n v="0"/>
        <n v="5137.6"/>
        <n v="6092.2"/>
        <n v="4183.8"/>
        <n v="3523.2"/>
        <n v="6165.6"/>
        <n v="4697.6"/>
        <n v="3180"/>
        <n v="80000"/>
        <n v="5300"/>
        <n v="4300"/>
        <n v="3900"/>
        <n v="6600"/>
        <n v="7100"/>
        <n v="2900"/>
        <n v="4000"/>
        <n v="6100"/>
        <n v="4100"/>
        <n v="10000"/>
        <n v="50200"/>
        <n v="18300"/>
        <n v="9018.15"/>
        <n v="5686.8"/>
        <n v="1481.1"/>
        <n v="4200"/>
        <n v="5700"/>
        <n v="20400"/>
        <n v="1938"/>
        <n v="18700"/>
        <n v="26700"/>
        <n v="5165.2"/>
        <n v="5138"/>
        <n v="21000"/>
        <n v="6180"/>
        <n v="7633.75"/>
        <n v="19950"/>
        <n v="2400"/>
        <n v="2693.75"/>
        <n v="5813.75"/>
        <n v="1125"/>
        <n v="5033.75"/>
        <n v="18000"/>
        <n v="17500"/>
        <n v="399"/>
        <n v="3676.5"/>
        <n v="4366.4"/>
        <n v="6358.1"/>
        <n v="6741.1"/>
        <n v="4443"/>
        <n v="4862.2"/>
        <n v="6434.7"/>
        <n v="4902.6"/>
        <n v="5515.4"/>
        <n v="9000"/>
        <n v="4684"/>
        <n v="2284"/>
        <n v="3084"/>
        <n v="6584"/>
        <n v="3984"/>
        <n v="6680"/>
        <n v="8500"/>
        <n v="15500"/>
        <n v="33200"/>
        <n v="296.5"/>
        <n v="24800"/>
        <n v="12000"/>
        <n v="5750"/>
        <n v="16500"/>
        <n v="10300"/>
        <n v="18800"/>
        <n v="9450"/>
        <n v="6224"/>
        <n v="20724.28"/>
        <n v="16050"/>
        <n v="10850"/>
        <n v="6900"/>
        <n v="19800"/>
        <n v="14900"/>
        <n v="50100"/>
        <n v="2600"/>
        <n v="34500"/>
        <n v="6160.2"/>
        <n v="3562.8"/>
        <n v="4230.8"/>
        <n v="11092"/>
        <n v="4695.7"/>
        <n v="6234.8"/>
        <n v="6573.3"/>
        <n v="4750.4"/>
        <n v="5680"/>
        <n v="24471"/>
        <n v="8000"/>
        <n v="12300"/>
        <n v="24000"/>
        <n v="11750"/>
        <n v="6943.2"/>
        <n v="6091.8"/>
        <n v="3023.2"/>
        <n v="5400"/>
        <n v="2590"/>
        <n v="23000"/>
        <n v="6000"/>
        <n v="22500"/>
        <n v="25000"/>
        <n v="2531.9"/>
        <n v="9440"/>
        <n v="8464"/>
        <n v="11520"/>
        <n v="6400"/>
        <n v="8400"/>
        <n v="3500"/>
        <n v="39500"/>
        <n v="151000"/>
        <n v="3116.1"/>
        <n v="3662"/>
        <n v="4472.3"/>
        <n v="6013.6"/>
        <n v="4752.7"/>
        <n v="3506.1"/>
        <n v="4986.5"/>
        <n v="6544.7"/>
        <n v="7246"/>
        <n v="47200"/>
        <n v="7651.7"/>
        <n v="27400"/>
        <n v="15303.2"/>
        <n v="4863.6"/>
        <n v="4600"/>
        <n v="1499"/>
        <n v="4900"/>
        <n v="1477.6"/>
        <n v="10936.6"/>
        <n v="1478"/>
        <n v="10197.6"/>
        <n v="11232.2"/>
        <n v="978"/>
        <n v="3217.1"/>
        <n v="2183.2"/>
        <n v="2221.5"/>
        <n v="3179.05"/>
        <n v="2451.3"/>
        <n v="2757.7"/>
        <n v="1838.5"/>
        <n v="3370.55"/>
        <n v="2431.1"/>
        <n v="4500"/>
        <n v="2840"/>
        <n v="3522.8"/>
        <n v="4638"/>
        <n v="6959.5"/>
        <n v="690.5"/>
        <n v="6744"/>
        <n v="8750"/>
        <n v="5243"/>
        <n v="9200"/>
        <n v="10900"/>
        <n v="5000"/>
        <n v="5180"/>
        <n v="49000"/>
        <n v="28800"/>
        <n v="3000"/>
        <n v="40000"/>
        <n v="18100"/>
        <n v="7350"/>
        <n v="4241.5"/>
        <n v="10700"/>
        <n v="7366.8"/>
        <n v="-30300"/>
        <n v="30300"/>
        <n v="9300"/>
        <n v="21900"/>
        <n v="8404.9"/>
        <n v="9700"/>
        <n v="3891.1"/>
        <n v="3600"/>
        <n v="64800"/>
        <n v="33500"/>
        <n v="13950"/>
      </sharedItems>
    </cacheField>
    <cacheField name="续费类型" numFmtId="0">
      <sharedItems containsBlank="1" count="3">
        <m/>
        <s v="同科续费"/>
        <s v="扩科续费"/>
      </sharedItems>
    </cacheField>
    <cacheField name="推荐人" numFmtId="0">
      <sharedItems count="36">
        <s v="王天义"/>
        <s v=""/>
        <s v="陈晶"/>
        <s v="郝琨"/>
        <s v="姚明明+yaomingming@xdf.cn+新东方教育科技集团有限公司-培训学校-北京学校-高中一对一部-西南区-玉泉路分中心 | 学习顾问"/>
        <s v="余韵"/>
        <s v="李小龙(离职)"/>
        <s v="李文萱+liwenxuan3@xdf.cn+ID+国际教育培训事业部-国际教育北京中心-运营管理部-运营中心-魏公村分中心"/>
        <s v="黄小妹"/>
        <s v="星星"/>
        <s v="陈号东"/>
        <s v="陈华锐+chenhuarui1@xdf.cn+陈华锐1(新东方教育科技集团有限公司-产业机构-前途出国-前途欧亚北京中心-语培业务部-销售部 | 销售部副总监)"/>
        <s v="陈婷+chenting30@xdf.cn+陈婷30(新东方教育科技集团有限公司-培训学校-北京学校-高中一对一部-西北区-知春路分中心 | 课程顾问)"/>
        <s v="杨君杰13-yangjunjie13@xdf.cn-(新东方教育科技集团有限公司-产业机构-国际教育培训事业部-新东方在线国际教育-整合营销部-新媒体运营组 | 新媒体运营专员)"/>
        <s v="张泽7"/>
        <s v="高泽丰-gaozefeng@xdf.cn-(新东方教育科技集团有限公司-产业机构-国际教育培训事业部-新东方在线国际教育-销售部-大学生一组 | 学业规划师)"/>
        <s v="苗朝霞"/>
        <s v="寇颖"/>
        <s v="齐丁一"/>
        <s v="谭悦"/>
        <s v="夏雅静+xiayajing@xdf.cn+夏雅静(新东方教育科技集团有限公司-培训学校-北京学校-高中一对一部-西南区-公主坟分中心 | 学习顾问)"/>
        <s v="郭又华"/>
        <s v="史文涵"/>
        <s v="连羽姗+lianyushan@xdf.cn+连羽姗(新东方教育科技集团有限公司-产业机构-前途出国-前途北京公司-美国研究生一部 | 咨询顾问)"/>
        <s v="徐岩"/>
        <s v="马一鸣"/>
        <s v="赵星火"/>
        <s v="胡巧丽+huqiaoli@xdf.cn+新东方教育科技集团有限公司-培训学校-北京学校-高中一对一部-增长中心-学科运营组-运营组 | 学科运营专员"/>
        <s v="李玉迪"/>
        <s v="史锐华+shiruihua@xdf.cn+新东方教育科技集团有限公司+培训学校-北京学校-高中一对一部-西南区-玉泉路分中心|学习顾问"/>
        <s v="王立颖17"/>
        <s v="许庆典"/>
        <s v="激活"/>
        <s v="葛铭"/>
        <s v="杨莹莹+yangyingying18@xdf.cn+杨莹莹18(新东方教育科技集团有限公司-培训学校-北京学校-高中一对一部-东南区-蒲黄榆分中心 | 课程顾问)"/>
        <s v="丁雨晴+dingyuqing@xdf.cn+新东方教育科技集团有限公司-产业机构-国际教育培训事业部-国际教育北京中心-运营管理部-大学区域运营中心-国贸大学分中心-学业规划师"/>
      </sharedItems>
    </cacheField>
    <cacheField name="类型" numFmtId="0">
      <sharedItems count="3">
        <s v="续班"/>
        <s v="新签"/>
        <s v="分单"/>
      </sharedItems>
    </cacheField>
    <cacheField name="是否交接" numFmtId="0">
      <sharedItems count="3">
        <s v="已交接"/>
        <s v="无须交接"/>
        <s v="未交接"/>
      </sharedItems>
    </cacheField>
    <cacheField name="操作人编号" numFmtId="0">
      <sharedItems containsBlank="1" count="8">
        <m/>
        <s v="WebReg"/>
        <s v="BJWY22035556hl"/>
        <s v="BJWY2201F8pC6h"/>
        <s v="BJWY24032w1g8X"/>
        <s v="BJWY2101498uW2"/>
        <s v="BJWY25030q8UPI"/>
        <s v="BJWY2011wXCx1W"/>
      </sharedItems>
    </cacheField>
    <cacheField name="学员号" numFmtId="0">
      <sharedItems containsBlank="1" count="114">
        <s v="BJWY9470173972"/>
        <s v="XDF8949218256"/>
        <m/>
        <s v="BJWY0874092650"/>
        <s v="BJWY4116308585"/>
        <s v="BJWY3312305782"/>
        <s v="BJWY7173848231"/>
        <s v="BJWY5487120372"/>
        <s v="BJWY8687315134"/>
        <s v="XDF072214235615410"/>
        <s v="BJWY4776417923"/>
        <s v="BJWY8503976521"/>
        <s v="BJWY3662221602"/>
        <s v="BJWY0621194005"/>
        <s v="BJWY1871741452"/>
        <s v="BJWY2391065562"/>
        <s v="BJWY3141371973"/>
        <s v="BJWY5373463335"/>
        <s v="BJWY2095765425"/>
        <s v="XDF082105131725317"/>
        <s v="BJWY4469528121"/>
        <s v="BJWY4033041835"/>
        <s v="BJWY1312993478"/>
        <s v="BJWY9822893615"/>
        <s v="BJWY9142571360"/>
        <s v="BJWY6319169391"/>
        <s v="BJWY4049653605"/>
        <s v="BJWY9038592627"/>
        <s v="BJWY1772110556"/>
        <s v="BJWY6585769297"/>
        <s v="BJWY2838541819"/>
        <s v="BJWY7202042206"/>
        <s v="BJWY8528951390"/>
        <s v="BJWY6350503751"/>
        <s v="BJWY7826064927"/>
        <s v="BJWY0421882534"/>
        <s v="BJWY0994996158"/>
        <s v="BJWY3451569571"/>
        <s v="BJWY3376469911"/>
        <s v="BJWY0430086011"/>
        <s v="XDF072119095954422"/>
        <s v="BJWY7190713082"/>
        <s v="BJWY6304152842"/>
        <s v="BJWY3477910309"/>
        <s v="BJWY7104842006"/>
        <s v="BJWY5637664102"/>
        <s v="BJWY3790503668"/>
        <s v="BJWY6354688761"/>
        <s v="BJWY0133779918"/>
        <s v="BJWY8697479484"/>
        <s v="BJWY9831867979"/>
        <s v="BJWY3184144484"/>
        <s v="BJWY4910404233"/>
        <s v="BJWY9328298701"/>
        <s v="BJWY5060984454"/>
        <s v="BJWY0036046175"/>
        <s v="BJWY4017932853"/>
        <s v="BJWY6942616748"/>
        <s v="BJWY1101020582"/>
        <s v="BJWY1825406764"/>
        <s v="BJWY6398433958"/>
        <s v="BJWY3089902067"/>
        <s v="BJWY0438533775"/>
        <s v="BJWY1511536722"/>
        <s v="BJWY7703355611"/>
        <s v="BJWY1053812049"/>
        <s v="BJWY8745991480"/>
        <s v="BJWY0937896806"/>
        <s v="BJWY3742941733"/>
        <s v="BJWY3981657116"/>
        <s v="BJWY5095257345"/>
        <s v="BJWY2816785503"/>
        <s v="BJWY9538105403"/>
        <s v="BJWY8843232720"/>
        <s v="BJWY6253254986"/>
        <s v="BJWY6104378224"/>
        <s v="BJWY4689651536"/>
        <s v="BJWY4724508572"/>
        <s v="BJWY8023021328"/>
        <s v="BJWY4299852060"/>
        <s v="BJWY3689519467"/>
        <s v="BJWY8613250784"/>
        <s v="BJWY1418621834"/>
        <s v="BJWY9415862758"/>
        <s v="BJWY4543862862"/>
        <s v="BJWY2441731275"/>
        <s v="BJWY4925013491"/>
        <s v="BJWY7616444194"/>
        <s v="XDF3140342751"/>
        <s v="BJWY9567512905"/>
        <s v="BJWY9221271349"/>
        <s v="BJWY6696373450"/>
        <s v="BJWY8946811096"/>
        <s v="BJWY4947069192"/>
        <s v="BJWY1744394566"/>
        <s v="BJWY4008711030"/>
        <s v="BJWY4534675563"/>
        <s v="BJWY3551584500"/>
        <s v="BJWY3523710832"/>
        <s v="BJWY2715131077"/>
        <s v="BJWY2461966659"/>
        <s v="BJWY4523927820"/>
        <s v="BJWY9115846340"/>
        <s v="BJWY3106422025"/>
        <s v="BJWY5723312387"/>
        <s v="BJWY2669115733"/>
        <s v="BJWY7369348255"/>
        <s v="BJWY6404815486"/>
        <s v="BJWY5334447793"/>
        <s v="BJWY5564317069"/>
        <s v="BJWY8126135050"/>
        <s v="BJWY2496985677"/>
        <s v="BJWY9438229644"/>
        <s v="BJWY9234162553"/>
      </sharedItems>
    </cacheField>
    <cacheField name="听课证号" numFmtId="0">
      <sharedItems containsBlank="1" count="128">
        <m/>
        <s v="GWYP260010070"/>
        <s v="WYE270470043"/>
        <s v="WYP270340039"/>
        <s v="WYP270360039"/>
        <s v="WYP270350039"/>
        <s v="WYE270460043"/>
        <s v="WYE270480013"/>
        <s v="WYF250460015"/>
        <s v="WYE271010007"/>
        <s v="WYM271010002"/>
        <s v="WYM271030002"/>
        <s v="WYE271050003"/>
        <s v="WYM271020002"/>
        <s v="WYE271060003"/>
        <s v="WYP270350033"/>
        <s v="WYP270340033"/>
        <s v="WYP270360033"/>
        <s v="WYFBK250600001"/>
        <s v="WYM260090062"/>
        <s v="WYP260210063"/>
        <s v="WYE270100014"/>
        <s v="WYE270120037"/>
        <s v="WYE270110014"/>
        <s v="WYP270340009"/>
        <s v="WYP270360009"/>
        <s v="WYP270350009"/>
        <s v="WYF250430058"/>
        <s v="KYQNJXY2701B0004"/>
        <s v="KYQNJX2703Z0005"/>
        <s v="KYHJJXY27010004"/>
        <s v="KYQNJXZ2702A0004"/>
        <s v="KYQNJXZ2702B0004"/>
        <s v="KYHJJX2701Z0004"/>
        <s v="KYQNJXY2701A0004"/>
        <s v="WYS250470040"/>
        <s v="WYP270170031"/>
        <s v="WYP270180031"/>
        <s v="WYP270160031"/>
        <s v="WYM270200012"/>
        <s v="WYM270190012"/>
        <s v="WYE270210016"/>
        <s v="WYE270200016"/>
        <s v="WYE270190037"/>
        <s v="WYM270210012"/>
        <s v="WYE271010004"/>
        <s v="WYE271040003"/>
        <s v="WYP270350027"/>
        <s v="WYP270340027"/>
        <s v="WYP270360027"/>
        <s v="WYE271030003"/>
        <s v="WYB2500520001"/>
        <s v="WYS250430059"/>
        <s v="KYHSJXY27020044"/>
        <s v="KYHSJXZ27020038"/>
        <s v="KYHSJX2702Z0034"/>
        <s v="WYF250440012"/>
        <s v="WYP270340021"/>
        <s v="WYP270350021"/>
        <s v="WYP270360021"/>
        <s v="WYJ270030008"/>
        <s v="WYE270470033"/>
        <s v="WYE270460033"/>
        <s v="WYJ270040008"/>
        <s v="WYE270120049"/>
        <s v="WYF250460004"/>
        <s v="WYSJ250410050"/>
        <s v="WYSJ250410048"/>
        <s v="WYP270340012"/>
        <s v="WYP270360012"/>
        <s v="WYP270350012"/>
        <s v="WYE270470024"/>
        <s v="WYE270460024"/>
        <s v="WYE270120040"/>
        <s v="WYSJ250410058"/>
        <s v="WYS260020004"/>
        <s v="WYZ260020045"/>
        <s v="KYZ250230069"/>
        <s v="KYJGZ25010031"/>
        <s v="KYJY25022B0055"/>
        <s v="WYE271010016"/>
        <s v="WYE271050007"/>
        <s v="WYE271060007"/>
        <s v="WYE270420002"/>
        <s v="WYP270260002"/>
        <s v="WYP270270002"/>
        <s v="WYP270250002"/>
        <s v="WYM270160003"/>
        <s v="WYM270180003"/>
        <s v="WYE270390003"/>
        <s v="WYE270410002"/>
        <s v="WYM270170003"/>
        <s v="WYF250470033"/>
        <s v="GWYM260010022"/>
        <s v="GWYP260010066"/>
        <s v="WYS250460010"/>
        <s v="WYHE270020018"/>
        <s v="WYHE270010024"/>
        <s v="WYHP270020023"/>
        <s v="WYHP270010023"/>
        <s v="WYHM270010014"/>
        <s v="WYHM270020014"/>
        <s v="WYE270220034"/>
        <s v="WYP272030002"/>
        <s v="WYM270190024"/>
        <s v="WYP272010002"/>
        <s v="WYE272010003"/>
        <s v="WYM270210024"/>
        <s v="WYP272020002"/>
        <s v="WYM270200024"/>
        <s v="WYE270230034"/>
        <s v="WYP270170030"/>
        <s v="WYP270180030"/>
        <s v="WYP270160030"/>
        <s v="WYE270230020"/>
        <s v="WYE270220020"/>
        <s v="WYE270190036"/>
        <s v="WYHE270010025"/>
        <s v="WYHE270020019"/>
        <s v="WYSJ250410055"/>
        <s v="GWYP260010075"/>
        <s v="WYFJ250410055"/>
        <s v="WYS250470041"/>
        <s v="GWYP260010069"/>
        <s v="GWYM260010024"/>
        <s v="WYS250430060"/>
        <s v="KYJY25012A0069"/>
        <s v="WYE270480002"/>
      </sharedItems>
    </cacheField>
    <cacheField name="报班日期" numFmtId="0">
      <sharedItems containsBlank="1" count="32">
        <s v="2025-10-18"/>
        <s v="2025-10-11"/>
        <s v="2025-10-12"/>
        <s v="2025-10-20"/>
        <s v="2025-10-22"/>
        <s v="2025-10-04"/>
        <s v="2025-10-31"/>
        <s v="2025-10-23"/>
        <s v="2025-10-16"/>
        <m/>
        <s v="2025-10-01"/>
        <s v="2025-10-30"/>
        <s v="2025-10-26"/>
        <s v="2025-10-28"/>
        <s v="2025-10-09"/>
        <s v="2025-10-06"/>
        <s v="2025-10-03"/>
        <s v="2025-10-13"/>
        <s v="2025-10-15"/>
        <s v="2025-10-21"/>
        <s v="2025-10-14"/>
        <s v="2025-10-25"/>
        <s v="2025-10-08"/>
        <s v="2025-10-05"/>
        <s v="2025-10-29"/>
        <s v="2025-10-24"/>
        <s v="2025-10-27"/>
        <s v="2025-10-10"/>
        <s v="2025-10-17"/>
        <s v="2025-10-19"/>
        <s v="2025-10-02"/>
        <s v="2025-10-07"/>
      </sharedItems>
    </cacheField>
    <cacheField name="学员状态" numFmtId="0">
      <sharedItems containsString="0" containsBlank="1" containsNonDate="0" count="1">
        <m/>
      </sharedItems>
    </cacheField>
    <cacheField name="回访记录" numFmtId="0">
      <sharedItems count="147" longText="1">
        <s v="回访人：谭悦，回访时间：2025-10-18 10:38，回访内容：1；|回访人：谭悦，回访时间：2025-10-18 10:41，回访内容：系统自动签约；|回访人：谭悦，回访时间：2025-10-18 11:39，回访内容：谭悦进行了退单操作!(本条回访记录由系统自动记录)；|回访人：谭悦，回访时间：2025-10-18 11:40，回访内容：系统自动签约"/>
        <s v="回访人：谭悦，回访时间：2025-10-10 19:58，回访内容：一对一辅导，首师大 今年考 ，想学数学，孩子心气高，想考985；|回访人：谭悦，回访时间：2025-10-11 12:57，回访内容：系统自动签约"/>
        <s v="回访人：赵星火，回访时间：2025-10-04 22:27，回访内容：假期休息上班回访；|回访人：赵星火，回访时间：2025-10-06 16:45，回访内容：表示孩子要等孩子回京之后校区沟通下继续维护中；|回访人：赵星火，回访时间：2025-10-09 17:03，回访内容：跟进学生情况中继续维护中看下沟通中；|回访人：赵星火，回访时间：2025-10-11 18:13，回访内容：表示回京之后联系这边还没确定跟进中；|回访人：赵星火，回访时间：2025-10-12 20:20，回访内容：1"/>
        <s v="回访人：赵星火，回访时间：2025-10-13 15:34，回访内容：看下是考虑线下的，表示没有，然后看下这个线上介绍；|回访人：赵星火，回访时间：2025-10-16 15:02，回访内容：联系不上学生情况这边继续维我和中，看下课程考虑；|回访人：赵星火，回访时间：2025-10-19 17:31，回访内容：表示是不是有黄培辰老师，其次没有纸质版教材在就是具体价格；|回访人：赵星火，回访时间：2025-10-20 20:24，回访内容：系统自动签约"/>
        <s v="回访人：谭悦，回访时间：2025-10-22 15:16，回访内容：跟进一对一 ；|回访人：谭悦，回访时间：2025-10-22 15:59，回访内容：系统自动签约"/>
        <s v="回访人：赵星火，回访时间：2025-10-19 18:09，回访内容：1；|回访人：赵星火，回访时间：2025-10-20 09:53，回访内容：系统自动签约"/>
        <s v="回访人：谭悦，回访时间：2025-10-02 14:36，回访内容：加微信，建群，跟进中一对一英语  ；|回访人：谭悦，回访时间：2025-10-19 15:05，回访内容：谭悦进行了退单操作!(本条回访记录由系统自动记录)；|回访人：谭悦，回访时间：2025-10-19 16:39，回访内容：学生退费了， 看看考试成绩吧，跟进二战 ；|回访人：谭悦，回访时间：2025-10-26 13:55，回访内容：跟进集训营，还没回复 ；|回访人：谭悦，回访时间：2025-10-30 16:17，回访内容：1"/>
        <s v="回访人：李涛，回访时间：2025-10-31 20:48，回访内容：续费；|回访人：李涛，回访时间：2025-10-31 20:51，回访内容：系统自动签约"/>
        <s v="回访人：谭悦，回访时间：2025-10-17 18:42，回访内容：长期不回我消息 ；|回访人：陈伟钰，回访时间：2025-10-19 18:27，回访内容：陈伟钰恢复工单, 系统自动生成回访记录!；|回访人：谭悦，回访时间：2025-10-19 18:43，回访内容：面谈过了， 跟进中，走读班 ；|回访人：谭悦，回访时间：2025-10-22 18:03，回访内容：已出订单；|回访人：谭悦，回访时间：2025-10-23 10:54，回访内容：1"/>
        <s v="回访人：李涛，回访时间：2025-10-15 13:26，回访内容：今年考北师大   舞蹈专业！  本科是北京体育大学，4-6级没有考！ 有学过雅思 5分左右！    学习时间每天     专业课是在魏公村！下午到学校面谈！；|回访人：李涛，回访时间：2025-10-16 11:16，回访内容：系统自动签约"/>
        <s v="回访人：谭悦，回访时间：2025-10-11 10:08，回访内容：1；|回访人：谭悦，回访时间：2025-10-11 10:13，回访内容：系统自动签约"/>
        <s v="回访人：高龙明，回访时间：2025-10-19 15:47，回访内容：1；|回访人：高龙明，回访时间：2025-10-19 15:47，回访内容：1"/>
        <s v="回访人：谭悦，回访时间：2025-09-30 17:20，回访内容：1；|回访人：谭悦，回访时间：2025-09-30 17:20，回访内容：1"/>
        <s v="回访人：谭悦，回访时间：2025-10-30 16:10，回访内容：1；|回访人：谭悦，回访时间：2025-10-30 16:10，回访内容：补四六级班级优惠入班"/>
        <s v="回访人：谭悦，回访时间：2025-10-28 11:22，回访内容：续费一对一；|回访人：谭悦，回访时间：2025-10-28 11:29，回访内容：系统自动签约"/>
        <s v="回访人：谭悦，回访时间：2025-10-20 11:57，回访内容：在职工作，医学考博，明年考试，推荐网课和一对一  ；|回访人：谭悦，回访时间：2025-10-20 14:10，回访内容：系统自动签约；|回访人：谭悦，回访时间：2025-10-20 15:14，回访内容：签约"/>
        <s v="回访人：李涛，回访时间：2025-10-05 12:15，回访内容：现在不是很方便    晚点电话联系  微信通过了！；|回访人：李涛，回访时间：2025-10-05 16:42，回访内容：详细介绍一对一课程       家在东城住    这俩天考虑一下 给回复！"/>
        <s v="回访人：赵星火，回访时间：2025-10-24 18:50，回访内容：还没确定时间这边继续维护跟进中这边继续维护中；|回访人：赵星火，回访时间：2025-10-29 17:03，回访内容：给到课程计划和这个收费以及上课时间跟进中；|回访人：赵星火，回访时间：2025-10-30 11:12，回访内容：系统自动签约"/>
        <s v="回访人：赵星火，回访时间：2025-10-15 21:43，回访内容：明天缴费；|回访人：赵星火，回访时间：2025-10-16 11:30，回访内容：系统自动签约"/>
        <s v="回访人：赵星火，回访时间：2025-10-06 11:29，回访内容：1；|回访人：赵星火，回访时间：2025-10-06 14:22，回访内容：1"/>
        <s v="回访人：李涛，回访时间：2025-10-14 17:17，回访内容：转班 重新弄一下；|回访人：李涛，回访时间：2025-10-14 17:18，回访内容：报名！"/>
        <s v="回访人：赵星火，回访时间：2025-10-28 16:53，回访内容：给到课程辅导合同跟进中继续维护学生。；|回访人：赵星火，回访时间：2025-10-31 18:42，回访内容：1"/>
        <s v="回访人：李涛，回访时间：2025-10-14 17:16，回访内容：转班 重新弄一下；|回访人：李涛，回访时间：2025-10-14 17:21，回访内容：报名"/>
        <s v="回访人：李涛，回访时间：2025-09-30 15:21，回访内容：主要英语  去年英语65分，希望找经验丰富的老师，倾向一对一  推荐老师   想要10.1假期上课   微信发送试听课！；|回访人：李涛，回访时间：2025-10-01 16:31，回访内容：微信跟进中 ；|回访人：李涛，回访时间：2025-10-02 16:37，回访内容：选老师中  继续跟进！"/>
        <s v="回访人：谭悦，回访时间：2025-10-22 19:26，回访内容：今年考，MPA，去年考过，社科大，164分， 英语一对一20小时，；|回访人：谭悦，回访时间：2025-10-22 20:12，回访内容：系统自动签约"/>
        <s v="回访人：赵星火，回访时间：2025-10-08 17:52，回访内容：表示关注择校跟进中继续维护学生情况"/>
        <s v="回访人：赵星火，回访时间：2025-10-18 13:27，回访内容：1；|回访人：赵星火，回访时间：2025-10-18 13:57，回访内容：1"/>
        <s v="回访人：赵星火，回访时间：2025-10-17 14:43，回访内容：明年考本校本专业，这边想要线上网课，都推荐中邀约面谈跟进中；|回访人：赵星火，回访时间：2025-10-18 16:10，回访内容：郭畑畑校区试听课沟通了，跟进学生情况看下课程考虑推荐知春路走读班中，关注人数和授课进度分班。；|回访人：赵星火，回访时间：2025-10-18 19:39，回访内容：1"/>
        <s v="回访人：谭悦，回访时间：2025-10-10 13:23，回访内容：续费一对一；|回访人：谭悦，回访时间：2025-10-10 19:17，回访内容：微信跟进中，一对一续费 ；|回访人：谭悦，回访时间：2025-10-13 12:42，回访内容：孩子不想上课呢， 再等等吧 ；|回访人：谭悦，回访时间：2025-10-16 11:47，回访内容：系统自动签约"/>
        <s v="回访人：谭悦，回访时间：2025-10-20 17:39，回访内容：续费跟进 ；|回访人：谭悦，回访时间：2025-10-20 19:26，回访内容：系统自动签约"/>
        <s v="回访人：李涛，回访时间：2025-10-12 11:30，回访内容：国科大    化学专硕！  材料与化工！现在临时换的专业  现在比较着急  主要是补习数学2    微信发老师介绍 资料！；|回访人：李涛，回访时间：2025-10-13 15:49，回访内容：下午来魏公村校区面谈！；|回访人：李涛，回访时间：2025-10-13 18:42，回访内容：系统自动签约"/>
        <s v="回访人：谭悦，回访时间：2025-10-15 10:37，回访内容：1；|回访人：谭悦，回访时间：2025-10-15 10:54，回访内容：1"/>
        <s v="回访人：赵星火，回访时间：2025-10-22 13:54，回访内容：1；|回访人：赵星火，回访时间：2025-10-22 14:38，回访内容：系统自动签约"/>
        <s v="回访人：赵星火，回访时间：2025-10-03 21:33，回访内容：假期休息上班回访；|回访人：赵星火，回访时间：2025-10-05 22:43，回访内容：假期休息上班回放；|回访人：赵星火，回访时间：2025-10-06 17:04，回访内容：回访学生现在的课程考虑给到节假日祝福"/>
        <s v="回访人：谭悦，回访时间：2025-10-12 13:33，回访内容：1；|回访人：谭悦，回访时间：2025-10-12 13:38，回访内容：系统自动签约"/>
        <s v="回访人：李涛，回访时间：2025-10-23 11:50，回访内容：计划明年博士考试  英语基础不好    英国留学回来的，学艺术的，托福前年考试98分，近一年没有学过阅读写作，考本科院校的博士，完型，写作，阅读，听学姐说考博英语和国内英一难度差不多！中央戏剧大学 本科，研究生在国外！；|回访人：李涛，回访时间：2025-10-23 15:50，回访内容：报名了"/>
        <s v="回访人：谭悦，回访时间：2025-10-21 10:40，回访内容：1；|回访人：谭悦，回访时间：2025-10-21 11:33，回访内容：系统自动签约"/>
        <s v="回访人：张乐，回访时间：2025-10-14 17:01，回访内容：续费一对一；|回访人：张乐，回访时间：2025-10-14 17:05，回访内容：系统自动签约"/>
        <s v="回访人：谭悦，回访时间：2025-10-13 21:59，回访内容：续费 ；|回访人：谭悦，回访时间：2025-10-14 14:38，回访内容：系统自动签约"/>
        <s v="回访人：李涛，回访时间：2025-10-22 13:10，回访内容：给哥哥咨询   考安徽工业大学   电科！想要线上授课  需要辅导一下英语和408  加微信沟通！；|回访人：李涛，回访时间：2025-10-23 16:26，回访内容：电话沟通  给新的课程方案！跟家里人在沟通一下！；|回访人：李涛，回访时间：2025-10-24 14:20，回访内容：明天早上来校区沟通一下！；|回访人：李涛，回访时间：2025-10-25 12:35，回访内容：系统自动签约"/>
        <s v="回访人：赵星火，回访时间：2025-10-18 14:25，回访内容：1；|回访人：赵星火，回访时间：2025-10-18 14:25，回访内容：1"/>
        <s v="回访人：李涛，回访时间：2025-10-14 13:55，回访内容：今年是二战了，目标是武汉工程大学！专8，65左右！   去年翻译基础100初头，现在主要辅导(357)翻译基础（英语）   (448)汉语写作与百科知识 ，加微信！；|回访人：李涛，回访时间：2025-10-15 13:41，回访内容：系统自动签约"/>
        <s v="回访人：赵星火，回访时间：2025-10-21 09:44，回访内容：1；|回访人：赵星火，回访时间：2025-10-21 09:49，回访内容：系统自动签约"/>
        <s v="回访人：谭悦，回访时间：2025-10-11 15:59，回访内容：考虑英语和数学的网课学习， 推荐一对一  ；|回访人：谭悦，回访时间：2025-10-12 11:39，回访内容：签约网课  "/>
        <s v="回访人：李涛，回访时间：2025-10-05 19:04，回访内容：今年大三，护理专业，北京中医药大学，  现在有医院践习 时间不是很好固定！推荐封闭营，一对一 走读！ 要考虑一下！继续跟进！"/>
        <s v="回访人：谭悦，回访时间：2025-10-20 22:09，回访内容：内推的学生家长 ；|回访人：谭悦，回访时间：2025-10-21 19:17，回访内容：微信跟进中， 寒暑集训营 优惠  ；|回访人：谭悦，回访时间：2025-10-22 16:30，回访内容：签约 "/>
        <s v="回访人：赵星火，回访时间：2025-10-05 11:21，回访内容：签约"/>
        <s v="回访人：汪宇萌，回访时间：2025-10-03 14:07，回访内容：考虑最后冲刺，知春路线下沟通；|回访人：汪宇萌，回访时间：2025-10-03 18:05，回访内容：签约"/>
        <s v="回访人：赵星火，回访时间：2025-10-30 11:52，回访内容：签约；|回访人：赵星火，回访时间：2025-10-30 12:01，回访内容：_x000a_签约"/>
        <s v="回访人：赵星火，回访时间：2025-10-23 13:04，回访内容：表示自己这边集训能不能上一对一_x000a_字啊就是方便的推荐一对一知春路；|回访人：赵星火，回访时间：2025-10-24 10:50，回访内容：跟进学生情况中这边继续维护学生考虑跟进中。；|回访人：赵星火，回访时间：2025-10-24 16:48，回访内容：系统自动签约"/>
        <s v="回访人：谭悦，回访时间：2025-10-15 12:59，回访内容：1；|回访人：谭悦，回访时间：2025-10-15 13:10，回访内容：系统自动签约"/>
        <s v="回访人：李涛，回访时间：2025-10-22 16:11，回访内容：在线老师推荐  孩子英语基础不是很好  今年12月份想要四级通过，介绍课程 微信沟通中；|回访人：李涛，回访时间：2025-10-22 18:40，回访内容：系统自动签约"/>
        <s v="回访人：谭悦，回访时间：2025-10-21 16:52，回访内容：专业课 ；|回访人：谭悦，回访时间：2025-10-21 16:56，回访内容：系统自动签约"/>
        <s v="回访人：谭悦，回访时间：2025-10-12 14:44，回访内容：报名 ；|回访人：谭悦，回访时间：2025-10-12 14:47，回访内容：系统自动签约"/>
        <s v="回访人：赵星火，回访时间：2025-10-04 22:29，回访内容：假期休息上班回访；|回访人：赵星火，回访时间：2025-10-06 17:20，回访内容：表示10月1之后再沟通考研学习；|回访人：赵星火，回访时间：2025-10-09 16:57，回访内容：跟进学生情况中这边继续维护学生考虑中。；|回访人：赵星火，回访时间：2025-10-12 17:21，回访内容：1"/>
        <s v="回访人：赵星火，回访时间：2025-10-21 16:25，回访内容：高考英语120多分，这边是第一次考北工大，推荐冲刺班；|回访人：赵星火，回访时间：2025-10-21 17:04，回访内容：1"/>
        <s v="回访人：李涛，回访时间：2025-10-06 14:30，回访内容：家里两个孩子    想要报名六级课程！   女儿在珠海   儿子在西安，了解六级课程  推荐线上课程！；|回访人：李涛，回访时间：2025-10-09 11:10，回访内容：微信联系    沟通六级课程！继续联系跟进！；|回访人：李涛，回访时间：2025-10-09 18:48，回访内容：报名了"/>
        <s v="回访人：赵星火，回访时间：2025-10-09 10:35，回访内容：签约；|回访人：赵星火，回访时间：2025-10-09 11:21，回访内容：1"/>
        <s v="回访人：谭悦，回访时间：2025-10-07 09:37，回访内容：咨询考研 ；|回访人：谭悦，回访时间：2025-10-07 10:12，回访内容：家长咨询27考研网课 不想来集训营 ；|回访人：谭悦，回访时间：2025-10-08 20:38，回访内容：家长打电话问考研专业 ；|回访人：谭悦，回访时间：2025-10-11 12:49，回访内容：签约 "/>
        <s v="回访人：赵星火，回访时间：2025-10-10 20:24，回访内容：电话没接 微信上问下课程考虑跟进中继续维护；|回访人：赵星火，回访时间：2025-10-12 18:11，回访内容：想要试听跟进学生情况中继续维护学生；|回访人：赵星火，回访时间：2025-10-12 20:34，回访内容：系统自动签约"/>
        <s v="回访人：赵星火，回访时间：2025-10-12 10:22，回访内容：想要线上的，时间宝贵_x000a_家长帮孩子咨询，主要是推荐408一对一和走读英政冲刺班；|回访人：赵星火，回访时间：2025-10-12 16:04，回访内容：系统自动签约"/>
        <s v="回访人：赵星火，回访时间：2025-10-15 14:48，回访内容：续费；|回访人：赵星火，回访时间：2025-10-15 14:53，回访内容：系统自动签约"/>
        <s v="回访人：谭悦，回访时间：2025-10-16 14:53，回访内容：续费英语一对一"/>
        <s v="回访人：谭悦，回访时间：2025-10-16 11:42，回访内容：跟进续费 ；|回访人：谭悦，回访时间：2025-10-16 13:50，回访内容：系统自动签约"/>
        <s v="回访人：谭悦，回访时间：2025-10-26 10:01，回访内容：咨询考研；|回访人：谭悦，回访时间：2025-10-26 13:56，回访内容：准备宝在线课 ；|回访人：谭悦，回访时间：2025-10-26 14:06，回访内容：系统自动签约"/>
        <s v="回访人：赵星火，回访时间：2025-10-07 10:23，回访内容：首医开学大四这边咨询英政线下走读班，知春路，专业课安排好了跟进中；|回访人：赵星火，回访时间：2025-10-08 16:52，回访内容：逼单跟进中继续维护学生情况，跟进中；|回访人：赵星火，回访时间：2025-10-09 11:13，回访内容：1"/>
        <s v="回访人：谭悦，回访时间：2025-10-20 20:15，回访内容：1；|回访人：谭悦，回访时间：2025-10-20 20:18，回访内容：系统自动签约"/>
        <s v="回访人：赵星火，回访时间：2025-10-21 16:00，回访内容：师胜楠这边咨询想要跨考法硕，计划面谈邀约中，给到课程介绍安排中；|回访人：赵星火，回访时间：2025-10-24 16:34，回访内容：确认下到访时间跟进学生情况中继续维护；|回访人：赵星火，回访时间：2025-10-26 19:45，回访内容：临时有事明天回访；|回访人：赵星火，回访时间：2025-10-27 13:57，回访内容：系统自动签约"/>
        <s v="回访人：赵星火，回访时间：2025-10-11 14:53，回访内容：给到课程介绍跟进学生情况中继续维护。；|回访人：赵星火，回访时间：2025-10-13 20:36，回访内容：1"/>
        <s v="回访人：谭悦，回访时间：2025-10-31 17:22，回访内容：28考研，矿大，英语六级。四级525，高考英语山东136，希望六级考高一点，_x000a_保研的机会没有，推荐六级精英小班 ；|回访人：谭悦，回访时间：2025-10-31 19:32，回访内容：签约 "/>
        <s v="回访人：谭悦，回访时间：2025-10-03 13:34，回访内容：跟进续费，一对一  ；|回访人：谭悦，回访时间：2025-10-09 19:57，回访内容：跟进数学一对一 ；|回访人：谭悦，回访时间：2025-10-12 13:21，回访内容：系统自动签约"/>
        <s v="回访人：谭悦，回访时间：2025-10-08 15:01，回访内容：26考研 "/>
        <s v="回访人：谭悦，回访时间：2025-10-19 16:41，回访内容：等模考成绩出来以后沟通  ；|回访人：谭悦，回访时间：2025-10-24 15:49，回访内容：系统自动签约"/>
        <s v="回访人：谭悦，回访时间：2025-10-12 18:05，回访内容：已发续费链接 ；|回访人：谭悦，回访时间：2025-10-13 12:26，回访内容：系统自动签约"/>
        <s v="回访人：谭悦，回访时间：2025-10-06 21:09，回访内容：1；|回访人：谭悦，回访时间：2025-10-06 21:09，回访内容：1"/>
        <s v="回访人：谭悦，回访时间：2025-10-12 17:33，回访内容：1冲刺集训营 ；|回访人：谭悦，回访时间：2025-10-13 12:28，回访内容：准备插班冲刺的集训营  ；|回访人：谭悦，回访时间：2025-10-15 17:37，回访内容：签约"/>
        <s v="回访人：赵星火，回访时间：2025-10-12 15:17，回访内容：这个咨询数学二的第一辅导，看一下课程的需求，主要离知春路比较方便；|回访人：赵星火，回访时间：2025-10-13 19:06，回访内容：感觉价格高要更大优惠跟进中继续维护；|回访人：赵星火，回访时间：2025-10-15 10:17，回访内容：系统自动签约"/>
        <s v="回访人：谭悦，回访时间：2025-10-21 11:07，回访内容：微信跟进中  ；|回访人：谭悦，回访时间：2025-10-22 11:14，回访内容：13683190030 考北大应用心理专硕，非全， 临床方向，；|回访人：谭悦，回访时间：2025-10-25 15:40，回访内容：说出差回来学，在职考生  ；|回访人：谭悦，回访时间：2025-10-29 10:21，回访内容：1"/>
        <s v="回访人：谭悦，回访时间：2025-10-28 10:58，回访内容：转班；|回访人：谭悦，回访时间：2025-10-28 10:59，回访内容：1"/>
        <s v="回访人：谭悦，回访时间：2025-10-24 11:56，回访内容：管综一对一 ；|回访人：谭悦，回访时间：2025-10-24 12:55，回访内容：系统自动签约"/>
        <s v="回访人：谭悦，回访时间：2025-10-15 20:35，回访内容：跟进续费排课  ；|回访人：谭悦，回访时间：2025-10-18 10:32，回访内容：系统自动签约"/>
        <s v="回访人：赵星火，回访时间：2025-10-24 18:40，回访内容：回访下学生情况这边396学习安排跟进中继续维护。；|回访人：赵星火，回访时间：2025-10-29 19:49，回访内容：给到优惠倒计时跟进中继续维护学生；|回访人：赵星火，回访时间：2025-10-31 11:06，回访内容：签约"/>
        <s v="回访人：赵星火，回访时间：2025-10-05 10:36，回访内容：报名"/>
        <s v="回访人：谭悦，回访时间：2025-10-27 20:40，回访内容：家长给孩子咨询27考研的网课  ；|回访人：谭悦，回访时间：2025-10-31 16:22，回访内容：报名"/>
        <s v="回访人：谭悦，回访时间：2025-10-10 18:48，回访内容：北城，影视编导， 大四， 今年准备考公， 咨询择校 "/>
        <s v="回访人：李涛，回访时间：2025-10-12 10:58，回访内容：今年二战  艺术跨考，目前英语比较迷茫！英二目标55-60分！目前就在北京，目前英语比较慌；|回访人：李涛，回访时间：2025-10-13 13:06，回访内容：系统自动签约"/>
        <s v="回访人：赵星火，回访时间：2025-10-22 17:35，回访内容：1；|回访人：赵星火，回访时间：2025-10-22 17:47，回访内容：系统自动签约"/>
        <s v="回访人：谭悦，回访时间：2025-10-20 17:36，回访内容：续费 ；|回访人：谭悦，回访时间：2025-10-20 17:39，回访内容：系统自动签约"/>
        <s v="回访人：赵星火，回访时间：2025-10-18 15:42，回访内容：面谈了想考中传的艺术学，想要北京师资这边跟进学生情况中；|回访人：赵星火，回访时间：2025-10-19 16:35，回访内容：表示担心英语基础薄弱，跟不上给到信心和案例；|回访人：赵星火，回访时间：2025-10-20 16:55，回访内容：联系学生情况这边要报名但是需要等两天再说跟进中。；|回访人：赵星火，回访时间：2025-10-21 20:07，回访内容：系统自动签约"/>
        <s v="回访人：李涛，回访时间：2025-10-01 15:15，回访内容：在职考管理类专业    了解英语二的课程  说加微信  说自己的微信坏了！有点像竞品！；|回访人：李涛，回访时间：2025-10-02 18:07，回访内容：5号在联系一次！"/>
        <s v="回访人：赵星火，回访时间：2025-10-12 19:03，回访内容：跟进续费课时中继续维护中；|回访人：赵星火，回访时间：2025-10-12 20:21，回访内容：系统自动签约"/>
        <s v="回访人：赵星火，回访时间：2025-10-12 11:02，回访内容：1；|回访人：赵星火，回访时间：2025-10-12 11:11，回访内容：系统自动签约"/>
        <s v="回访人：李涛，回访时间：2025-10-21 10:25，回访内容：需要在买一个大学数学的线上课程；|回访人：李涛，回访时间：2025-10-21 17:34，回访内容：现在不是很方便   微信继续沟通！；|回访人：李涛，回访时间：2025-10-22 17:35，回访内容：要跟孩子沟通一下   晚点微信回复！；|回访人：李涛，回访时间：2025-10-24 14:52，回访内容：孩子这周回来问一下  ！；|回访人：李涛，回访时间：2025-10-29 17:04，回访内容：电话不接了！ 微信在跟进一下；|回访人：李涛，回访时间：2025-10-30 11:29，回访内容：系统自动签约"/>
        <s v="回访人：李涛，回访时间：2025-10-05 10:57，回访内容：咨询了解四级班课 微信发介绍！；|回访人：李涛，回访时间：2025-10-08 12:07，回访内容：已报名"/>
        <s v="回访人：赵星火，回访时间：2025-10-07 18:09，回访内容：提醒回访邀约校区面谈，跟进学生情况；|回访人：赵星火，回访时间：2025-10-10 18:20，回访内容：发送链接看下缴费跟进中；|回访人：赵星火，回访时间：2025-10-10 21:10，回访内容：1"/>
        <s v="回访人：谭悦，回访时间：2025-10-24 18:41，回访内容：跟进六级冲刺班，凑团报；|回访人：谭悦，回访时间：2025-10-25 15:50，回访内容：1"/>
        <s v="回访人：谭悦，回访时间：2025-10-18 13:37，回访内容：准备明天来面谈， 带家长一起  ；|回访人：谭悦，回访时间：2025-10-19 15:25，回访内容：和家长一起来的，面谈跟进中  ；|回访人：谭悦，回访时间：2025-10-22 11:15，回访内容：今天家长说确定一下，等信息呢  ；|回访人：谭悦，回访时间：2025-10-24 14:44，回访内容：系统自动签约"/>
        <s v="回访人：赵星火，回访时间：2025-10-17 13:09，回访内容：1；|回访人：赵星火，回访时间：2025-10-17 13:12，回访内容：系统自动签约"/>
        <s v="回访人：谭悦，回访时间：2025-10-21 19:28，回访内容：杨晓超老师已经联系过了， 一起跟进 ；|回访人：谭悦，回访时间：2025-10-25 15:34，回访内容：学生今天来校区面谈了， 杨晓超老师跟进的  ；|回访人：谭悦，回访时间：2025-10-29 12:06，回访内容：优惠截止， 跟进中， 上周试听课， 小超老师跟进的  ；|回访人：谭悦，回访时间：2025-10-29 19:12，回访内容：考虑报走读班 ，对比价格 ，打电话沟通了   月底逼单；|回访人：谭悦，回访时间：2025-10-30 10:16，回访内容：签约"/>
        <s v="回访人：徐一城，回访时间：2025-10-16 15:23，回访内容：发送寒假六级大班课程介绍，等待家长回复；|回访人：徐一城，回访时间：2025-10-18 11:19，回访内容：已签协议，等待缴费；|回访人：徐一城，回访时间：2025-10-21 17:11，回访内容：签约"/>
        <s v="回访人：谭悦，回访时间：2025-10-09 20:00，回访内容：微信邀约参观试听课 ；|回访人：谭悦，回访时间：2025-10-16 16:42，回访内容：准备报名英语政治 "/>
        <s v="回访人：谭悦，回访时间：2025-10-27 14:23，回访内容：学生再次咨询了  ；|回访人：谭悦，回访时间：2025-10-27 17:15，回访内容：考虑报名候鸟单科 已出订单 "/>
        <s v="回访人：赵星火，回访时间：2025-10-11 14:19，回访内容：要经验丰富女老师，这边孩子内向不善交流，推荐师资表示四六级不需要辅导。；|回访人：赵星火，回访时间：2025-10-12 16:01，回访内容：跟进学生情况中这边继续维护中跟进中，问下师资。；|回访人：赵星火，回访时间：2025-10-14 17:01，回访内容：回放学生情况给到课程介绍方案跟进中。；|回访人：赵星火，回访时间：2025-10-17 17:34，回访内容：表示孩子不想要上课，这边再次跟进中继续维护中。；|回访人：赵星火，回访时间：2025-10-19 11:22，回访内容：系统自动签约"/>
        <s v="回访人：谭悦，回访时间：2025-10-10 18:48，回访内容：1；|回访人：谭悦，回访时间：2025-10-10 18:49，回访内容：1"/>
        <s v="回访人：刘津玲，回访时间：2025-10-13 11:46，回访内容：插班报入知春路_x000a_总结：  _x000a_咨询者询问线下班插班费用，被告知线下班已封班，仅剩线上冲刺班。随后提供了线上课程价格（英管不含大师课10688.5元，含大师课13488.5元），并解释大师课内容。咨询者决定报名，确认上课地点为知春路，要求邮寄教材至河北衡水地址，并完成协议签署。  _x000a__x000a_下次回访建议：  _x000a_1. 确认教材是否已邮寄并送达，询问是否需要其他学习资料。  _x000a_2. 提醒开课时间（18日）及课前准备事项，确保顺利跟进课程进度。  _x000a_3. 询问初期上课体验，是否需要额外辅导或调整学习计划。"/>
        <s v="回访人：谭悦，回访时间：2025-10-19 15:59，回访内容：高老师接待，准备报名 ；|回访人：谭悦，回访时间：2025-10-19 16:10，回访内容：系统自动签约"/>
        <s v="回访人：李涛，回访时间：2025-10-02 14:57，回访内容：给孩子了解一下课程   现在需要英语写作差点 想要老师辅导！"/>
        <s v="回访人：李涛，回访时间：2025-10-03 17:17，回访内容：节后联系  假期先学学看！；|回访人：李涛，回访时间：2025-10-08 10:55，回访内容：明天联系！；|回访人：李涛，回访时间：2025-10-09 15:51，回访内容：暂时无法接通！ 微信继续联系跟进！"/>
        <s v="回访人：谭悦，回访时间：2025-10-09 18:26，回访内容：报名网课 ；|回访人：谭悦，回访时间：2025-10-09 18:40，回访内容：1"/>
        <s v="回访人：赵星火，回访时间：2025-10-20 15:04，回访内容：跟进课时中这边继续维护学生情况中；|回访人：赵星火，回访时间：2025-10-22 17:41，回访内容：给到报名活动跟进学生情况中继续维护；|回访人：赵星火，回访时间：2025-10-23 13:26，回访内容：系统自动签约"/>
        <s v="回访人：赵星火，回访时间：2025-10-18 10:36，回访内容：申请优惠10小时；|回访人：赵星火，回访时间：2025-10-19 16:54，回访内容：系统自动签约"/>
        <s v="回访人：赵星火，回访时间：2025-10-06 16:27，回访内容：1"/>
        <s v="回访人：赵星火，回访时间：2025-10-23 10:26，回访内容：目标分数60   民大音乐专业。英语，现在阅读差不多了，然后线上一对一学习，想要翻译和写作的辅导跟进中。；|回访人：赵星火，回访时间：2025-10-23 11:55，回访内容：系统自动签约"/>
        <s v="回访人：赵星火，回访时间：2025-10-07 10:49，回访内容：之前考过英证可以考到60，现在咨询专业课辅导专业课也有对应的课程内容，主要是需要督学看下10小时能报吗_x000a_推荐了英语的实时一对一和政治突破班，在五道口工作方便知春路。；|回访人：赵星火，回访时间：2025-10-08 16:42，回访内容：一回小区来沟通跟进中继续维护"/>
        <s v="回访人：赵星火，回访时间：2025-10-17 15:14，回访内容：要退费候鸟转成一对一课程跟进中；|回访人：赵星火，回访时间：2025-10-20 17:07，回访内容：看下下次上课时间来校区沟通跟进中；|回访人：赵星火，回访时间：2025-10-23 13:50，回访内容：系统自动签约"/>
        <s v="回访人：谭悦，回访时间：2025-10-05 12:22，回访内容：跟进六级班和考研  ；|回访人：谭悦，回访时间：2025-10-11 21:55，回访内容：1"/>
        <s v="回访人：谭悦，回访时间：2025-10-08 15:24，回访内容：考研一对一，考央民的新传， 一战33分， 二战目标70， 北京孩子 ；|回访人：谭悦，回访时间：2025-10-08 21:58，回访内容：报名一对一 "/>
        <s v="回访人：赵星火，回访时间：2025-10-09 15:52，回访内容：1"/>
        <s v="回访人：谭悦，回访时间：2025-10-14 19:16，回访内容：择校"/>
        <s v="回访人：李涛，回访时间：2025-10-22 19:28，回访内容：老生续费！；|回访人：李涛，回访时间：2025-10-23 18:31，回访内容：系统自动签约"/>
        <s v="回访人：苏乾楠，回访时间：2025-10-11 14:38，回访内容：学生要换本校；|回访人：苏乾楠，回访时间：2025-10-11 14:39，回访内容：目前计划换成本校，专业课  得再续费点课时；|回访人：苏乾楠，回访时间：2025-10-12 16:02，回访内容：可能专业课会续费点；|回访人：苏乾楠，回访时间：2025-10-14 16:07，回访内容：跟学管老师沟通专业课的续费；|回访人：苏乾楠，回访时间：2025-10-17 18:50，回访内容：目前的周末面谈应该是要续费点专业课；|回访人：苏乾楠，回访时间：2025-10-19 21:30，回访内容：等续费专业课；|回访人：苏乾楠，回访时间：2025-10-20 10:48，回访内容：系统自动签约"/>
        <s v="回访人：苏乾楠，回访时间：2025-10-20 10:49，回访内容：1；|回访人：苏乾楠，回访时间：2025-10-20 10:50，回访内容：系统自动签约"/>
        <s v="回访人：谭悦，回访时间：2025-10-08 16:00，回访内容：本科 国际关系学院， 22408，大四， 考央财，计算机  "/>
        <s v="回访人：李涛，回访时间：2025-10-05 19:17，回访内容：学生本人咨询，今年考会计！  今年二战，去年考的德语，现在想要好就业 ，专业课还没有开始学！英语专四过了！本科北京语言大学，管综还没有开始复习，去年政治考了60左右！英语一 60分左右！  数学基础不好，推荐一对一课程    ；|回访人：李涛，回访时间：2025-10-09 11:13，回访内容：明天来校区进行面谈！  今天晚上才回北京！；|回访人：李涛，回访时间：2025-10-10 18:08，回访内容：已经沟通 跟家长在商量一下！；|回访人：李涛，回访时间：2025-10-11 15:45，回访内容：系统自动签约"/>
        <s v="回访人：谭悦，回访时间：2025-10-02 17:12，回访内容：面谈；|回访人：谭悦，回访时间：2025-10-05 12:17，回访内容：家长已经来过了，现在专业定不下来  "/>
        <s v="回访人：谭悦，回访时间：2025-10-28 18:32，回访内容：今年考，不接受一对一价格，考虑班课，加微信， 艺术生 ；|回访人：谭悦，回访时间：2025-10-29 14:47，回访内容：签约"/>
        <s v="回访人：李涛，回访时间：2025-10-01 11:27，回访内容：现在在高速上    这几天玩完在说！；|回访人：李涛，回访时间：2025-10-05 16:44，回访内容：十一在玩 微信跟进！"/>
        <s v="回访人：谭悦，回访时间：2025-10-20 15:51，回访内容：咨询四级冲刺班  ；|回访人：谭悦，回访时间：2025-10-21 19:27，回访内容：家长说不考虑一对一 不想学  ；|回访人：谭悦，回访时间：2025-10-26 09:43，回访内容：签约 "/>
        <s v="回访人：赵星火，回访时间：2025-10-16 14:08，回访内容：以及7次课，看下学生情况跟进中继续维护学生考虑。；|回访人：赵星火，回访时间：2025-10-16 16:05，回访内容：系统自动签约"/>
        <s v="回访人：赵星火，回访时间：2025-10-06 18:45，回访内容：今年刚毕业就要好考的，推荐英二管综，邀约线下面谈跟进中；|回访人：赵星火，回访时间：2025-10-07 15:35，回访内容：稍等小区面谈跟进学生情况中继续维护 "/>
        <s v="回访人：谭悦，回访时间：2025-10-12 14:38，回访内容：1；|回访人：谭悦，回访时间：2025-10-12 14:40，回访内容：系统自动签约"/>
        <s v="回访人：李涛，回访时间：2025-10-14 17:17，回访内容：转班 重新弄一下；|回访人：李涛，回访时间：2025-10-14 17:20，回访内容：报名"/>
        <s v="回访人：赵星火，回访时间：2025-10-18 11:00，回访内容：1；|回访人：赵星火，回访时间：2025-10-18 11:26，回访内容：系统自动签约"/>
        <s v="回访人：赵星火，回访时间：2025-10-11 22:17，回访内容：1；|回访人：赵星火，回访时间：2025-10-12 10:06，回访内容：1"/>
        <s v="回访人：谭悦，回访时间：2025-10-23 20:49，回访内容：准备续费  ；|回访人：谭悦，回访时间：2025-10-24 16:25，回访内容：学生续费一对一 跟进中 ；|回访人：谭悦，回访时间：2025-10-25 15:36，回访内容：系统自动签约"/>
        <s v="回访人：李涛，回访时间：2025-10-25 13:13，回访内容：四级过了  六级没过！ 北方工业大学，六级考过一次没过，现在想要上六级课和论文科研的指导，介绍大班小班  现在有事    晚点在沟通！；|回访人：李涛，回访时间：2025-10-25 15:32，回访内容：报名"/>
        <s v="回访人：谭悦，回访时间：2025-10-16 18:15，回访内容：1；|回访人：谭悦，回访时间：2025-10-16 18:15，回访内容：1"/>
        <s v="回访人：赵星火，回访时间：2025-10-21 17:29，回访内容：推荐专业课内容学习这边继续维护中看下考虑；|回访人：赵星火，回访时间：2025-10-23 16:19，回访内容：回访学生情况这边跟进学生考虑中继续维护。；|回访人：赵星火，回访时间：2025-10-26 19:47，回访内容：临时有事明天回访；|回访人：赵星火，回访时间：2025-10-27 17:27，回访内容：做测试给方案中这边继续维护学生情况中；|回访人：赵星火，回访时间：2025-10-29 18:22，回访内容：跟进学生情况给到方案跟进中，继续维护。；|回访人：赵星火，回访时间：2025-10-29 19:40，回访内容：系统自动签约"/>
        <s v="回访人：谭悦，回访时间：2025-10-22 12:04，回访内容：张泽老师跟进中，一直没有回复报名 ；|回访人：谭悦，回访时间：2025-10-29 15:46，回访内容：不回复消息了联系不上  ；|回访人：谭悦，回访时间：2025-10-29 16:50，回访内容：系统自动签约"/>
        <s v="回访人：谭悦，回访时间：2025-10-14 14:21，回访内容：续费一对一；|回访人：谭悦，回访时间：2025-10-14 14:32，回访内容：系统自动签约"/>
        <s v="回访人：谭悦，回访时间：2025-10-14 15:12，回访内容：1；|回访人：谭悦，回访时间：2025-10-14 15:15，回访内容：系统自动签约"/>
        <s v="回访人：谭悦，回访时间：2025-10-19 15:35，回访内容：1；|回访人：谭悦，回访时间：2025-10-19 15:35，回访内容：1"/>
        <s v="回访人：赵星火，回访时间：2025-10-17 15:33，回访内容：跟进中这边继续维护学生情况中看下一对一考虑；|回访人：赵星火，回访时间：2025-10-17 20:23，回访内容：系统自动签约"/>
        <s v="回访人：谭悦，回访时间：2025-10-06 13:48，回访内容：1；|回访人：谭悦，回访时间：2025-10-06 14:03，回访内容：准备报名 一对一续费 ；|回访人：谭悦，回访时间：2025-10-06 14:19，回访内容：签约 ；|回访人：谭悦，回访时间：2025-10-06 14:19，回访内容：谭悦进行了退单操作!(本条回访记录由系统自动记录)"/>
        <s v="回访人：赵星火，回访时间：2025-09-28 15:17，回访内容：要做一下测试这边看下学生情况中继续维护；|回访人：赵星火，回访时间：2025-09-30 11:25，回访内容：赵老师看下成绩跟进中给到分析继续维护学生 考虑；|回访人：赵星火，回访时间：2025-10-04 22:27，回访内容：假期休息上班回访"/>
        <s v="回访人：李涛，回访时间：2025-10-27 17:41，回访内容：孩子现在是大四  基础不是很好，现在想要了解一下还来得及不，考首医的公共卫生    加微信沟通！在通州北苑那边住  孩子现在在实习，四级430分；|回访人：李涛，回访时间：2025-10-28 18:11，回访内容：另外一个号码！；|回访人：李涛，回访时间：2025-10-31 22:09，回访内容：系统自动签约"/>
        <s v="回访人：李涛，回访时间：2025-10-31 22:16，回访内容：点错了 重新下单；|回访人：李涛，回访时间：2025-10-31 22:22，回访内容：系统自动签约"/>
      </sharedItems>
    </cacheField>
    <cacheField name="新老生类型" numFmtId="0">
      <sharedItems containsString="0" containsBlank="1" containsNonDate="0" count="1">
        <m/>
      </sharedItems>
    </cacheField>
    <cacheField name="退费金额" numFmtId="0">
      <sharedItems containsBlank="1" count="3">
        <m/>
        <s v="399.0"/>
        <s v="7366.8"/>
      </sharedItems>
    </cacheField>
    <cacheField name="退费日期" numFmtId="0">
      <sharedItems containsBlank="1" count="3">
        <m/>
        <s v="2025-10-13"/>
        <s v="2025-10-10"/>
      </sharedItems>
    </cacheField>
    <cacheField name="课程类型" numFmtId="0">
      <sharedItems containsBlank="1" count="4">
        <m/>
        <s v="长期班"/>
        <s v="长期班,长期班,长期班"/>
        <s v="长期班,长期班"/>
      </sharedItems>
    </cacheField>
    <cacheField name="客户ID" numFmtId="0">
      <sharedItems containsSemiMixedTypes="0" containsString="0" containsNumber="1" containsInteger="1" minValue="0" maxValue="86840971" count="134">
        <n v="85872093"/>
        <n v="85516485"/>
        <n v="86005371"/>
        <n v="33569231"/>
        <n v="33140368"/>
        <n v="85687580"/>
        <n v="86751591"/>
        <n v="43431314"/>
        <n v="86079300"/>
        <n v="33338537"/>
        <n v="62316553"/>
        <n v="69951253"/>
        <n v="58815635"/>
        <n v="86345434"/>
        <n v="85728867"/>
        <n v="20908795"/>
        <n v="25333257"/>
        <n v="62011352"/>
        <n v="74931274"/>
        <n v="64239584"/>
        <n v="84749213"/>
        <n v="51110842"/>
        <n v="86418545"/>
        <n v="83933443"/>
        <n v="86298103"/>
        <n v="86107632"/>
        <n v="53001132"/>
        <n v="66477823"/>
        <n v="85922702"/>
        <n v="60647114"/>
        <n v="38346789"/>
        <n v="45460659"/>
        <n v="30893093"/>
        <n v="86536689"/>
        <n v="46040906"/>
        <n v="41763277"/>
        <n v="64770845"/>
        <n v="86447793"/>
        <n v="48178531"/>
        <n v="86057560"/>
        <n v="81005349"/>
        <n v="85916962"/>
        <n v="85717645"/>
        <n v="86362270"/>
        <n v="85766371"/>
        <n v="85575818"/>
        <n v="86542492"/>
        <n v="69901008"/>
        <n v="86480052"/>
        <n v="80249839"/>
        <n v="61985429"/>
        <n v="85204978"/>
        <n v="86399105"/>
        <n v="85771299"/>
        <n v="82912542"/>
        <n v="59460969"/>
        <n v="63566151"/>
        <n v="85972134"/>
        <n v="64618455"/>
        <n v="48767920"/>
        <n v="60457142"/>
        <n v="85722920"/>
        <n v="86281236"/>
        <n v="18725911"/>
        <n v="21902576"/>
        <n v="86840971"/>
        <n v="61958813"/>
        <n v="60533082"/>
        <n v="69918558"/>
        <n v="61638095"/>
        <n v="85924782"/>
        <n v="85923249"/>
        <n v="63761244"/>
        <n v="82613427"/>
        <n v="52233965"/>
        <n v="38973385"/>
        <n v="84878428"/>
        <n v="81163274"/>
        <n v="62283255"/>
        <n v="68593796"/>
        <n v="85942778"/>
        <n v="58665846"/>
        <n v="59931709"/>
        <n v="86300339"/>
        <n v="85667361"/>
        <n v="33800371"/>
        <n v="83095843"/>
        <n v="52942124"/>
        <n v="44500378"/>
        <n v="68437954"/>
        <n v="67652968"/>
        <n v="56502909"/>
        <n v="85466772"/>
        <n v="84699781"/>
        <n v="74757495"/>
        <n v="69060590"/>
        <n v="62454626"/>
        <n v="86302580"/>
        <n v="49619970"/>
        <n v="85359861"/>
        <n v="26541783"/>
        <n v="49013179"/>
        <n v="51102661"/>
        <n v="85721865"/>
        <n v="63745532"/>
        <n v="62572095"/>
        <n v="36715627"/>
        <n v="39393001"/>
        <n v="82287189"/>
        <n v="85295673"/>
        <n v="53338111"/>
        <n v="85818014"/>
        <n v="85717443"/>
        <n v="85456754"/>
        <n v="67126102"/>
        <n v="84513597"/>
        <n v="74738518"/>
        <n v="34615040"/>
        <n v="85721297"/>
        <n v="68417998"/>
        <n v="62434171"/>
        <n v="36414386"/>
        <n v="52985509"/>
        <n v="86583442"/>
        <n v="68972907"/>
        <n v="67668346"/>
        <n v="39428047"/>
        <n v="66075373"/>
        <n v="67848549"/>
        <n v="50562573"/>
        <n v="69433143"/>
        <n v="85529389"/>
        <n v="12403056"/>
        <n v="30902013"/>
      </sharedItems>
    </cacheField>
    <cacheField name="是否新东方在线签约" numFmtId="0">
      <sharedItems count="2">
        <s v="否"/>
        <s v="是"/>
      </sharedItems>
    </cacheField>
    <cacheField name="考季" numFmtId="0">
      <sharedItems containsBlank="1" count="8">
        <s v="26考季"/>
        <m/>
        <s v="27考季"/>
        <s v="25下考季"/>
        <s v="25上考季"/>
        <s v="25考季"/>
        <s v="24下考季"/>
        <s v="28考季"/>
      </sharedItems>
    </cacheField>
    <cacheField name="报名产品" numFmtId="0">
      <sharedItems count="34">
        <s v="考研专业课150"/>
        <s v="VIP - 伴学"/>
        <s v="无忧计划-蜂鸟"/>
        <s v=""/>
        <s v="考研专业课150,无忧计划-啄木鸟"/>
        <s v="寒暑假集训营（春秋OMO）"/>
        <s v="线上直通车"/>
        <s v="无忧计划-早鸟,考研专业课300"/>
        <s v="四级无忧计划"/>
        <s v="全年集训营"/>
        <s v="无忧计划-早鸟"/>
        <s v="无忧计划-啄木鸟"/>
        <s v="六级无忧计划"/>
        <s v="四级一对一"/>
        <s v="线上全程班"/>
        <s v="无忧计划-蜂鸟,考研专业课150"/>
        <s v="VIP - 畅学"/>
        <s v="无忧计划-早鸟,考研专业课150"/>
        <s v="考研专业课300"/>
        <s v="线上直通车,线上无忧计划"/>
        <s v="六级一对一"/>
        <s v="无忧计划-啄木鸟,考研专业课管综"/>
        <s v="冲刺集训营,考研专业课管综"/>
        <s v="无忧计划-啄木鸟,考研专业课150"/>
        <s v="线上无忧计划"/>
        <s v="考研专业课150,无忧计划-候鸟,六级无忧计划"/>
        <s v="无忧计划-啄木鸟,无忧计划-早鸟,考研专业课150"/>
        <s v="无忧计划-早鸟,无忧计划-啄木鸟"/>
        <s v="大学学科辅导"/>
        <s v="择校"/>
        <s v="VIP - 伴学,考研专业课150"/>
        <s v="半年集训营"/>
        <s v="无忧计划-啄木鸟,六级无忧计划,考研专业课300"/>
        <s v="考研专业课管综,VIP - 伴学"/>
      </sharedItems>
    </cacheField>
    <cacheField name="报名科目" numFmtId="0">
      <sharedItems count="22">
        <s v="专业课150"/>
        <s v="英语,政治,数学"/>
        <s v="政治"/>
        <s v=""/>
        <s v="英语,数学"/>
        <s v="英语"/>
        <s v="英语,政治"/>
        <s v="英语,政治,数学,计算机"/>
        <s v="专业课150,英语,政治,数学"/>
        <s v="数学"/>
        <s v="英语,政治,数学,专业课150"/>
        <s v="英语,政治,专业课300"/>
        <s v="英语,管综"/>
        <s v="计算机"/>
        <s v="专业课300"/>
        <s v="英语,政治,专业课150,经综"/>
        <s v="英语,政治,西医"/>
        <s v="管综"/>
        <s v="政治,数学"/>
        <s v="专业课"/>
        <s v="专业课300,英语,政治"/>
        <s v="英语,政治,专业课150"/>
      </sharedItems>
    </cacheField>
    <cacheField name="意向报考专业" numFmtId="0">
      <sharedItems containsBlank="1" count="6">
        <s v="其他"/>
        <m/>
        <s v="计算机"/>
        <s v="法硕"/>
        <s v="艺术设计"/>
        <s v="管综"/>
      </sharedItems>
    </cacheField>
    <cacheField name="学校班型/类型" numFmtId="0">
      <sharedItems count="7">
        <s v="国内高校-双一流(非985/211)"/>
        <s v="国内高校-211"/>
        <s v="国内高校-双非"/>
        <s v="国内高校-985"/>
        <s v="国内高校-C9"/>
        <s v="国内高校-中外合作办学"/>
        <s v="普通学校-普高"/>
      </sharedItems>
    </cacheField>
    <cacheField name="是否关联协议" numFmtId="0">
      <sharedItems count="2">
        <s v="是"/>
        <s v="否"/>
      </sharedItems>
    </cacheField>
    <cacheField name="特殊备注" numFmtId="0">
      <sharedItems count="2">
        <s v=""/>
        <s v="辛苦黄小妹老师排课"/>
      </sharedItems>
    </cacheField>
    <cacheField name="产品品类" numFmtId="0">
      <sharedItems containsString="0" containsBlank="1" containsNonDate="0" count="1">
        <m/>
      </sharedItems>
    </cacheField>
    <cacheField name="业务类型" numFmtId="0">
      <sharedItems containsBlank="1" count="3">
        <m/>
        <s v="报名"/>
        <s v="转出"/>
      </sharedItems>
    </cacheField>
    <cacheField name="签约列表在线学员ID" numFmtId="0">
      <sharedItems containsString="0" containsBlank="1" containsNumber="1" containsInteger="1" minValue="0" maxValue="111045497" count="23">
        <m/>
        <n v="109418058"/>
        <n v="110159583"/>
        <n v="111037098"/>
        <n v="110966340"/>
        <n v="105463129"/>
        <n v="111002726"/>
        <n v="72387208"/>
        <n v="110960627"/>
        <n v="110980755"/>
        <n v="108666907"/>
        <n v="110139778"/>
        <n v="110976963"/>
        <n v="111045497"/>
        <n v="110946135"/>
        <n v="111042250"/>
        <n v="75211762"/>
        <n v="102223283"/>
        <n v="100806138"/>
        <n v="111004725"/>
        <n v="106008051"/>
        <n v="104236314"/>
        <n v="104918924"/>
      </sharedItems>
    </cacheField>
    <cacheField name="大学生源类型" numFmtId="0">
      <sharedItems containsBlank="1" count="5">
        <s v="本地人本地大学(常规)"/>
        <m/>
        <s v="外地人外地大学(常规)"/>
        <s v="外地人本地大学(常规)"/>
        <s v="本地人外地大学(归巢)"/>
      </sharedItems>
    </cacheField>
    <cacheField name="资源来源" numFmtId="0">
      <sharedItems containsBlank="1" count="15">
        <s v="学管续费推荐"/>
        <s v="小红书"/>
        <s v="市场"/>
        <s v="易聊在线咨询"/>
        <m/>
        <s v="客服"/>
        <s v="集团百度投放-基木鱼"/>
        <s v="百度投放"/>
        <s v="小表单"/>
        <s v="新媒体管家-点评"/>
        <s v="百度地图"/>
        <s v="线下代理商"/>
        <s v="知了好学"/>
        <s v="SCRM-客服推送"/>
        <s v="新东方91校园大使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1"/>
    <x v="1"/>
    <x v="1"/>
    <x v="1"/>
    <x v="1"/>
    <x v="1"/>
    <x v="1"/>
    <x v="0"/>
    <x v="1"/>
    <x v="1"/>
    <x v="1"/>
    <x v="0"/>
    <x v="0"/>
    <x v="0"/>
    <x v="0"/>
    <x v="1"/>
    <x v="1"/>
    <x v="1"/>
    <x v="0"/>
    <x v="1"/>
    <x v="0"/>
    <x v="0"/>
    <x v="0"/>
    <x v="0"/>
    <x v="0"/>
    <x v="1"/>
    <x v="0"/>
    <x v="1"/>
    <x v="0"/>
    <x v="1"/>
    <x v="0"/>
    <x v="2"/>
    <x v="2"/>
    <x v="0"/>
    <x v="0"/>
    <x v="2"/>
    <x v="0"/>
    <x v="1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0"/>
    <x v="0"/>
    <x v="0"/>
    <x v="0"/>
    <x v="0"/>
    <x v="0"/>
    <x v="0"/>
    <x v="1"/>
  </r>
  <r>
    <x v="3"/>
    <x v="0"/>
    <x v="0"/>
    <x v="2"/>
    <x v="2"/>
    <x v="2"/>
    <x v="2"/>
    <x v="2"/>
    <x v="0"/>
    <x v="0"/>
    <x v="1"/>
    <x v="1"/>
    <x v="2"/>
    <x v="1"/>
    <x v="0"/>
    <x v="0"/>
    <x v="1"/>
    <x v="1"/>
    <x v="2"/>
    <x v="1"/>
    <x v="2"/>
    <x v="0"/>
    <x v="2"/>
    <x v="0"/>
    <x v="1"/>
    <x v="1"/>
    <x v="1"/>
    <x v="1"/>
    <x v="2"/>
    <x v="1"/>
    <x v="2"/>
    <x v="1"/>
    <x v="2"/>
    <x v="1"/>
    <x v="3"/>
    <x v="3"/>
    <x v="0"/>
    <x v="0"/>
    <x v="3"/>
    <x v="0"/>
    <x v="1"/>
    <x v="1"/>
    <x v="0"/>
    <x v="1"/>
    <x v="1"/>
    <x v="1"/>
    <x v="2"/>
    <x v="0"/>
    <x v="2"/>
    <x v="0"/>
    <x v="0"/>
    <x v="0"/>
    <x v="0"/>
    <x v="1"/>
    <x v="0"/>
    <x v="0"/>
    <x v="2"/>
    <x v="2"/>
    <x v="0"/>
    <x v="1"/>
    <x v="0"/>
    <x v="0"/>
    <x v="0"/>
    <x v="1"/>
    <x v="0"/>
    <x v="0"/>
    <x v="2"/>
  </r>
  <r>
    <x v="4"/>
    <x v="0"/>
    <x v="0"/>
    <x v="3"/>
    <x v="3"/>
    <x v="3"/>
    <x v="3"/>
    <x v="3"/>
    <x v="2"/>
    <x v="2"/>
    <x v="2"/>
    <x v="2"/>
    <x v="3"/>
    <x v="1"/>
    <x v="1"/>
    <x v="1"/>
    <x v="2"/>
    <x v="1"/>
    <x v="3"/>
    <x v="1"/>
    <x v="3"/>
    <x v="0"/>
    <x v="3"/>
    <x v="1"/>
    <x v="2"/>
    <x v="2"/>
    <x v="2"/>
    <x v="2"/>
    <x v="3"/>
    <x v="1"/>
    <x v="3"/>
    <x v="1"/>
    <x v="3"/>
    <x v="2"/>
    <x v="4"/>
    <x v="4"/>
    <x v="0"/>
    <x v="0"/>
    <x v="4"/>
    <x v="0"/>
    <x v="1"/>
    <x v="1"/>
    <x v="1"/>
    <x v="0"/>
    <x v="2"/>
    <x v="0"/>
    <x v="3"/>
    <x v="0"/>
    <x v="3"/>
    <x v="0"/>
    <x v="0"/>
    <x v="0"/>
    <x v="1"/>
    <x v="2"/>
    <x v="1"/>
    <x v="1"/>
    <x v="3"/>
    <x v="3"/>
    <x v="1"/>
    <x v="2"/>
    <x v="1"/>
    <x v="0"/>
    <x v="0"/>
    <x v="0"/>
    <x v="1"/>
    <x v="1"/>
    <x v="3"/>
  </r>
  <r>
    <x v="5"/>
    <x v="0"/>
    <x v="0"/>
    <x v="4"/>
    <x v="4"/>
    <x v="4"/>
    <x v="4"/>
    <x v="4"/>
    <x v="0"/>
    <x v="3"/>
    <x v="0"/>
    <x v="0"/>
    <x v="0"/>
    <x v="2"/>
    <x v="0"/>
    <x v="0"/>
    <x v="3"/>
    <x v="0"/>
    <x v="4"/>
    <x v="0"/>
    <x v="4"/>
    <x v="0"/>
    <x v="1"/>
    <x v="2"/>
    <x v="3"/>
    <x v="3"/>
    <x v="3"/>
    <x v="3"/>
    <x v="4"/>
    <x v="0"/>
    <x v="4"/>
    <x v="0"/>
    <x v="4"/>
    <x v="0"/>
    <x v="5"/>
    <x v="2"/>
    <x v="0"/>
    <x v="0"/>
    <x v="5"/>
    <x v="0"/>
    <x v="2"/>
    <x v="0"/>
    <x v="0"/>
    <x v="0"/>
    <x v="3"/>
    <x v="0"/>
    <x v="4"/>
    <x v="0"/>
    <x v="4"/>
    <x v="0"/>
    <x v="0"/>
    <x v="0"/>
    <x v="0"/>
    <x v="3"/>
    <x v="0"/>
    <x v="0"/>
    <x v="1"/>
    <x v="4"/>
    <x v="0"/>
    <x v="1"/>
    <x v="0"/>
    <x v="0"/>
    <x v="0"/>
    <x v="0"/>
    <x v="0"/>
    <x v="1"/>
    <x v="0"/>
  </r>
  <r>
    <x v="6"/>
    <x v="0"/>
    <x v="0"/>
    <x v="5"/>
    <x v="5"/>
    <x v="5"/>
    <x v="5"/>
    <x v="5"/>
    <x v="0"/>
    <x v="3"/>
    <x v="1"/>
    <x v="0"/>
    <x v="0"/>
    <x v="3"/>
    <x v="0"/>
    <x v="0"/>
    <x v="4"/>
    <x v="1"/>
    <x v="5"/>
    <x v="0"/>
    <x v="5"/>
    <x v="0"/>
    <x v="1"/>
    <x v="2"/>
    <x v="4"/>
    <x v="4"/>
    <x v="4"/>
    <x v="4"/>
    <x v="5"/>
    <x v="1"/>
    <x v="5"/>
    <x v="1"/>
    <x v="5"/>
    <x v="3"/>
    <x v="6"/>
    <x v="5"/>
    <x v="0"/>
    <x v="0"/>
    <x v="6"/>
    <x v="0"/>
    <x v="1"/>
    <x v="0"/>
    <x v="0"/>
    <x v="0"/>
    <x v="4"/>
    <x v="0"/>
    <x v="3"/>
    <x v="0"/>
    <x v="5"/>
    <x v="0"/>
    <x v="0"/>
    <x v="0"/>
    <x v="0"/>
    <x v="4"/>
    <x v="0"/>
    <x v="0"/>
    <x v="1"/>
    <x v="5"/>
    <x v="1"/>
    <x v="1"/>
    <x v="0"/>
    <x v="0"/>
    <x v="0"/>
    <x v="0"/>
    <x v="0"/>
    <x v="1"/>
    <x v="4"/>
  </r>
  <r>
    <x v="7"/>
    <x v="0"/>
    <x v="0"/>
    <x v="6"/>
    <x v="6"/>
    <x v="6"/>
    <x v="6"/>
    <x v="6"/>
    <x v="3"/>
    <x v="0"/>
    <x v="0"/>
    <x v="3"/>
    <x v="4"/>
    <x v="1"/>
    <x v="0"/>
    <x v="0"/>
    <x v="5"/>
    <x v="0"/>
    <x v="6"/>
    <x v="0"/>
    <x v="6"/>
    <x v="0"/>
    <x v="1"/>
    <x v="0"/>
    <x v="5"/>
    <x v="2"/>
    <x v="5"/>
    <x v="5"/>
    <x v="6"/>
    <x v="0"/>
    <x v="6"/>
    <x v="0"/>
    <x v="6"/>
    <x v="0"/>
    <x v="7"/>
    <x v="6"/>
    <x v="0"/>
    <x v="0"/>
    <x v="7"/>
    <x v="0"/>
    <x v="1"/>
    <x v="1"/>
    <x v="1"/>
    <x v="0"/>
    <x v="5"/>
    <x v="0"/>
    <x v="5"/>
    <x v="0"/>
    <x v="6"/>
    <x v="0"/>
    <x v="0"/>
    <x v="0"/>
    <x v="0"/>
    <x v="5"/>
    <x v="0"/>
    <x v="0"/>
    <x v="1"/>
    <x v="6"/>
    <x v="0"/>
    <x v="1"/>
    <x v="1"/>
    <x v="0"/>
    <x v="0"/>
    <x v="0"/>
    <x v="0"/>
    <x v="2"/>
    <x v="5"/>
  </r>
  <r>
    <x v="8"/>
    <x v="0"/>
    <x v="0"/>
    <x v="5"/>
    <x v="7"/>
    <x v="5"/>
    <x v="7"/>
    <x v="7"/>
    <x v="3"/>
    <x v="4"/>
    <x v="3"/>
    <x v="1"/>
    <x v="1"/>
    <x v="3"/>
    <x v="0"/>
    <x v="0"/>
    <x v="6"/>
    <x v="2"/>
    <x v="7"/>
    <x v="0"/>
    <x v="7"/>
    <x v="0"/>
    <x v="1"/>
    <x v="3"/>
    <x v="6"/>
    <x v="5"/>
    <x v="6"/>
    <x v="6"/>
    <x v="7"/>
    <x v="2"/>
    <x v="7"/>
    <x v="2"/>
    <x v="7"/>
    <x v="1"/>
    <x v="8"/>
    <x v="7"/>
    <x v="0"/>
    <x v="0"/>
    <x v="8"/>
    <x v="0"/>
    <x v="1"/>
    <x v="1"/>
    <x v="0"/>
    <x v="2"/>
    <x v="6"/>
    <x v="2"/>
    <x v="6"/>
    <x v="0"/>
    <x v="7"/>
    <x v="0"/>
    <x v="0"/>
    <x v="0"/>
    <x v="0"/>
    <x v="6"/>
    <x v="0"/>
    <x v="2"/>
    <x v="1"/>
    <x v="7"/>
    <x v="1"/>
    <x v="2"/>
    <x v="0"/>
    <x v="0"/>
    <x v="0"/>
    <x v="1"/>
    <x v="0"/>
    <x v="0"/>
    <x v="4"/>
  </r>
  <r>
    <x v="9"/>
    <x v="0"/>
    <x v="0"/>
    <x v="5"/>
    <x v="7"/>
    <x v="5"/>
    <x v="7"/>
    <x v="7"/>
    <x v="3"/>
    <x v="4"/>
    <x v="3"/>
    <x v="1"/>
    <x v="1"/>
    <x v="3"/>
    <x v="0"/>
    <x v="0"/>
    <x v="6"/>
    <x v="2"/>
    <x v="7"/>
    <x v="0"/>
    <x v="7"/>
    <x v="0"/>
    <x v="1"/>
    <x v="3"/>
    <x v="6"/>
    <x v="5"/>
    <x v="6"/>
    <x v="6"/>
    <x v="7"/>
    <x v="2"/>
    <x v="7"/>
    <x v="2"/>
    <x v="7"/>
    <x v="1"/>
    <x v="9"/>
    <x v="8"/>
    <x v="0"/>
    <x v="0"/>
    <x v="9"/>
    <x v="0"/>
    <x v="1"/>
    <x v="1"/>
    <x v="0"/>
    <x v="2"/>
    <x v="6"/>
    <x v="3"/>
    <x v="6"/>
    <x v="0"/>
    <x v="7"/>
    <x v="0"/>
    <x v="0"/>
    <x v="0"/>
    <x v="0"/>
    <x v="6"/>
    <x v="0"/>
    <x v="2"/>
    <x v="1"/>
    <x v="7"/>
    <x v="1"/>
    <x v="2"/>
    <x v="0"/>
    <x v="0"/>
    <x v="0"/>
    <x v="1"/>
    <x v="0"/>
    <x v="0"/>
    <x v="4"/>
  </r>
  <r>
    <x v="10"/>
    <x v="0"/>
    <x v="0"/>
    <x v="5"/>
    <x v="7"/>
    <x v="5"/>
    <x v="7"/>
    <x v="7"/>
    <x v="3"/>
    <x v="4"/>
    <x v="3"/>
    <x v="1"/>
    <x v="1"/>
    <x v="3"/>
    <x v="0"/>
    <x v="0"/>
    <x v="6"/>
    <x v="2"/>
    <x v="7"/>
    <x v="0"/>
    <x v="7"/>
    <x v="0"/>
    <x v="1"/>
    <x v="3"/>
    <x v="6"/>
    <x v="5"/>
    <x v="6"/>
    <x v="6"/>
    <x v="7"/>
    <x v="2"/>
    <x v="7"/>
    <x v="2"/>
    <x v="7"/>
    <x v="1"/>
    <x v="10"/>
    <x v="9"/>
    <x v="0"/>
    <x v="0"/>
    <x v="10"/>
    <x v="0"/>
    <x v="1"/>
    <x v="1"/>
    <x v="0"/>
    <x v="2"/>
    <x v="6"/>
    <x v="4"/>
    <x v="6"/>
    <x v="0"/>
    <x v="7"/>
    <x v="0"/>
    <x v="0"/>
    <x v="0"/>
    <x v="0"/>
    <x v="6"/>
    <x v="0"/>
    <x v="2"/>
    <x v="1"/>
    <x v="7"/>
    <x v="1"/>
    <x v="2"/>
    <x v="0"/>
    <x v="0"/>
    <x v="0"/>
    <x v="1"/>
    <x v="0"/>
    <x v="0"/>
    <x v="4"/>
  </r>
  <r>
    <x v="11"/>
    <x v="0"/>
    <x v="0"/>
    <x v="5"/>
    <x v="7"/>
    <x v="5"/>
    <x v="7"/>
    <x v="7"/>
    <x v="3"/>
    <x v="4"/>
    <x v="3"/>
    <x v="1"/>
    <x v="1"/>
    <x v="3"/>
    <x v="0"/>
    <x v="0"/>
    <x v="6"/>
    <x v="2"/>
    <x v="7"/>
    <x v="0"/>
    <x v="7"/>
    <x v="0"/>
    <x v="1"/>
    <x v="3"/>
    <x v="6"/>
    <x v="5"/>
    <x v="6"/>
    <x v="6"/>
    <x v="7"/>
    <x v="2"/>
    <x v="7"/>
    <x v="2"/>
    <x v="7"/>
    <x v="1"/>
    <x v="11"/>
    <x v="10"/>
    <x v="0"/>
    <x v="0"/>
    <x v="11"/>
    <x v="0"/>
    <x v="1"/>
    <x v="1"/>
    <x v="0"/>
    <x v="2"/>
    <x v="6"/>
    <x v="5"/>
    <x v="6"/>
    <x v="0"/>
    <x v="7"/>
    <x v="0"/>
    <x v="0"/>
    <x v="0"/>
    <x v="0"/>
    <x v="6"/>
    <x v="0"/>
    <x v="2"/>
    <x v="1"/>
    <x v="7"/>
    <x v="1"/>
    <x v="2"/>
    <x v="0"/>
    <x v="0"/>
    <x v="0"/>
    <x v="1"/>
    <x v="0"/>
    <x v="0"/>
    <x v="4"/>
  </r>
  <r>
    <x v="12"/>
    <x v="0"/>
    <x v="0"/>
    <x v="5"/>
    <x v="7"/>
    <x v="5"/>
    <x v="7"/>
    <x v="7"/>
    <x v="3"/>
    <x v="4"/>
    <x v="3"/>
    <x v="1"/>
    <x v="1"/>
    <x v="3"/>
    <x v="0"/>
    <x v="0"/>
    <x v="6"/>
    <x v="2"/>
    <x v="7"/>
    <x v="0"/>
    <x v="7"/>
    <x v="0"/>
    <x v="1"/>
    <x v="3"/>
    <x v="6"/>
    <x v="5"/>
    <x v="6"/>
    <x v="6"/>
    <x v="7"/>
    <x v="2"/>
    <x v="7"/>
    <x v="2"/>
    <x v="7"/>
    <x v="1"/>
    <x v="12"/>
    <x v="11"/>
    <x v="0"/>
    <x v="0"/>
    <x v="12"/>
    <x v="0"/>
    <x v="1"/>
    <x v="1"/>
    <x v="0"/>
    <x v="2"/>
    <x v="6"/>
    <x v="6"/>
    <x v="6"/>
    <x v="0"/>
    <x v="7"/>
    <x v="0"/>
    <x v="0"/>
    <x v="0"/>
    <x v="0"/>
    <x v="6"/>
    <x v="0"/>
    <x v="2"/>
    <x v="1"/>
    <x v="7"/>
    <x v="1"/>
    <x v="2"/>
    <x v="0"/>
    <x v="0"/>
    <x v="0"/>
    <x v="1"/>
    <x v="0"/>
    <x v="0"/>
    <x v="4"/>
  </r>
  <r>
    <x v="13"/>
    <x v="0"/>
    <x v="0"/>
    <x v="5"/>
    <x v="7"/>
    <x v="5"/>
    <x v="7"/>
    <x v="7"/>
    <x v="3"/>
    <x v="4"/>
    <x v="3"/>
    <x v="1"/>
    <x v="1"/>
    <x v="3"/>
    <x v="0"/>
    <x v="0"/>
    <x v="6"/>
    <x v="2"/>
    <x v="7"/>
    <x v="0"/>
    <x v="7"/>
    <x v="0"/>
    <x v="1"/>
    <x v="3"/>
    <x v="6"/>
    <x v="5"/>
    <x v="6"/>
    <x v="6"/>
    <x v="7"/>
    <x v="2"/>
    <x v="7"/>
    <x v="2"/>
    <x v="7"/>
    <x v="1"/>
    <x v="13"/>
    <x v="12"/>
    <x v="0"/>
    <x v="0"/>
    <x v="13"/>
    <x v="0"/>
    <x v="1"/>
    <x v="1"/>
    <x v="0"/>
    <x v="2"/>
    <x v="6"/>
    <x v="7"/>
    <x v="6"/>
    <x v="0"/>
    <x v="7"/>
    <x v="0"/>
    <x v="0"/>
    <x v="0"/>
    <x v="0"/>
    <x v="6"/>
    <x v="0"/>
    <x v="2"/>
    <x v="1"/>
    <x v="7"/>
    <x v="1"/>
    <x v="2"/>
    <x v="0"/>
    <x v="0"/>
    <x v="0"/>
    <x v="1"/>
    <x v="0"/>
    <x v="0"/>
    <x v="4"/>
  </r>
  <r>
    <x v="14"/>
    <x v="0"/>
    <x v="0"/>
    <x v="5"/>
    <x v="7"/>
    <x v="5"/>
    <x v="7"/>
    <x v="7"/>
    <x v="3"/>
    <x v="4"/>
    <x v="3"/>
    <x v="1"/>
    <x v="1"/>
    <x v="3"/>
    <x v="0"/>
    <x v="0"/>
    <x v="6"/>
    <x v="2"/>
    <x v="7"/>
    <x v="0"/>
    <x v="7"/>
    <x v="0"/>
    <x v="1"/>
    <x v="3"/>
    <x v="6"/>
    <x v="5"/>
    <x v="6"/>
    <x v="6"/>
    <x v="7"/>
    <x v="2"/>
    <x v="7"/>
    <x v="2"/>
    <x v="7"/>
    <x v="4"/>
    <x v="14"/>
    <x v="13"/>
    <x v="0"/>
    <x v="0"/>
    <x v="14"/>
    <x v="0"/>
    <x v="1"/>
    <x v="1"/>
    <x v="0"/>
    <x v="3"/>
    <x v="6"/>
    <x v="8"/>
    <x v="6"/>
    <x v="0"/>
    <x v="7"/>
    <x v="0"/>
    <x v="0"/>
    <x v="0"/>
    <x v="0"/>
    <x v="6"/>
    <x v="0"/>
    <x v="2"/>
    <x v="1"/>
    <x v="7"/>
    <x v="1"/>
    <x v="2"/>
    <x v="0"/>
    <x v="0"/>
    <x v="0"/>
    <x v="1"/>
    <x v="0"/>
    <x v="0"/>
    <x v="4"/>
  </r>
  <r>
    <x v="15"/>
    <x v="0"/>
    <x v="0"/>
    <x v="5"/>
    <x v="7"/>
    <x v="5"/>
    <x v="7"/>
    <x v="7"/>
    <x v="3"/>
    <x v="4"/>
    <x v="3"/>
    <x v="1"/>
    <x v="1"/>
    <x v="3"/>
    <x v="0"/>
    <x v="0"/>
    <x v="6"/>
    <x v="2"/>
    <x v="7"/>
    <x v="0"/>
    <x v="7"/>
    <x v="0"/>
    <x v="1"/>
    <x v="3"/>
    <x v="6"/>
    <x v="5"/>
    <x v="6"/>
    <x v="6"/>
    <x v="7"/>
    <x v="2"/>
    <x v="7"/>
    <x v="2"/>
    <x v="7"/>
    <x v="1"/>
    <x v="15"/>
    <x v="14"/>
    <x v="0"/>
    <x v="0"/>
    <x v="15"/>
    <x v="0"/>
    <x v="1"/>
    <x v="1"/>
    <x v="0"/>
    <x v="2"/>
    <x v="6"/>
    <x v="0"/>
    <x v="6"/>
    <x v="0"/>
    <x v="7"/>
    <x v="0"/>
    <x v="0"/>
    <x v="0"/>
    <x v="0"/>
    <x v="6"/>
    <x v="0"/>
    <x v="2"/>
    <x v="1"/>
    <x v="7"/>
    <x v="1"/>
    <x v="2"/>
    <x v="0"/>
    <x v="0"/>
    <x v="0"/>
    <x v="0"/>
    <x v="0"/>
    <x v="0"/>
    <x v="4"/>
  </r>
  <r>
    <x v="16"/>
    <x v="0"/>
    <x v="0"/>
    <x v="7"/>
    <x v="8"/>
    <x v="7"/>
    <x v="8"/>
    <x v="8"/>
    <x v="4"/>
    <x v="2"/>
    <x v="0"/>
    <x v="4"/>
    <x v="5"/>
    <x v="1"/>
    <x v="0"/>
    <x v="0"/>
    <x v="7"/>
    <x v="0"/>
    <x v="8"/>
    <x v="1"/>
    <x v="8"/>
    <x v="0"/>
    <x v="4"/>
    <x v="3"/>
    <x v="4"/>
    <x v="6"/>
    <x v="7"/>
    <x v="7"/>
    <x v="8"/>
    <x v="0"/>
    <x v="8"/>
    <x v="0"/>
    <x v="8"/>
    <x v="1"/>
    <x v="16"/>
    <x v="15"/>
    <x v="0"/>
    <x v="0"/>
    <x v="16"/>
    <x v="0"/>
    <x v="1"/>
    <x v="1"/>
    <x v="0"/>
    <x v="3"/>
    <x v="7"/>
    <x v="9"/>
    <x v="7"/>
    <x v="0"/>
    <x v="8"/>
    <x v="0"/>
    <x v="0"/>
    <x v="0"/>
    <x v="0"/>
    <x v="7"/>
    <x v="0"/>
    <x v="2"/>
    <x v="4"/>
    <x v="8"/>
    <x v="0"/>
    <x v="1"/>
    <x v="0"/>
    <x v="0"/>
    <x v="0"/>
    <x v="1"/>
    <x v="0"/>
    <x v="0"/>
    <x v="6"/>
  </r>
  <r>
    <x v="17"/>
    <x v="0"/>
    <x v="0"/>
    <x v="7"/>
    <x v="8"/>
    <x v="7"/>
    <x v="8"/>
    <x v="8"/>
    <x v="4"/>
    <x v="2"/>
    <x v="0"/>
    <x v="4"/>
    <x v="5"/>
    <x v="1"/>
    <x v="0"/>
    <x v="0"/>
    <x v="7"/>
    <x v="0"/>
    <x v="8"/>
    <x v="1"/>
    <x v="8"/>
    <x v="0"/>
    <x v="4"/>
    <x v="3"/>
    <x v="4"/>
    <x v="6"/>
    <x v="7"/>
    <x v="7"/>
    <x v="8"/>
    <x v="0"/>
    <x v="8"/>
    <x v="0"/>
    <x v="8"/>
    <x v="1"/>
    <x v="17"/>
    <x v="16"/>
    <x v="0"/>
    <x v="0"/>
    <x v="17"/>
    <x v="0"/>
    <x v="1"/>
    <x v="1"/>
    <x v="0"/>
    <x v="3"/>
    <x v="7"/>
    <x v="10"/>
    <x v="7"/>
    <x v="0"/>
    <x v="8"/>
    <x v="0"/>
    <x v="0"/>
    <x v="0"/>
    <x v="0"/>
    <x v="7"/>
    <x v="0"/>
    <x v="2"/>
    <x v="4"/>
    <x v="8"/>
    <x v="0"/>
    <x v="1"/>
    <x v="0"/>
    <x v="0"/>
    <x v="0"/>
    <x v="1"/>
    <x v="0"/>
    <x v="0"/>
    <x v="6"/>
  </r>
  <r>
    <x v="18"/>
    <x v="0"/>
    <x v="0"/>
    <x v="7"/>
    <x v="8"/>
    <x v="7"/>
    <x v="8"/>
    <x v="8"/>
    <x v="4"/>
    <x v="2"/>
    <x v="0"/>
    <x v="4"/>
    <x v="5"/>
    <x v="1"/>
    <x v="0"/>
    <x v="0"/>
    <x v="7"/>
    <x v="0"/>
    <x v="8"/>
    <x v="1"/>
    <x v="8"/>
    <x v="0"/>
    <x v="4"/>
    <x v="3"/>
    <x v="4"/>
    <x v="6"/>
    <x v="7"/>
    <x v="7"/>
    <x v="8"/>
    <x v="0"/>
    <x v="8"/>
    <x v="0"/>
    <x v="8"/>
    <x v="1"/>
    <x v="18"/>
    <x v="17"/>
    <x v="0"/>
    <x v="0"/>
    <x v="18"/>
    <x v="0"/>
    <x v="1"/>
    <x v="1"/>
    <x v="0"/>
    <x v="3"/>
    <x v="7"/>
    <x v="11"/>
    <x v="7"/>
    <x v="0"/>
    <x v="8"/>
    <x v="0"/>
    <x v="0"/>
    <x v="0"/>
    <x v="0"/>
    <x v="7"/>
    <x v="0"/>
    <x v="2"/>
    <x v="4"/>
    <x v="8"/>
    <x v="0"/>
    <x v="1"/>
    <x v="0"/>
    <x v="0"/>
    <x v="0"/>
    <x v="1"/>
    <x v="0"/>
    <x v="0"/>
    <x v="6"/>
  </r>
  <r>
    <x v="19"/>
    <x v="0"/>
    <x v="0"/>
    <x v="7"/>
    <x v="8"/>
    <x v="7"/>
    <x v="8"/>
    <x v="8"/>
    <x v="4"/>
    <x v="2"/>
    <x v="0"/>
    <x v="4"/>
    <x v="5"/>
    <x v="1"/>
    <x v="0"/>
    <x v="0"/>
    <x v="7"/>
    <x v="0"/>
    <x v="8"/>
    <x v="1"/>
    <x v="8"/>
    <x v="0"/>
    <x v="4"/>
    <x v="3"/>
    <x v="4"/>
    <x v="6"/>
    <x v="7"/>
    <x v="7"/>
    <x v="8"/>
    <x v="0"/>
    <x v="8"/>
    <x v="0"/>
    <x v="8"/>
    <x v="1"/>
    <x v="19"/>
    <x v="18"/>
    <x v="0"/>
    <x v="0"/>
    <x v="19"/>
    <x v="0"/>
    <x v="1"/>
    <x v="1"/>
    <x v="0"/>
    <x v="3"/>
    <x v="7"/>
    <x v="12"/>
    <x v="7"/>
    <x v="0"/>
    <x v="8"/>
    <x v="0"/>
    <x v="0"/>
    <x v="0"/>
    <x v="0"/>
    <x v="7"/>
    <x v="0"/>
    <x v="2"/>
    <x v="4"/>
    <x v="8"/>
    <x v="0"/>
    <x v="1"/>
    <x v="0"/>
    <x v="0"/>
    <x v="0"/>
    <x v="1"/>
    <x v="0"/>
    <x v="0"/>
    <x v="6"/>
  </r>
  <r>
    <x v="20"/>
    <x v="0"/>
    <x v="0"/>
    <x v="7"/>
    <x v="8"/>
    <x v="7"/>
    <x v="8"/>
    <x v="8"/>
    <x v="4"/>
    <x v="2"/>
    <x v="0"/>
    <x v="4"/>
    <x v="5"/>
    <x v="1"/>
    <x v="0"/>
    <x v="0"/>
    <x v="7"/>
    <x v="0"/>
    <x v="8"/>
    <x v="1"/>
    <x v="8"/>
    <x v="0"/>
    <x v="4"/>
    <x v="3"/>
    <x v="4"/>
    <x v="6"/>
    <x v="7"/>
    <x v="7"/>
    <x v="8"/>
    <x v="0"/>
    <x v="8"/>
    <x v="0"/>
    <x v="8"/>
    <x v="1"/>
    <x v="20"/>
    <x v="19"/>
    <x v="0"/>
    <x v="0"/>
    <x v="20"/>
    <x v="0"/>
    <x v="1"/>
    <x v="1"/>
    <x v="0"/>
    <x v="3"/>
    <x v="7"/>
    <x v="13"/>
    <x v="7"/>
    <x v="0"/>
    <x v="8"/>
    <x v="0"/>
    <x v="0"/>
    <x v="0"/>
    <x v="0"/>
    <x v="7"/>
    <x v="0"/>
    <x v="2"/>
    <x v="4"/>
    <x v="8"/>
    <x v="0"/>
    <x v="1"/>
    <x v="0"/>
    <x v="0"/>
    <x v="0"/>
    <x v="1"/>
    <x v="0"/>
    <x v="0"/>
    <x v="6"/>
  </r>
  <r>
    <x v="21"/>
    <x v="0"/>
    <x v="0"/>
    <x v="7"/>
    <x v="8"/>
    <x v="7"/>
    <x v="8"/>
    <x v="8"/>
    <x v="4"/>
    <x v="2"/>
    <x v="0"/>
    <x v="4"/>
    <x v="5"/>
    <x v="1"/>
    <x v="0"/>
    <x v="0"/>
    <x v="7"/>
    <x v="0"/>
    <x v="8"/>
    <x v="1"/>
    <x v="8"/>
    <x v="0"/>
    <x v="4"/>
    <x v="3"/>
    <x v="4"/>
    <x v="6"/>
    <x v="7"/>
    <x v="7"/>
    <x v="8"/>
    <x v="0"/>
    <x v="8"/>
    <x v="0"/>
    <x v="8"/>
    <x v="1"/>
    <x v="21"/>
    <x v="20"/>
    <x v="0"/>
    <x v="0"/>
    <x v="21"/>
    <x v="0"/>
    <x v="1"/>
    <x v="1"/>
    <x v="0"/>
    <x v="3"/>
    <x v="7"/>
    <x v="14"/>
    <x v="7"/>
    <x v="0"/>
    <x v="8"/>
    <x v="0"/>
    <x v="0"/>
    <x v="0"/>
    <x v="0"/>
    <x v="7"/>
    <x v="0"/>
    <x v="2"/>
    <x v="4"/>
    <x v="8"/>
    <x v="0"/>
    <x v="1"/>
    <x v="0"/>
    <x v="0"/>
    <x v="0"/>
    <x v="1"/>
    <x v="0"/>
    <x v="0"/>
    <x v="6"/>
  </r>
  <r>
    <x v="22"/>
    <x v="0"/>
    <x v="0"/>
    <x v="7"/>
    <x v="8"/>
    <x v="7"/>
    <x v="8"/>
    <x v="8"/>
    <x v="4"/>
    <x v="2"/>
    <x v="0"/>
    <x v="4"/>
    <x v="5"/>
    <x v="1"/>
    <x v="0"/>
    <x v="0"/>
    <x v="7"/>
    <x v="0"/>
    <x v="8"/>
    <x v="1"/>
    <x v="8"/>
    <x v="0"/>
    <x v="4"/>
    <x v="3"/>
    <x v="4"/>
    <x v="6"/>
    <x v="7"/>
    <x v="7"/>
    <x v="8"/>
    <x v="0"/>
    <x v="8"/>
    <x v="0"/>
    <x v="8"/>
    <x v="1"/>
    <x v="11"/>
    <x v="10"/>
    <x v="0"/>
    <x v="0"/>
    <x v="22"/>
    <x v="0"/>
    <x v="1"/>
    <x v="1"/>
    <x v="0"/>
    <x v="3"/>
    <x v="7"/>
    <x v="15"/>
    <x v="7"/>
    <x v="0"/>
    <x v="8"/>
    <x v="0"/>
    <x v="0"/>
    <x v="0"/>
    <x v="0"/>
    <x v="7"/>
    <x v="0"/>
    <x v="2"/>
    <x v="4"/>
    <x v="8"/>
    <x v="0"/>
    <x v="1"/>
    <x v="0"/>
    <x v="0"/>
    <x v="0"/>
    <x v="1"/>
    <x v="0"/>
    <x v="0"/>
    <x v="6"/>
  </r>
  <r>
    <x v="23"/>
    <x v="0"/>
    <x v="0"/>
    <x v="7"/>
    <x v="8"/>
    <x v="7"/>
    <x v="8"/>
    <x v="8"/>
    <x v="4"/>
    <x v="2"/>
    <x v="0"/>
    <x v="4"/>
    <x v="5"/>
    <x v="1"/>
    <x v="0"/>
    <x v="0"/>
    <x v="7"/>
    <x v="0"/>
    <x v="8"/>
    <x v="1"/>
    <x v="8"/>
    <x v="0"/>
    <x v="4"/>
    <x v="3"/>
    <x v="4"/>
    <x v="6"/>
    <x v="7"/>
    <x v="7"/>
    <x v="8"/>
    <x v="0"/>
    <x v="8"/>
    <x v="0"/>
    <x v="8"/>
    <x v="1"/>
    <x v="9"/>
    <x v="8"/>
    <x v="0"/>
    <x v="0"/>
    <x v="23"/>
    <x v="0"/>
    <x v="1"/>
    <x v="1"/>
    <x v="0"/>
    <x v="3"/>
    <x v="7"/>
    <x v="16"/>
    <x v="7"/>
    <x v="0"/>
    <x v="8"/>
    <x v="0"/>
    <x v="0"/>
    <x v="0"/>
    <x v="0"/>
    <x v="7"/>
    <x v="0"/>
    <x v="2"/>
    <x v="4"/>
    <x v="8"/>
    <x v="0"/>
    <x v="1"/>
    <x v="0"/>
    <x v="0"/>
    <x v="0"/>
    <x v="1"/>
    <x v="0"/>
    <x v="0"/>
    <x v="6"/>
  </r>
  <r>
    <x v="24"/>
    <x v="0"/>
    <x v="0"/>
    <x v="7"/>
    <x v="8"/>
    <x v="7"/>
    <x v="8"/>
    <x v="8"/>
    <x v="4"/>
    <x v="2"/>
    <x v="0"/>
    <x v="4"/>
    <x v="5"/>
    <x v="1"/>
    <x v="0"/>
    <x v="0"/>
    <x v="7"/>
    <x v="0"/>
    <x v="8"/>
    <x v="1"/>
    <x v="8"/>
    <x v="0"/>
    <x v="4"/>
    <x v="3"/>
    <x v="4"/>
    <x v="6"/>
    <x v="7"/>
    <x v="7"/>
    <x v="8"/>
    <x v="0"/>
    <x v="8"/>
    <x v="0"/>
    <x v="8"/>
    <x v="1"/>
    <x v="10"/>
    <x v="9"/>
    <x v="0"/>
    <x v="0"/>
    <x v="24"/>
    <x v="0"/>
    <x v="1"/>
    <x v="1"/>
    <x v="0"/>
    <x v="3"/>
    <x v="7"/>
    <x v="17"/>
    <x v="7"/>
    <x v="0"/>
    <x v="8"/>
    <x v="0"/>
    <x v="0"/>
    <x v="0"/>
    <x v="0"/>
    <x v="7"/>
    <x v="0"/>
    <x v="2"/>
    <x v="4"/>
    <x v="8"/>
    <x v="0"/>
    <x v="1"/>
    <x v="0"/>
    <x v="0"/>
    <x v="0"/>
    <x v="1"/>
    <x v="0"/>
    <x v="0"/>
    <x v="6"/>
  </r>
  <r>
    <x v="25"/>
    <x v="0"/>
    <x v="0"/>
    <x v="7"/>
    <x v="8"/>
    <x v="7"/>
    <x v="8"/>
    <x v="8"/>
    <x v="4"/>
    <x v="2"/>
    <x v="0"/>
    <x v="4"/>
    <x v="5"/>
    <x v="1"/>
    <x v="0"/>
    <x v="0"/>
    <x v="7"/>
    <x v="0"/>
    <x v="8"/>
    <x v="1"/>
    <x v="8"/>
    <x v="0"/>
    <x v="4"/>
    <x v="3"/>
    <x v="4"/>
    <x v="6"/>
    <x v="7"/>
    <x v="7"/>
    <x v="8"/>
    <x v="0"/>
    <x v="8"/>
    <x v="0"/>
    <x v="8"/>
    <x v="1"/>
    <x v="22"/>
    <x v="21"/>
    <x v="0"/>
    <x v="0"/>
    <x v="25"/>
    <x v="0"/>
    <x v="1"/>
    <x v="1"/>
    <x v="0"/>
    <x v="3"/>
    <x v="7"/>
    <x v="0"/>
    <x v="7"/>
    <x v="0"/>
    <x v="8"/>
    <x v="0"/>
    <x v="0"/>
    <x v="0"/>
    <x v="0"/>
    <x v="7"/>
    <x v="0"/>
    <x v="2"/>
    <x v="4"/>
    <x v="8"/>
    <x v="0"/>
    <x v="1"/>
    <x v="0"/>
    <x v="0"/>
    <x v="0"/>
    <x v="0"/>
    <x v="0"/>
    <x v="0"/>
    <x v="6"/>
  </r>
  <r>
    <x v="26"/>
    <x v="0"/>
    <x v="0"/>
    <x v="8"/>
    <x v="9"/>
    <x v="3"/>
    <x v="9"/>
    <x v="9"/>
    <x v="5"/>
    <x v="2"/>
    <x v="4"/>
    <x v="2"/>
    <x v="6"/>
    <x v="1"/>
    <x v="2"/>
    <x v="2"/>
    <x v="8"/>
    <x v="2"/>
    <x v="9"/>
    <x v="1"/>
    <x v="9"/>
    <x v="0"/>
    <x v="1"/>
    <x v="2"/>
    <x v="7"/>
    <x v="7"/>
    <x v="8"/>
    <x v="8"/>
    <x v="9"/>
    <x v="2"/>
    <x v="9"/>
    <x v="2"/>
    <x v="9"/>
    <x v="0"/>
    <x v="23"/>
    <x v="2"/>
    <x v="0"/>
    <x v="0"/>
    <x v="26"/>
    <x v="0"/>
    <x v="1"/>
    <x v="1"/>
    <x v="0"/>
    <x v="0"/>
    <x v="8"/>
    <x v="0"/>
    <x v="8"/>
    <x v="0"/>
    <x v="9"/>
    <x v="0"/>
    <x v="0"/>
    <x v="0"/>
    <x v="0"/>
    <x v="8"/>
    <x v="0"/>
    <x v="0"/>
    <x v="1"/>
    <x v="5"/>
    <x v="0"/>
    <x v="3"/>
    <x v="0"/>
    <x v="0"/>
    <x v="0"/>
    <x v="0"/>
    <x v="0"/>
    <x v="1"/>
    <x v="7"/>
  </r>
  <r>
    <x v="27"/>
    <x v="0"/>
    <x v="0"/>
    <x v="5"/>
    <x v="10"/>
    <x v="5"/>
    <x v="10"/>
    <x v="10"/>
    <x v="0"/>
    <x v="5"/>
    <x v="0"/>
    <x v="0"/>
    <x v="0"/>
    <x v="3"/>
    <x v="0"/>
    <x v="0"/>
    <x v="9"/>
    <x v="0"/>
    <x v="10"/>
    <x v="0"/>
    <x v="10"/>
    <x v="0"/>
    <x v="5"/>
    <x v="3"/>
    <x v="8"/>
    <x v="8"/>
    <x v="9"/>
    <x v="9"/>
    <x v="10"/>
    <x v="0"/>
    <x v="10"/>
    <x v="0"/>
    <x v="10"/>
    <x v="0"/>
    <x v="24"/>
    <x v="22"/>
    <x v="0"/>
    <x v="0"/>
    <x v="27"/>
    <x v="0"/>
    <x v="1"/>
    <x v="0"/>
    <x v="0"/>
    <x v="0"/>
    <x v="9"/>
    <x v="0"/>
    <x v="1"/>
    <x v="0"/>
    <x v="10"/>
    <x v="0"/>
    <x v="0"/>
    <x v="0"/>
    <x v="0"/>
    <x v="9"/>
    <x v="0"/>
    <x v="0"/>
    <x v="5"/>
    <x v="6"/>
    <x v="1"/>
    <x v="2"/>
    <x v="0"/>
    <x v="0"/>
    <x v="0"/>
    <x v="0"/>
    <x v="0"/>
    <x v="2"/>
    <x v="4"/>
  </r>
  <r>
    <x v="28"/>
    <x v="0"/>
    <x v="0"/>
    <x v="5"/>
    <x v="11"/>
    <x v="5"/>
    <x v="11"/>
    <x v="11"/>
    <x v="0"/>
    <x v="4"/>
    <x v="1"/>
    <x v="4"/>
    <x v="7"/>
    <x v="3"/>
    <x v="0"/>
    <x v="0"/>
    <x v="10"/>
    <x v="3"/>
    <x v="11"/>
    <x v="0"/>
    <x v="11"/>
    <x v="0"/>
    <x v="1"/>
    <x v="2"/>
    <x v="9"/>
    <x v="9"/>
    <x v="0"/>
    <x v="10"/>
    <x v="11"/>
    <x v="1"/>
    <x v="11"/>
    <x v="3"/>
    <x v="11"/>
    <x v="3"/>
    <x v="25"/>
    <x v="23"/>
    <x v="0"/>
    <x v="0"/>
    <x v="28"/>
    <x v="1"/>
    <x v="1"/>
    <x v="2"/>
    <x v="1"/>
    <x v="0"/>
    <x v="10"/>
    <x v="0"/>
    <x v="9"/>
    <x v="0"/>
    <x v="11"/>
    <x v="0"/>
    <x v="0"/>
    <x v="0"/>
    <x v="0"/>
    <x v="10"/>
    <x v="0"/>
    <x v="0"/>
    <x v="1"/>
    <x v="9"/>
    <x v="1"/>
    <x v="3"/>
    <x v="1"/>
    <x v="0"/>
    <x v="0"/>
    <x v="0"/>
    <x v="0"/>
    <x v="2"/>
    <x v="4"/>
  </r>
  <r>
    <x v="29"/>
    <x v="0"/>
    <x v="0"/>
    <x v="5"/>
    <x v="12"/>
    <x v="5"/>
    <x v="12"/>
    <x v="12"/>
    <x v="6"/>
    <x v="2"/>
    <x v="0"/>
    <x v="4"/>
    <x v="8"/>
    <x v="3"/>
    <x v="0"/>
    <x v="0"/>
    <x v="11"/>
    <x v="0"/>
    <x v="12"/>
    <x v="0"/>
    <x v="12"/>
    <x v="0"/>
    <x v="6"/>
    <x v="2"/>
    <x v="10"/>
    <x v="10"/>
    <x v="3"/>
    <x v="11"/>
    <x v="12"/>
    <x v="0"/>
    <x v="12"/>
    <x v="0"/>
    <x v="12"/>
    <x v="2"/>
    <x v="26"/>
    <x v="24"/>
    <x v="0"/>
    <x v="0"/>
    <x v="29"/>
    <x v="0"/>
    <x v="1"/>
    <x v="0"/>
    <x v="1"/>
    <x v="0"/>
    <x v="2"/>
    <x v="0"/>
    <x v="10"/>
    <x v="0"/>
    <x v="12"/>
    <x v="0"/>
    <x v="0"/>
    <x v="0"/>
    <x v="2"/>
    <x v="11"/>
    <x v="1"/>
    <x v="0"/>
    <x v="6"/>
    <x v="9"/>
    <x v="1"/>
    <x v="2"/>
    <x v="1"/>
    <x v="0"/>
    <x v="0"/>
    <x v="0"/>
    <x v="2"/>
    <x v="1"/>
    <x v="4"/>
  </r>
  <r>
    <x v="30"/>
    <x v="0"/>
    <x v="0"/>
    <x v="5"/>
    <x v="13"/>
    <x v="5"/>
    <x v="13"/>
    <x v="13"/>
    <x v="0"/>
    <x v="0"/>
    <x v="0"/>
    <x v="0"/>
    <x v="0"/>
    <x v="3"/>
    <x v="0"/>
    <x v="0"/>
    <x v="12"/>
    <x v="0"/>
    <x v="13"/>
    <x v="0"/>
    <x v="13"/>
    <x v="0"/>
    <x v="1"/>
    <x v="0"/>
    <x v="11"/>
    <x v="11"/>
    <x v="10"/>
    <x v="12"/>
    <x v="13"/>
    <x v="0"/>
    <x v="13"/>
    <x v="0"/>
    <x v="13"/>
    <x v="4"/>
    <x v="27"/>
    <x v="25"/>
    <x v="0"/>
    <x v="0"/>
    <x v="30"/>
    <x v="0"/>
    <x v="1"/>
    <x v="0"/>
    <x v="0"/>
    <x v="4"/>
    <x v="11"/>
    <x v="18"/>
    <x v="11"/>
    <x v="0"/>
    <x v="13"/>
    <x v="0"/>
    <x v="0"/>
    <x v="0"/>
    <x v="0"/>
    <x v="12"/>
    <x v="0"/>
    <x v="0"/>
    <x v="1"/>
    <x v="6"/>
    <x v="1"/>
    <x v="1"/>
    <x v="1"/>
    <x v="0"/>
    <x v="0"/>
    <x v="1"/>
    <x v="0"/>
    <x v="0"/>
    <x v="4"/>
  </r>
  <r>
    <x v="31"/>
    <x v="0"/>
    <x v="0"/>
    <x v="5"/>
    <x v="13"/>
    <x v="5"/>
    <x v="13"/>
    <x v="13"/>
    <x v="0"/>
    <x v="0"/>
    <x v="0"/>
    <x v="0"/>
    <x v="0"/>
    <x v="3"/>
    <x v="0"/>
    <x v="0"/>
    <x v="12"/>
    <x v="0"/>
    <x v="13"/>
    <x v="0"/>
    <x v="13"/>
    <x v="0"/>
    <x v="1"/>
    <x v="0"/>
    <x v="11"/>
    <x v="11"/>
    <x v="10"/>
    <x v="12"/>
    <x v="13"/>
    <x v="0"/>
    <x v="13"/>
    <x v="0"/>
    <x v="13"/>
    <x v="1"/>
    <x v="28"/>
    <x v="26"/>
    <x v="0"/>
    <x v="0"/>
    <x v="31"/>
    <x v="0"/>
    <x v="1"/>
    <x v="0"/>
    <x v="0"/>
    <x v="2"/>
    <x v="11"/>
    <x v="19"/>
    <x v="12"/>
    <x v="0"/>
    <x v="13"/>
    <x v="0"/>
    <x v="0"/>
    <x v="0"/>
    <x v="0"/>
    <x v="12"/>
    <x v="0"/>
    <x v="0"/>
    <x v="1"/>
    <x v="6"/>
    <x v="1"/>
    <x v="1"/>
    <x v="1"/>
    <x v="0"/>
    <x v="0"/>
    <x v="2"/>
    <x v="0"/>
    <x v="0"/>
    <x v="4"/>
  </r>
  <r>
    <x v="32"/>
    <x v="0"/>
    <x v="0"/>
    <x v="5"/>
    <x v="13"/>
    <x v="5"/>
    <x v="13"/>
    <x v="13"/>
    <x v="0"/>
    <x v="0"/>
    <x v="0"/>
    <x v="0"/>
    <x v="0"/>
    <x v="3"/>
    <x v="0"/>
    <x v="0"/>
    <x v="12"/>
    <x v="0"/>
    <x v="13"/>
    <x v="0"/>
    <x v="13"/>
    <x v="0"/>
    <x v="1"/>
    <x v="0"/>
    <x v="11"/>
    <x v="11"/>
    <x v="10"/>
    <x v="12"/>
    <x v="13"/>
    <x v="0"/>
    <x v="13"/>
    <x v="0"/>
    <x v="13"/>
    <x v="1"/>
    <x v="29"/>
    <x v="27"/>
    <x v="0"/>
    <x v="0"/>
    <x v="32"/>
    <x v="0"/>
    <x v="1"/>
    <x v="0"/>
    <x v="0"/>
    <x v="2"/>
    <x v="11"/>
    <x v="20"/>
    <x v="12"/>
    <x v="0"/>
    <x v="13"/>
    <x v="0"/>
    <x v="0"/>
    <x v="0"/>
    <x v="0"/>
    <x v="12"/>
    <x v="0"/>
    <x v="0"/>
    <x v="1"/>
    <x v="6"/>
    <x v="1"/>
    <x v="1"/>
    <x v="1"/>
    <x v="0"/>
    <x v="0"/>
    <x v="2"/>
    <x v="0"/>
    <x v="0"/>
    <x v="4"/>
  </r>
  <r>
    <x v="33"/>
    <x v="0"/>
    <x v="0"/>
    <x v="9"/>
    <x v="13"/>
    <x v="8"/>
    <x v="13"/>
    <x v="13"/>
    <x v="0"/>
    <x v="0"/>
    <x v="0"/>
    <x v="0"/>
    <x v="0"/>
    <x v="4"/>
    <x v="0"/>
    <x v="0"/>
    <x v="12"/>
    <x v="0"/>
    <x v="14"/>
    <x v="0"/>
    <x v="14"/>
    <x v="0"/>
    <x v="1"/>
    <x v="0"/>
    <x v="11"/>
    <x v="11"/>
    <x v="10"/>
    <x v="12"/>
    <x v="14"/>
    <x v="0"/>
    <x v="14"/>
    <x v="0"/>
    <x v="14"/>
    <x v="1"/>
    <x v="30"/>
    <x v="28"/>
    <x v="0"/>
    <x v="0"/>
    <x v="33"/>
    <x v="0"/>
    <x v="3"/>
    <x v="0"/>
    <x v="0"/>
    <x v="0"/>
    <x v="11"/>
    <x v="0"/>
    <x v="13"/>
    <x v="0"/>
    <x v="14"/>
    <x v="0"/>
    <x v="0"/>
    <x v="0"/>
    <x v="0"/>
    <x v="12"/>
    <x v="0"/>
    <x v="0"/>
    <x v="1"/>
    <x v="6"/>
    <x v="0"/>
    <x v="1"/>
    <x v="0"/>
    <x v="0"/>
    <x v="0"/>
    <x v="0"/>
    <x v="0"/>
    <x v="0"/>
    <x v="0"/>
  </r>
  <r>
    <x v="34"/>
    <x v="0"/>
    <x v="0"/>
    <x v="10"/>
    <x v="14"/>
    <x v="9"/>
    <x v="14"/>
    <x v="14"/>
    <x v="3"/>
    <x v="6"/>
    <x v="5"/>
    <x v="5"/>
    <x v="9"/>
    <x v="1"/>
    <x v="3"/>
    <x v="3"/>
    <x v="13"/>
    <x v="0"/>
    <x v="15"/>
    <x v="1"/>
    <x v="15"/>
    <x v="0"/>
    <x v="7"/>
    <x v="1"/>
    <x v="12"/>
    <x v="12"/>
    <x v="11"/>
    <x v="13"/>
    <x v="15"/>
    <x v="0"/>
    <x v="15"/>
    <x v="0"/>
    <x v="15"/>
    <x v="2"/>
    <x v="31"/>
    <x v="29"/>
    <x v="0"/>
    <x v="0"/>
    <x v="34"/>
    <x v="0"/>
    <x v="1"/>
    <x v="1"/>
    <x v="1"/>
    <x v="0"/>
    <x v="2"/>
    <x v="0"/>
    <x v="3"/>
    <x v="0"/>
    <x v="15"/>
    <x v="0"/>
    <x v="0"/>
    <x v="0"/>
    <x v="1"/>
    <x v="13"/>
    <x v="1"/>
    <x v="1"/>
    <x v="3"/>
    <x v="3"/>
    <x v="1"/>
    <x v="3"/>
    <x v="1"/>
    <x v="0"/>
    <x v="0"/>
    <x v="0"/>
    <x v="3"/>
    <x v="1"/>
    <x v="5"/>
  </r>
  <r>
    <x v="35"/>
    <x v="0"/>
    <x v="0"/>
    <x v="11"/>
    <x v="15"/>
    <x v="10"/>
    <x v="15"/>
    <x v="15"/>
    <x v="7"/>
    <x v="1"/>
    <x v="6"/>
    <x v="6"/>
    <x v="10"/>
    <x v="1"/>
    <x v="4"/>
    <x v="4"/>
    <x v="14"/>
    <x v="2"/>
    <x v="16"/>
    <x v="1"/>
    <x v="16"/>
    <x v="0"/>
    <x v="8"/>
    <x v="0"/>
    <x v="13"/>
    <x v="13"/>
    <x v="12"/>
    <x v="14"/>
    <x v="16"/>
    <x v="2"/>
    <x v="16"/>
    <x v="2"/>
    <x v="16"/>
    <x v="0"/>
    <x v="32"/>
    <x v="2"/>
    <x v="0"/>
    <x v="0"/>
    <x v="26"/>
    <x v="0"/>
    <x v="1"/>
    <x v="1"/>
    <x v="0"/>
    <x v="0"/>
    <x v="12"/>
    <x v="0"/>
    <x v="14"/>
    <x v="0"/>
    <x v="16"/>
    <x v="0"/>
    <x v="0"/>
    <x v="0"/>
    <x v="0"/>
    <x v="14"/>
    <x v="0"/>
    <x v="0"/>
    <x v="1"/>
    <x v="10"/>
    <x v="0"/>
    <x v="1"/>
    <x v="0"/>
    <x v="0"/>
    <x v="0"/>
    <x v="0"/>
    <x v="0"/>
    <x v="2"/>
    <x v="8"/>
  </r>
  <r>
    <x v="36"/>
    <x v="0"/>
    <x v="0"/>
    <x v="12"/>
    <x v="16"/>
    <x v="0"/>
    <x v="16"/>
    <x v="16"/>
    <x v="0"/>
    <x v="3"/>
    <x v="1"/>
    <x v="0"/>
    <x v="0"/>
    <x v="0"/>
    <x v="0"/>
    <x v="0"/>
    <x v="15"/>
    <x v="1"/>
    <x v="17"/>
    <x v="0"/>
    <x v="17"/>
    <x v="0"/>
    <x v="1"/>
    <x v="2"/>
    <x v="14"/>
    <x v="14"/>
    <x v="13"/>
    <x v="15"/>
    <x v="17"/>
    <x v="1"/>
    <x v="17"/>
    <x v="1"/>
    <x v="17"/>
    <x v="0"/>
    <x v="33"/>
    <x v="6"/>
    <x v="0"/>
    <x v="0"/>
    <x v="35"/>
    <x v="0"/>
    <x v="0"/>
    <x v="0"/>
    <x v="0"/>
    <x v="0"/>
    <x v="13"/>
    <x v="0"/>
    <x v="11"/>
    <x v="0"/>
    <x v="17"/>
    <x v="0"/>
    <x v="0"/>
    <x v="0"/>
    <x v="0"/>
    <x v="15"/>
    <x v="0"/>
    <x v="0"/>
    <x v="1"/>
    <x v="2"/>
    <x v="0"/>
    <x v="2"/>
    <x v="0"/>
    <x v="0"/>
    <x v="0"/>
    <x v="0"/>
    <x v="0"/>
    <x v="1"/>
    <x v="0"/>
  </r>
  <r>
    <x v="37"/>
    <x v="0"/>
    <x v="0"/>
    <x v="13"/>
    <x v="17"/>
    <x v="0"/>
    <x v="17"/>
    <x v="17"/>
    <x v="0"/>
    <x v="0"/>
    <x v="1"/>
    <x v="0"/>
    <x v="0"/>
    <x v="0"/>
    <x v="0"/>
    <x v="0"/>
    <x v="16"/>
    <x v="1"/>
    <x v="18"/>
    <x v="0"/>
    <x v="18"/>
    <x v="0"/>
    <x v="1"/>
    <x v="0"/>
    <x v="15"/>
    <x v="15"/>
    <x v="4"/>
    <x v="16"/>
    <x v="18"/>
    <x v="1"/>
    <x v="18"/>
    <x v="1"/>
    <x v="18"/>
    <x v="0"/>
    <x v="34"/>
    <x v="2"/>
    <x v="0"/>
    <x v="0"/>
    <x v="36"/>
    <x v="0"/>
    <x v="0"/>
    <x v="0"/>
    <x v="0"/>
    <x v="0"/>
    <x v="14"/>
    <x v="0"/>
    <x v="8"/>
    <x v="0"/>
    <x v="18"/>
    <x v="0"/>
    <x v="0"/>
    <x v="0"/>
    <x v="0"/>
    <x v="16"/>
    <x v="0"/>
    <x v="0"/>
    <x v="1"/>
    <x v="5"/>
    <x v="0"/>
    <x v="2"/>
    <x v="0"/>
    <x v="0"/>
    <x v="0"/>
    <x v="0"/>
    <x v="0"/>
    <x v="0"/>
    <x v="0"/>
  </r>
  <r>
    <x v="38"/>
    <x v="0"/>
    <x v="0"/>
    <x v="5"/>
    <x v="18"/>
    <x v="5"/>
    <x v="18"/>
    <x v="18"/>
    <x v="3"/>
    <x v="5"/>
    <x v="1"/>
    <x v="4"/>
    <x v="7"/>
    <x v="3"/>
    <x v="0"/>
    <x v="0"/>
    <x v="17"/>
    <x v="1"/>
    <x v="19"/>
    <x v="0"/>
    <x v="19"/>
    <x v="0"/>
    <x v="4"/>
    <x v="3"/>
    <x v="16"/>
    <x v="16"/>
    <x v="14"/>
    <x v="17"/>
    <x v="19"/>
    <x v="1"/>
    <x v="19"/>
    <x v="1"/>
    <x v="19"/>
    <x v="1"/>
    <x v="35"/>
    <x v="30"/>
    <x v="0"/>
    <x v="0"/>
    <x v="37"/>
    <x v="2"/>
    <x v="1"/>
    <x v="0"/>
    <x v="0"/>
    <x v="1"/>
    <x v="15"/>
    <x v="21"/>
    <x v="15"/>
    <x v="0"/>
    <x v="19"/>
    <x v="0"/>
    <x v="0"/>
    <x v="0"/>
    <x v="0"/>
    <x v="17"/>
    <x v="0"/>
    <x v="2"/>
    <x v="7"/>
    <x v="11"/>
    <x v="1"/>
    <x v="2"/>
    <x v="0"/>
    <x v="0"/>
    <x v="0"/>
    <x v="1"/>
    <x v="0"/>
    <x v="0"/>
    <x v="4"/>
  </r>
  <r>
    <x v="39"/>
    <x v="0"/>
    <x v="0"/>
    <x v="5"/>
    <x v="18"/>
    <x v="5"/>
    <x v="18"/>
    <x v="18"/>
    <x v="3"/>
    <x v="5"/>
    <x v="1"/>
    <x v="4"/>
    <x v="7"/>
    <x v="3"/>
    <x v="0"/>
    <x v="0"/>
    <x v="17"/>
    <x v="1"/>
    <x v="19"/>
    <x v="0"/>
    <x v="19"/>
    <x v="0"/>
    <x v="4"/>
    <x v="3"/>
    <x v="16"/>
    <x v="16"/>
    <x v="14"/>
    <x v="17"/>
    <x v="19"/>
    <x v="1"/>
    <x v="19"/>
    <x v="1"/>
    <x v="19"/>
    <x v="1"/>
    <x v="36"/>
    <x v="12"/>
    <x v="0"/>
    <x v="0"/>
    <x v="13"/>
    <x v="2"/>
    <x v="1"/>
    <x v="0"/>
    <x v="0"/>
    <x v="1"/>
    <x v="15"/>
    <x v="22"/>
    <x v="15"/>
    <x v="0"/>
    <x v="19"/>
    <x v="0"/>
    <x v="0"/>
    <x v="0"/>
    <x v="0"/>
    <x v="17"/>
    <x v="0"/>
    <x v="2"/>
    <x v="7"/>
    <x v="11"/>
    <x v="1"/>
    <x v="2"/>
    <x v="0"/>
    <x v="0"/>
    <x v="0"/>
    <x v="1"/>
    <x v="0"/>
    <x v="0"/>
    <x v="4"/>
  </r>
  <r>
    <x v="40"/>
    <x v="0"/>
    <x v="0"/>
    <x v="5"/>
    <x v="18"/>
    <x v="5"/>
    <x v="18"/>
    <x v="18"/>
    <x v="3"/>
    <x v="5"/>
    <x v="1"/>
    <x v="4"/>
    <x v="7"/>
    <x v="3"/>
    <x v="0"/>
    <x v="0"/>
    <x v="17"/>
    <x v="1"/>
    <x v="19"/>
    <x v="0"/>
    <x v="19"/>
    <x v="0"/>
    <x v="4"/>
    <x v="3"/>
    <x v="16"/>
    <x v="16"/>
    <x v="14"/>
    <x v="17"/>
    <x v="19"/>
    <x v="1"/>
    <x v="19"/>
    <x v="1"/>
    <x v="19"/>
    <x v="1"/>
    <x v="37"/>
    <x v="31"/>
    <x v="0"/>
    <x v="0"/>
    <x v="38"/>
    <x v="2"/>
    <x v="1"/>
    <x v="0"/>
    <x v="0"/>
    <x v="1"/>
    <x v="15"/>
    <x v="23"/>
    <x v="15"/>
    <x v="0"/>
    <x v="19"/>
    <x v="0"/>
    <x v="0"/>
    <x v="0"/>
    <x v="0"/>
    <x v="17"/>
    <x v="0"/>
    <x v="2"/>
    <x v="7"/>
    <x v="11"/>
    <x v="1"/>
    <x v="2"/>
    <x v="0"/>
    <x v="0"/>
    <x v="0"/>
    <x v="1"/>
    <x v="0"/>
    <x v="0"/>
    <x v="4"/>
  </r>
  <r>
    <x v="41"/>
    <x v="0"/>
    <x v="0"/>
    <x v="5"/>
    <x v="18"/>
    <x v="5"/>
    <x v="18"/>
    <x v="18"/>
    <x v="3"/>
    <x v="5"/>
    <x v="1"/>
    <x v="4"/>
    <x v="7"/>
    <x v="3"/>
    <x v="0"/>
    <x v="0"/>
    <x v="17"/>
    <x v="1"/>
    <x v="19"/>
    <x v="0"/>
    <x v="19"/>
    <x v="0"/>
    <x v="4"/>
    <x v="3"/>
    <x v="16"/>
    <x v="16"/>
    <x v="14"/>
    <x v="17"/>
    <x v="19"/>
    <x v="1"/>
    <x v="19"/>
    <x v="1"/>
    <x v="19"/>
    <x v="1"/>
    <x v="9"/>
    <x v="8"/>
    <x v="0"/>
    <x v="0"/>
    <x v="9"/>
    <x v="2"/>
    <x v="1"/>
    <x v="0"/>
    <x v="0"/>
    <x v="1"/>
    <x v="15"/>
    <x v="24"/>
    <x v="15"/>
    <x v="0"/>
    <x v="19"/>
    <x v="0"/>
    <x v="0"/>
    <x v="0"/>
    <x v="0"/>
    <x v="17"/>
    <x v="0"/>
    <x v="2"/>
    <x v="7"/>
    <x v="11"/>
    <x v="1"/>
    <x v="2"/>
    <x v="0"/>
    <x v="0"/>
    <x v="0"/>
    <x v="1"/>
    <x v="0"/>
    <x v="0"/>
    <x v="4"/>
  </r>
  <r>
    <x v="42"/>
    <x v="0"/>
    <x v="0"/>
    <x v="5"/>
    <x v="18"/>
    <x v="5"/>
    <x v="18"/>
    <x v="18"/>
    <x v="3"/>
    <x v="5"/>
    <x v="1"/>
    <x v="4"/>
    <x v="7"/>
    <x v="3"/>
    <x v="0"/>
    <x v="0"/>
    <x v="17"/>
    <x v="1"/>
    <x v="19"/>
    <x v="0"/>
    <x v="19"/>
    <x v="0"/>
    <x v="4"/>
    <x v="3"/>
    <x v="16"/>
    <x v="16"/>
    <x v="14"/>
    <x v="17"/>
    <x v="19"/>
    <x v="1"/>
    <x v="19"/>
    <x v="1"/>
    <x v="19"/>
    <x v="1"/>
    <x v="10"/>
    <x v="9"/>
    <x v="0"/>
    <x v="0"/>
    <x v="10"/>
    <x v="2"/>
    <x v="1"/>
    <x v="0"/>
    <x v="0"/>
    <x v="1"/>
    <x v="15"/>
    <x v="25"/>
    <x v="15"/>
    <x v="0"/>
    <x v="19"/>
    <x v="0"/>
    <x v="0"/>
    <x v="0"/>
    <x v="0"/>
    <x v="17"/>
    <x v="0"/>
    <x v="2"/>
    <x v="7"/>
    <x v="11"/>
    <x v="1"/>
    <x v="2"/>
    <x v="0"/>
    <x v="0"/>
    <x v="0"/>
    <x v="1"/>
    <x v="0"/>
    <x v="0"/>
    <x v="4"/>
  </r>
  <r>
    <x v="43"/>
    <x v="0"/>
    <x v="0"/>
    <x v="5"/>
    <x v="18"/>
    <x v="5"/>
    <x v="18"/>
    <x v="18"/>
    <x v="3"/>
    <x v="5"/>
    <x v="1"/>
    <x v="4"/>
    <x v="7"/>
    <x v="3"/>
    <x v="0"/>
    <x v="0"/>
    <x v="17"/>
    <x v="1"/>
    <x v="19"/>
    <x v="0"/>
    <x v="19"/>
    <x v="0"/>
    <x v="4"/>
    <x v="3"/>
    <x v="16"/>
    <x v="16"/>
    <x v="14"/>
    <x v="17"/>
    <x v="19"/>
    <x v="1"/>
    <x v="19"/>
    <x v="1"/>
    <x v="19"/>
    <x v="1"/>
    <x v="11"/>
    <x v="10"/>
    <x v="0"/>
    <x v="0"/>
    <x v="11"/>
    <x v="2"/>
    <x v="1"/>
    <x v="0"/>
    <x v="0"/>
    <x v="1"/>
    <x v="15"/>
    <x v="26"/>
    <x v="15"/>
    <x v="0"/>
    <x v="19"/>
    <x v="0"/>
    <x v="0"/>
    <x v="0"/>
    <x v="0"/>
    <x v="17"/>
    <x v="0"/>
    <x v="2"/>
    <x v="7"/>
    <x v="11"/>
    <x v="1"/>
    <x v="2"/>
    <x v="0"/>
    <x v="0"/>
    <x v="0"/>
    <x v="1"/>
    <x v="0"/>
    <x v="0"/>
    <x v="4"/>
  </r>
  <r>
    <x v="44"/>
    <x v="0"/>
    <x v="0"/>
    <x v="5"/>
    <x v="18"/>
    <x v="5"/>
    <x v="18"/>
    <x v="18"/>
    <x v="3"/>
    <x v="5"/>
    <x v="1"/>
    <x v="4"/>
    <x v="7"/>
    <x v="3"/>
    <x v="0"/>
    <x v="0"/>
    <x v="17"/>
    <x v="1"/>
    <x v="19"/>
    <x v="0"/>
    <x v="19"/>
    <x v="0"/>
    <x v="4"/>
    <x v="3"/>
    <x v="16"/>
    <x v="16"/>
    <x v="14"/>
    <x v="17"/>
    <x v="19"/>
    <x v="1"/>
    <x v="19"/>
    <x v="1"/>
    <x v="19"/>
    <x v="1"/>
    <x v="38"/>
    <x v="32"/>
    <x v="0"/>
    <x v="0"/>
    <x v="39"/>
    <x v="2"/>
    <x v="1"/>
    <x v="0"/>
    <x v="0"/>
    <x v="1"/>
    <x v="15"/>
    <x v="0"/>
    <x v="15"/>
    <x v="0"/>
    <x v="19"/>
    <x v="0"/>
    <x v="0"/>
    <x v="0"/>
    <x v="0"/>
    <x v="17"/>
    <x v="0"/>
    <x v="2"/>
    <x v="7"/>
    <x v="11"/>
    <x v="1"/>
    <x v="2"/>
    <x v="0"/>
    <x v="0"/>
    <x v="0"/>
    <x v="0"/>
    <x v="0"/>
    <x v="0"/>
    <x v="4"/>
  </r>
  <r>
    <x v="45"/>
    <x v="0"/>
    <x v="0"/>
    <x v="5"/>
    <x v="19"/>
    <x v="5"/>
    <x v="19"/>
    <x v="19"/>
    <x v="3"/>
    <x v="7"/>
    <x v="3"/>
    <x v="0"/>
    <x v="11"/>
    <x v="3"/>
    <x v="0"/>
    <x v="0"/>
    <x v="18"/>
    <x v="2"/>
    <x v="20"/>
    <x v="0"/>
    <x v="20"/>
    <x v="0"/>
    <x v="9"/>
    <x v="4"/>
    <x v="1"/>
    <x v="17"/>
    <x v="9"/>
    <x v="18"/>
    <x v="20"/>
    <x v="2"/>
    <x v="20"/>
    <x v="2"/>
    <x v="20"/>
    <x v="4"/>
    <x v="39"/>
    <x v="33"/>
    <x v="0"/>
    <x v="0"/>
    <x v="40"/>
    <x v="1"/>
    <x v="4"/>
    <x v="0"/>
    <x v="0"/>
    <x v="5"/>
    <x v="16"/>
    <x v="27"/>
    <x v="1"/>
    <x v="0"/>
    <x v="20"/>
    <x v="0"/>
    <x v="0"/>
    <x v="0"/>
    <x v="0"/>
    <x v="18"/>
    <x v="0"/>
    <x v="3"/>
    <x v="8"/>
    <x v="3"/>
    <x v="1"/>
    <x v="1"/>
    <x v="0"/>
    <x v="0"/>
    <x v="0"/>
    <x v="2"/>
    <x v="0"/>
    <x v="0"/>
    <x v="4"/>
  </r>
  <r>
    <x v="46"/>
    <x v="0"/>
    <x v="0"/>
    <x v="14"/>
    <x v="20"/>
    <x v="11"/>
    <x v="20"/>
    <x v="20"/>
    <x v="0"/>
    <x v="8"/>
    <x v="7"/>
    <x v="7"/>
    <x v="12"/>
    <x v="1"/>
    <x v="5"/>
    <x v="5"/>
    <x v="19"/>
    <x v="1"/>
    <x v="21"/>
    <x v="1"/>
    <x v="21"/>
    <x v="0"/>
    <x v="5"/>
    <x v="1"/>
    <x v="17"/>
    <x v="18"/>
    <x v="15"/>
    <x v="19"/>
    <x v="21"/>
    <x v="1"/>
    <x v="21"/>
    <x v="1"/>
    <x v="21"/>
    <x v="3"/>
    <x v="40"/>
    <x v="34"/>
    <x v="0"/>
    <x v="0"/>
    <x v="41"/>
    <x v="0"/>
    <x v="1"/>
    <x v="1"/>
    <x v="0"/>
    <x v="6"/>
    <x v="17"/>
    <x v="28"/>
    <x v="6"/>
    <x v="0"/>
    <x v="21"/>
    <x v="0"/>
    <x v="0"/>
    <x v="0"/>
    <x v="0"/>
    <x v="19"/>
    <x v="0"/>
    <x v="2"/>
    <x v="9"/>
    <x v="6"/>
    <x v="0"/>
    <x v="2"/>
    <x v="0"/>
    <x v="0"/>
    <x v="0"/>
    <x v="1"/>
    <x v="0"/>
    <x v="1"/>
    <x v="4"/>
  </r>
  <r>
    <x v="47"/>
    <x v="0"/>
    <x v="0"/>
    <x v="14"/>
    <x v="20"/>
    <x v="11"/>
    <x v="20"/>
    <x v="20"/>
    <x v="0"/>
    <x v="8"/>
    <x v="7"/>
    <x v="7"/>
    <x v="12"/>
    <x v="1"/>
    <x v="5"/>
    <x v="5"/>
    <x v="19"/>
    <x v="1"/>
    <x v="21"/>
    <x v="1"/>
    <x v="21"/>
    <x v="0"/>
    <x v="5"/>
    <x v="1"/>
    <x v="17"/>
    <x v="18"/>
    <x v="15"/>
    <x v="19"/>
    <x v="21"/>
    <x v="1"/>
    <x v="21"/>
    <x v="1"/>
    <x v="21"/>
    <x v="3"/>
    <x v="41"/>
    <x v="35"/>
    <x v="0"/>
    <x v="0"/>
    <x v="42"/>
    <x v="0"/>
    <x v="1"/>
    <x v="1"/>
    <x v="0"/>
    <x v="6"/>
    <x v="17"/>
    <x v="29"/>
    <x v="6"/>
    <x v="0"/>
    <x v="21"/>
    <x v="0"/>
    <x v="0"/>
    <x v="0"/>
    <x v="0"/>
    <x v="19"/>
    <x v="0"/>
    <x v="2"/>
    <x v="9"/>
    <x v="6"/>
    <x v="0"/>
    <x v="2"/>
    <x v="0"/>
    <x v="0"/>
    <x v="0"/>
    <x v="1"/>
    <x v="0"/>
    <x v="1"/>
    <x v="4"/>
  </r>
  <r>
    <x v="48"/>
    <x v="0"/>
    <x v="0"/>
    <x v="14"/>
    <x v="20"/>
    <x v="11"/>
    <x v="20"/>
    <x v="20"/>
    <x v="0"/>
    <x v="8"/>
    <x v="7"/>
    <x v="7"/>
    <x v="12"/>
    <x v="1"/>
    <x v="5"/>
    <x v="5"/>
    <x v="19"/>
    <x v="1"/>
    <x v="21"/>
    <x v="1"/>
    <x v="21"/>
    <x v="0"/>
    <x v="5"/>
    <x v="1"/>
    <x v="17"/>
    <x v="18"/>
    <x v="15"/>
    <x v="19"/>
    <x v="21"/>
    <x v="1"/>
    <x v="21"/>
    <x v="1"/>
    <x v="21"/>
    <x v="3"/>
    <x v="42"/>
    <x v="36"/>
    <x v="0"/>
    <x v="0"/>
    <x v="43"/>
    <x v="0"/>
    <x v="1"/>
    <x v="1"/>
    <x v="0"/>
    <x v="6"/>
    <x v="17"/>
    <x v="30"/>
    <x v="6"/>
    <x v="0"/>
    <x v="21"/>
    <x v="0"/>
    <x v="0"/>
    <x v="0"/>
    <x v="0"/>
    <x v="19"/>
    <x v="0"/>
    <x v="2"/>
    <x v="9"/>
    <x v="6"/>
    <x v="0"/>
    <x v="2"/>
    <x v="0"/>
    <x v="0"/>
    <x v="0"/>
    <x v="1"/>
    <x v="0"/>
    <x v="1"/>
    <x v="4"/>
  </r>
  <r>
    <x v="49"/>
    <x v="0"/>
    <x v="0"/>
    <x v="14"/>
    <x v="20"/>
    <x v="11"/>
    <x v="20"/>
    <x v="20"/>
    <x v="0"/>
    <x v="8"/>
    <x v="7"/>
    <x v="7"/>
    <x v="12"/>
    <x v="1"/>
    <x v="5"/>
    <x v="5"/>
    <x v="19"/>
    <x v="1"/>
    <x v="21"/>
    <x v="1"/>
    <x v="21"/>
    <x v="0"/>
    <x v="5"/>
    <x v="1"/>
    <x v="17"/>
    <x v="18"/>
    <x v="15"/>
    <x v="19"/>
    <x v="21"/>
    <x v="1"/>
    <x v="21"/>
    <x v="1"/>
    <x v="21"/>
    <x v="3"/>
    <x v="43"/>
    <x v="37"/>
    <x v="0"/>
    <x v="0"/>
    <x v="44"/>
    <x v="0"/>
    <x v="1"/>
    <x v="1"/>
    <x v="0"/>
    <x v="6"/>
    <x v="17"/>
    <x v="31"/>
    <x v="6"/>
    <x v="0"/>
    <x v="21"/>
    <x v="0"/>
    <x v="0"/>
    <x v="0"/>
    <x v="0"/>
    <x v="19"/>
    <x v="0"/>
    <x v="2"/>
    <x v="9"/>
    <x v="6"/>
    <x v="0"/>
    <x v="2"/>
    <x v="0"/>
    <x v="0"/>
    <x v="0"/>
    <x v="1"/>
    <x v="0"/>
    <x v="1"/>
    <x v="4"/>
  </r>
  <r>
    <x v="50"/>
    <x v="0"/>
    <x v="0"/>
    <x v="14"/>
    <x v="20"/>
    <x v="11"/>
    <x v="20"/>
    <x v="20"/>
    <x v="0"/>
    <x v="8"/>
    <x v="7"/>
    <x v="7"/>
    <x v="12"/>
    <x v="1"/>
    <x v="5"/>
    <x v="5"/>
    <x v="19"/>
    <x v="1"/>
    <x v="21"/>
    <x v="1"/>
    <x v="21"/>
    <x v="0"/>
    <x v="5"/>
    <x v="1"/>
    <x v="17"/>
    <x v="18"/>
    <x v="15"/>
    <x v="19"/>
    <x v="21"/>
    <x v="1"/>
    <x v="21"/>
    <x v="1"/>
    <x v="21"/>
    <x v="3"/>
    <x v="44"/>
    <x v="38"/>
    <x v="0"/>
    <x v="0"/>
    <x v="45"/>
    <x v="0"/>
    <x v="1"/>
    <x v="1"/>
    <x v="0"/>
    <x v="6"/>
    <x v="17"/>
    <x v="32"/>
    <x v="6"/>
    <x v="0"/>
    <x v="21"/>
    <x v="0"/>
    <x v="0"/>
    <x v="0"/>
    <x v="0"/>
    <x v="19"/>
    <x v="0"/>
    <x v="2"/>
    <x v="9"/>
    <x v="6"/>
    <x v="0"/>
    <x v="2"/>
    <x v="0"/>
    <x v="0"/>
    <x v="0"/>
    <x v="1"/>
    <x v="0"/>
    <x v="1"/>
    <x v="4"/>
  </r>
  <r>
    <x v="51"/>
    <x v="0"/>
    <x v="0"/>
    <x v="14"/>
    <x v="20"/>
    <x v="11"/>
    <x v="20"/>
    <x v="20"/>
    <x v="0"/>
    <x v="8"/>
    <x v="7"/>
    <x v="7"/>
    <x v="12"/>
    <x v="1"/>
    <x v="5"/>
    <x v="5"/>
    <x v="19"/>
    <x v="1"/>
    <x v="21"/>
    <x v="1"/>
    <x v="21"/>
    <x v="0"/>
    <x v="5"/>
    <x v="1"/>
    <x v="17"/>
    <x v="18"/>
    <x v="15"/>
    <x v="19"/>
    <x v="21"/>
    <x v="1"/>
    <x v="21"/>
    <x v="1"/>
    <x v="21"/>
    <x v="3"/>
    <x v="45"/>
    <x v="39"/>
    <x v="0"/>
    <x v="0"/>
    <x v="46"/>
    <x v="0"/>
    <x v="1"/>
    <x v="1"/>
    <x v="0"/>
    <x v="6"/>
    <x v="17"/>
    <x v="33"/>
    <x v="6"/>
    <x v="0"/>
    <x v="21"/>
    <x v="0"/>
    <x v="0"/>
    <x v="0"/>
    <x v="0"/>
    <x v="19"/>
    <x v="0"/>
    <x v="2"/>
    <x v="9"/>
    <x v="6"/>
    <x v="0"/>
    <x v="2"/>
    <x v="0"/>
    <x v="0"/>
    <x v="0"/>
    <x v="1"/>
    <x v="0"/>
    <x v="1"/>
    <x v="4"/>
  </r>
  <r>
    <x v="52"/>
    <x v="0"/>
    <x v="0"/>
    <x v="14"/>
    <x v="20"/>
    <x v="11"/>
    <x v="20"/>
    <x v="20"/>
    <x v="0"/>
    <x v="8"/>
    <x v="7"/>
    <x v="7"/>
    <x v="12"/>
    <x v="1"/>
    <x v="5"/>
    <x v="5"/>
    <x v="19"/>
    <x v="1"/>
    <x v="21"/>
    <x v="1"/>
    <x v="21"/>
    <x v="0"/>
    <x v="5"/>
    <x v="1"/>
    <x v="17"/>
    <x v="18"/>
    <x v="15"/>
    <x v="19"/>
    <x v="21"/>
    <x v="1"/>
    <x v="21"/>
    <x v="1"/>
    <x v="21"/>
    <x v="3"/>
    <x v="46"/>
    <x v="40"/>
    <x v="0"/>
    <x v="0"/>
    <x v="47"/>
    <x v="0"/>
    <x v="1"/>
    <x v="1"/>
    <x v="0"/>
    <x v="6"/>
    <x v="17"/>
    <x v="34"/>
    <x v="6"/>
    <x v="0"/>
    <x v="21"/>
    <x v="0"/>
    <x v="0"/>
    <x v="0"/>
    <x v="0"/>
    <x v="19"/>
    <x v="0"/>
    <x v="2"/>
    <x v="9"/>
    <x v="6"/>
    <x v="0"/>
    <x v="2"/>
    <x v="0"/>
    <x v="0"/>
    <x v="0"/>
    <x v="1"/>
    <x v="0"/>
    <x v="1"/>
    <x v="4"/>
  </r>
  <r>
    <x v="53"/>
    <x v="0"/>
    <x v="0"/>
    <x v="5"/>
    <x v="21"/>
    <x v="5"/>
    <x v="21"/>
    <x v="21"/>
    <x v="3"/>
    <x v="8"/>
    <x v="3"/>
    <x v="6"/>
    <x v="13"/>
    <x v="3"/>
    <x v="0"/>
    <x v="0"/>
    <x v="20"/>
    <x v="2"/>
    <x v="22"/>
    <x v="0"/>
    <x v="22"/>
    <x v="0"/>
    <x v="7"/>
    <x v="1"/>
    <x v="18"/>
    <x v="19"/>
    <x v="16"/>
    <x v="20"/>
    <x v="22"/>
    <x v="2"/>
    <x v="22"/>
    <x v="2"/>
    <x v="22"/>
    <x v="4"/>
    <x v="47"/>
    <x v="41"/>
    <x v="0"/>
    <x v="0"/>
    <x v="40"/>
    <x v="1"/>
    <x v="1"/>
    <x v="0"/>
    <x v="0"/>
    <x v="5"/>
    <x v="18"/>
    <x v="35"/>
    <x v="1"/>
    <x v="0"/>
    <x v="22"/>
    <x v="0"/>
    <x v="0"/>
    <x v="0"/>
    <x v="0"/>
    <x v="20"/>
    <x v="0"/>
    <x v="1"/>
    <x v="3"/>
    <x v="3"/>
    <x v="1"/>
    <x v="2"/>
    <x v="0"/>
    <x v="0"/>
    <x v="0"/>
    <x v="2"/>
    <x v="0"/>
    <x v="1"/>
    <x v="4"/>
  </r>
  <r>
    <x v="54"/>
    <x v="0"/>
    <x v="0"/>
    <x v="15"/>
    <x v="22"/>
    <x v="10"/>
    <x v="22"/>
    <x v="22"/>
    <x v="7"/>
    <x v="1"/>
    <x v="4"/>
    <x v="6"/>
    <x v="10"/>
    <x v="1"/>
    <x v="2"/>
    <x v="6"/>
    <x v="21"/>
    <x v="2"/>
    <x v="23"/>
    <x v="1"/>
    <x v="23"/>
    <x v="0"/>
    <x v="10"/>
    <x v="2"/>
    <x v="19"/>
    <x v="19"/>
    <x v="17"/>
    <x v="21"/>
    <x v="23"/>
    <x v="2"/>
    <x v="23"/>
    <x v="2"/>
    <x v="23"/>
    <x v="0"/>
    <x v="48"/>
    <x v="2"/>
    <x v="0"/>
    <x v="0"/>
    <x v="48"/>
    <x v="0"/>
    <x v="1"/>
    <x v="1"/>
    <x v="0"/>
    <x v="0"/>
    <x v="19"/>
    <x v="0"/>
    <x v="16"/>
    <x v="0"/>
    <x v="23"/>
    <x v="0"/>
    <x v="0"/>
    <x v="0"/>
    <x v="0"/>
    <x v="21"/>
    <x v="0"/>
    <x v="0"/>
    <x v="1"/>
    <x v="5"/>
    <x v="0"/>
    <x v="2"/>
    <x v="0"/>
    <x v="0"/>
    <x v="0"/>
    <x v="0"/>
    <x v="0"/>
    <x v="1"/>
    <x v="8"/>
  </r>
  <r>
    <x v="55"/>
    <x v="0"/>
    <x v="0"/>
    <x v="16"/>
    <x v="23"/>
    <x v="2"/>
    <x v="23"/>
    <x v="23"/>
    <x v="0"/>
    <x v="0"/>
    <x v="0"/>
    <x v="1"/>
    <x v="2"/>
    <x v="1"/>
    <x v="0"/>
    <x v="0"/>
    <x v="22"/>
    <x v="0"/>
    <x v="24"/>
    <x v="1"/>
    <x v="24"/>
    <x v="0"/>
    <x v="1"/>
    <x v="1"/>
    <x v="20"/>
    <x v="20"/>
    <x v="18"/>
    <x v="22"/>
    <x v="24"/>
    <x v="0"/>
    <x v="24"/>
    <x v="0"/>
    <x v="24"/>
    <x v="0"/>
    <x v="49"/>
    <x v="2"/>
    <x v="0"/>
    <x v="0"/>
    <x v="49"/>
    <x v="0"/>
    <x v="1"/>
    <x v="1"/>
    <x v="0"/>
    <x v="0"/>
    <x v="20"/>
    <x v="0"/>
    <x v="4"/>
    <x v="0"/>
    <x v="24"/>
    <x v="0"/>
    <x v="0"/>
    <x v="0"/>
    <x v="0"/>
    <x v="22"/>
    <x v="0"/>
    <x v="0"/>
    <x v="1"/>
    <x v="5"/>
    <x v="0"/>
    <x v="2"/>
    <x v="0"/>
    <x v="0"/>
    <x v="0"/>
    <x v="0"/>
    <x v="0"/>
    <x v="1"/>
    <x v="2"/>
  </r>
  <r>
    <x v="56"/>
    <x v="0"/>
    <x v="0"/>
    <x v="17"/>
    <x v="24"/>
    <x v="6"/>
    <x v="24"/>
    <x v="24"/>
    <x v="8"/>
    <x v="2"/>
    <x v="1"/>
    <x v="3"/>
    <x v="14"/>
    <x v="1"/>
    <x v="0"/>
    <x v="0"/>
    <x v="23"/>
    <x v="1"/>
    <x v="25"/>
    <x v="1"/>
    <x v="25"/>
    <x v="0"/>
    <x v="1"/>
    <x v="1"/>
    <x v="2"/>
    <x v="21"/>
    <x v="19"/>
    <x v="23"/>
    <x v="25"/>
    <x v="1"/>
    <x v="25"/>
    <x v="1"/>
    <x v="25"/>
    <x v="2"/>
    <x v="50"/>
    <x v="42"/>
    <x v="0"/>
    <x v="0"/>
    <x v="50"/>
    <x v="0"/>
    <x v="1"/>
    <x v="1"/>
    <x v="1"/>
    <x v="0"/>
    <x v="2"/>
    <x v="0"/>
    <x v="14"/>
    <x v="0"/>
    <x v="25"/>
    <x v="0"/>
    <x v="0"/>
    <x v="0"/>
    <x v="1"/>
    <x v="23"/>
    <x v="1"/>
    <x v="0"/>
    <x v="1"/>
    <x v="5"/>
    <x v="0"/>
    <x v="2"/>
    <x v="1"/>
    <x v="0"/>
    <x v="0"/>
    <x v="0"/>
    <x v="4"/>
    <x v="1"/>
    <x v="9"/>
  </r>
  <r>
    <x v="57"/>
    <x v="0"/>
    <x v="0"/>
    <x v="18"/>
    <x v="25"/>
    <x v="12"/>
    <x v="25"/>
    <x v="25"/>
    <x v="3"/>
    <x v="1"/>
    <x v="1"/>
    <x v="8"/>
    <x v="15"/>
    <x v="1"/>
    <x v="0"/>
    <x v="0"/>
    <x v="24"/>
    <x v="1"/>
    <x v="26"/>
    <x v="1"/>
    <x v="26"/>
    <x v="0"/>
    <x v="2"/>
    <x v="3"/>
    <x v="21"/>
    <x v="22"/>
    <x v="20"/>
    <x v="24"/>
    <x v="26"/>
    <x v="1"/>
    <x v="26"/>
    <x v="1"/>
    <x v="26"/>
    <x v="1"/>
    <x v="51"/>
    <x v="10"/>
    <x v="0"/>
    <x v="0"/>
    <x v="51"/>
    <x v="0"/>
    <x v="1"/>
    <x v="1"/>
    <x v="0"/>
    <x v="1"/>
    <x v="21"/>
    <x v="36"/>
    <x v="0"/>
    <x v="0"/>
    <x v="26"/>
    <x v="0"/>
    <x v="0"/>
    <x v="0"/>
    <x v="0"/>
    <x v="24"/>
    <x v="0"/>
    <x v="2"/>
    <x v="10"/>
    <x v="10"/>
    <x v="0"/>
    <x v="4"/>
    <x v="0"/>
    <x v="0"/>
    <x v="0"/>
    <x v="1"/>
    <x v="0"/>
    <x v="3"/>
    <x v="5"/>
  </r>
  <r>
    <x v="58"/>
    <x v="0"/>
    <x v="0"/>
    <x v="18"/>
    <x v="25"/>
    <x v="12"/>
    <x v="25"/>
    <x v="25"/>
    <x v="3"/>
    <x v="1"/>
    <x v="1"/>
    <x v="8"/>
    <x v="15"/>
    <x v="1"/>
    <x v="0"/>
    <x v="0"/>
    <x v="24"/>
    <x v="1"/>
    <x v="26"/>
    <x v="1"/>
    <x v="26"/>
    <x v="0"/>
    <x v="2"/>
    <x v="3"/>
    <x v="21"/>
    <x v="22"/>
    <x v="20"/>
    <x v="24"/>
    <x v="26"/>
    <x v="1"/>
    <x v="26"/>
    <x v="1"/>
    <x v="26"/>
    <x v="1"/>
    <x v="52"/>
    <x v="9"/>
    <x v="0"/>
    <x v="0"/>
    <x v="52"/>
    <x v="0"/>
    <x v="1"/>
    <x v="1"/>
    <x v="0"/>
    <x v="1"/>
    <x v="21"/>
    <x v="37"/>
    <x v="0"/>
    <x v="0"/>
    <x v="26"/>
    <x v="0"/>
    <x v="0"/>
    <x v="0"/>
    <x v="0"/>
    <x v="24"/>
    <x v="0"/>
    <x v="2"/>
    <x v="10"/>
    <x v="10"/>
    <x v="0"/>
    <x v="4"/>
    <x v="0"/>
    <x v="0"/>
    <x v="0"/>
    <x v="1"/>
    <x v="0"/>
    <x v="3"/>
    <x v="5"/>
  </r>
  <r>
    <x v="59"/>
    <x v="0"/>
    <x v="0"/>
    <x v="18"/>
    <x v="25"/>
    <x v="12"/>
    <x v="25"/>
    <x v="25"/>
    <x v="3"/>
    <x v="1"/>
    <x v="1"/>
    <x v="8"/>
    <x v="15"/>
    <x v="1"/>
    <x v="0"/>
    <x v="0"/>
    <x v="24"/>
    <x v="1"/>
    <x v="26"/>
    <x v="1"/>
    <x v="26"/>
    <x v="0"/>
    <x v="2"/>
    <x v="3"/>
    <x v="21"/>
    <x v="22"/>
    <x v="20"/>
    <x v="24"/>
    <x v="26"/>
    <x v="1"/>
    <x v="26"/>
    <x v="1"/>
    <x v="26"/>
    <x v="1"/>
    <x v="53"/>
    <x v="8"/>
    <x v="0"/>
    <x v="0"/>
    <x v="53"/>
    <x v="0"/>
    <x v="1"/>
    <x v="1"/>
    <x v="0"/>
    <x v="1"/>
    <x v="21"/>
    <x v="38"/>
    <x v="0"/>
    <x v="0"/>
    <x v="26"/>
    <x v="0"/>
    <x v="0"/>
    <x v="0"/>
    <x v="0"/>
    <x v="24"/>
    <x v="0"/>
    <x v="2"/>
    <x v="10"/>
    <x v="10"/>
    <x v="0"/>
    <x v="4"/>
    <x v="0"/>
    <x v="0"/>
    <x v="0"/>
    <x v="1"/>
    <x v="0"/>
    <x v="3"/>
    <x v="5"/>
  </r>
  <r>
    <x v="60"/>
    <x v="0"/>
    <x v="0"/>
    <x v="18"/>
    <x v="25"/>
    <x v="12"/>
    <x v="25"/>
    <x v="25"/>
    <x v="3"/>
    <x v="1"/>
    <x v="1"/>
    <x v="8"/>
    <x v="15"/>
    <x v="1"/>
    <x v="0"/>
    <x v="0"/>
    <x v="24"/>
    <x v="1"/>
    <x v="26"/>
    <x v="1"/>
    <x v="26"/>
    <x v="0"/>
    <x v="2"/>
    <x v="3"/>
    <x v="21"/>
    <x v="22"/>
    <x v="20"/>
    <x v="24"/>
    <x v="26"/>
    <x v="1"/>
    <x v="26"/>
    <x v="1"/>
    <x v="26"/>
    <x v="1"/>
    <x v="54"/>
    <x v="43"/>
    <x v="0"/>
    <x v="0"/>
    <x v="54"/>
    <x v="0"/>
    <x v="1"/>
    <x v="1"/>
    <x v="0"/>
    <x v="1"/>
    <x v="21"/>
    <x v="39"/>
    <x v="0"/>
    <x v="0"/>
    <x v="26"/>
    <x v="0"/>
    <x v="0"/>
    <x v="0"/>
    <x v="0"/>
    <x v="24"/>
    <x v="0"/>
    <x v="2"/>
    <x v="10"/>
    <x v="10"/>
    <x v="0"/>
    <x v="4"/>
    <x v="0"/>
    <x v="0"/>
    <x v="0"/>
    <x v="1"/>
    <x v="0"/>
    <x v="3"/>
    <x v="5"/>
  </r>
  <r>
    <x v="61"/>
    <x v="0"/>
    <x v="0"/>
    <x v="18"/>
    <x v="25"/>
    <x v="12"/>
    <x v="25"/>
    <x v="25"/>
    <x v="3"/>
    <x v="1"/>
    <x v="1"/>
    <x v="8"/>
    <x v="15"/>
    <x v="1"/>
    <x v="0"/>
    <x v="0"/>
    <x v="24"/>
    <x v="1"/>
    <x v="26"/>
    <x v="1"/>
    <x v="26"/>
    <x v="0"/>
    <x v="2"/>
    <x v="3"/>
    <x v="21"/>
    <x v="22"/>
    <x v="20"/>
    <x v="24"/>
    <x v="26"/>
    <x v="1"/>
    <x v="26"/>
    <x v="1"/>
    <x v="26"/>
    <x v="1"/>
    <x v="55"/>
    <x v="44"/>
    <x v="0"/>
    <x v="0"/>
    <x v="55"/>
    <x v="0"/>
    <x v="1"/>
    <x v="1"/>
    <x v="0"/>
    <x v="1"/>
    <x v="21"/>
    <x v="40"/>
    <x v="0"/>
    <x v="0"/>
    <x v="26"/>
    <x v="0"/>
    <x v="0"/>
    <x v="0"/>
    <x v="0"/>
    <x v="24"/>
    <x v="0"/>
    <x v="2"/>
    <x v="10"/>
    <x v="10"/>
    <x v="0"/>
    <x v="4"/>
    <x v="0"/>
    <x v="0"/>
    <x v="0"/>
    <x v="1"/>
    <x v="0"/>
    <x v="3"/>
    <x v="5"/>
  </r>
  <r>
    <x v="62"/>
    <x v="0"/>
    <x v="0"/>
    <x v="18"/>
    <x v="25"/>
    <x v="12"/>
    <x v="25"/>
    <x v="25"/>
    <x v="3"/>
    <x v="1"/>
    <x v="1"/>
    <x v="8"/>
    <x v="15"/>
    <x v="1"/>
    <x v="0"/>
    <x v="0"/>
    <x v="24"/>
    <x v="1"/>
    <x v="26"/>
    <x v="1"/>
    <x v="26"/>
    <x v="0"/>
    <x v="2"/>
    <x v="3"/>
    <x v="21"/>
    <x v="22"/>
    <x v="20"/>
    <x v="24"/>
    <x v="26"/>
    <x v="1"/>
    <x v="26"/>
    <x v="1"/>
    <x v="26"/>
    <x v="1"/>
    <x v="56"/>
    <x v="7"/>
    <x v="0"/>
    <x v="0"/>
    <x v="56"/>
    <x v="0"/>
    <x v="1"/>
    <x v="1"/>
    <x v="0"/>
    <x v="1"/>
    <x v="21"/>
    <x v="41"/>
    <x v="0"/>
    <x v="0"/>
    <x v="26"/>
    <x v="0"/>
    <x v="0"/>
    <x v="0"/>
    <x v="0"/>
    <x v="24"/>
    <x v="0"/>
    <x v="2"/>
    <x v="10"/>
    <x v="10"/>
    <x v="0"/>
    <x v="4"/>
    <x v="0"/>
    <x v="0"/>
    <x v="0"/>
    <x v="1"/>
    <x v="0"/>
    <x v="3"/>
    <x v="5"/>
  </r>
  <r>
    <x v="63"/>
    <x v="0"/>
    <x v="0"/>
    <x v="18"/>
    <x v="25"/>
    <x v="12"/>
    <x v="25"/>
    <x v="25"/>
    <x v="3"/>
    <x v="1"/>
    <x v="1"/>
    <x v="8"/>
    <x v="15"/>
    <x v="1"/>
    <x v="0"/>
    <x v="0"/>
    <x v="24"/>
    <x v="1"/>
    <x v="26"/>
    <x v="1"/>
    <x v="26"/>
    <x v="0"/>
    <x v="2"/>
    <x v="3"/>
    <x v="21"/>
    <x v="22"/>
    <x v="20"/>
    <x v="24"/>
    <x v="26"/>
    <x v="1"/>
    <x v="26"/>
    <x v="1"/>
    <x v="26"/>
    <x v="1"/>
    <x v="57"/>
    <x v="11"/>
    <x v="0"/>
    <x v="0"/>
    <x v="57"/>
    <x v="0"/>
    <x v="1"/>
    <x v="1"/>
    <x v="0"/>
    <x v="1"/>
    <x v="21"/>
    <x v="42"/>
    <x v="0"/>
    <x v="0"/>
    <x v="26"/>
    <x v="0"/>
    <x v="0"/>
    <x v="0"/>
    <x v="0"/>
    <x v="24"/>
    <x v="0"/>
    <x v="2"/>
    <x v="10"/>
    <x v="10"/>
    <x v="0"/>
    <x v="4"/>
    <x v="0"/>
    <x v="0"/>
    <x v="0"/>
    <x v="1"/>
    <x v="0"/>
    <x v="3"/>
    <x v="5"/>
  </r>
  <r>
    <x v="64"/>
    <x v="0"/>
    <x v="0"/>
    <x v="18"/>
    <x v="25"/>
    <x v="12"/>
    <x v="25"/>
    <x v="25"/>
    <x v="3"/>
    <x v="1"/>
    <x v="1"/>
    <x v="8"/>
    <x v="15"/>
    <x v="1"/>
    <x v="0"/>
    <x v="0"/>
    <x v="24"/>
    <x v="1"/>
    <x v="26"/>
    <x v="1"/>
    <x v="26"/>
    <x v="0"/>
    <x v="2"/>
    <x v="3"/>
    <x v="21"/>
    <x v="22"/>
    <x v="20"/>
    <x v="24"/>
    <x v="26"/>
    <x v="1"/>
    <x v="26"/>
    <x v="1"/>
    <x v="26"/>
    <x v="1"/>
    <x v="58"/>
    <x v="12"/>
    <x v="0"/>
    <x v="0"/>
    <x v="58"/>
    <x v="0"/>
    <x v="1"/>
    <x v="1"/>
    <x v="0"/>
    <x v="1"/>
    <x v="21"/>
    <x v="43"/>
    <x v="0"/>
    <x v="0"/>
    <x v="26"/>
    <x v="0"/>
    <x v="0"/>
    <x v="0"/>
    <x v="0"/>
    <x v="24"/>
    <x v="0"/>
    <x v="2"/>
    <x v="10"/>
    <x v="10"/>
    <x v="0"/>
    <x v="4"/>
    <x v="0"/>
    <x v="0"/>
    <x v="0"/>
    <x v="1"/>
    <x v="0"/>
    <x v="3"/>
    <x v="5"/>
  </r>
  <r>
    <x v="65"/>
    <x v="0"/>
    <x v="0"/>
    <x v="18"/>
    <x v="25"/>
    <x v="12"/>
    <x v="25"/>
    <x v="25"/>
    <x v="3"/>
    <x v="1"/>
    <x v="1"/>
    <x v="8"/>
    <x v="15"/>
    <x v="1"/>
    <x v="0"/>
    <x v="0"/>
    <x v="24"/>
    <x v="1"/>
    <x v="26"/>
    <x v="1"/>
    <x v="26"/>
    <x v="0"/>
    <x v="2"/>
    <x v="3"/>
    <x v="21"/>
    <x v="22"/>
    <x v="20"/>
    <x v="24"/>
    <x v="26"/>
    <x v="1"/>
    <x v="26"/>
    <x v="1"/>
    <x v="26"/>
    <x v="1"/>
    <x v="59"/>
    <x v="45"/>
    <x v="0"/>
    <x v="0"/>
    <x v="59"/>
    <x v="0"/>
    <x v="1"/>
    <x v="1"/>
    <x v="0"/>
    <x v="1"/>
    <x v="21"/>
    <x v="44"/>
    <x v="0"/>
    <x v="0"/>
    <x v="26"/>
    <x v="0"/>
    <x v="0"/>
    <x v="0"/>
    <x v="0"/>
    <x v="24"/>
    <x v="0"/>
    <x v="2"/>
    <x v="10"/>
    <x v="10"/>
    <x v="0"/>
    <x v="4"/>
    <x v="0"/>
    <x v="0"/>
    <x v="0"/>
    <x v="1"/>
    <x v="0"/>
    <x v="3"/>
    <x v="5"/>
  </r>
  <r>
    <x v="66"/>
    <x v="0"/>
    <x v="0"/>
    <x v="18"/>
    <x v="25"/>
    <x v="12"/>
    <x v="25"/>
    <x v="25"/>
    <x v="3"/>
    <x v="1"/>
    <x v="1"/>
    <x v="8"/>
    <x v="15"/>
    <x v="1"/>
    <x v="0"/>
    <x v="0"/>
    <x v="24"/>
    <x v="1"/>
    <x v="26"/>
    <x v="1"/>
    <x v="26"/>
    <x v="0"/>
    <x v="2"/>
    <x v="3"/>
    <x v="21"/>
    <x v="22"/>
    <x v="20"/>
    <x v="24"/>
    <x v="26"/>
    <x v="1"/>
    <x v="26"/>
    <x v="1"/>
    <x v="26"/>
    <x v="1"/>
    <x v="60"/>
    <x v="21"/>
    <x v="0"/>
    <x v="0"/>
    <x v="60"/>
    <x v="0"/>
    <x v="1"/>
    <x v="1"/>
    <x v="0"/>
    <x v="1"/>
    <x v="21"/>
    <x v="0"/>
    <x v="0"/>
    <x v="0"/>
    <x v="26"/>
    <x v="0"/>
    <x v="0"/>
    <x v="0"/>
    <x v="0"/>
    <x v="24"/>
    <x v="0"/>
    <x v="2"/>
    <x v="10"/>
    <x v="10"/>
    <x v="0"/>
    <x v="4"/>
    <x v="0"/>
    <x v="0"/>
    <x v="0"/>
    <x v="0"/>
    <x v="0"/>
    <x v="3"/>
    <x v="5"/>
  </r>
  <r>
    <x v="67"/>
    <x v="0"/>
    <x v="0"/>
    <x v="19"/>
    <x v="26"/>
    <x v="2"/>
    <x v="26"/>
    <x v="26"/>
    <x v="0"/>
    <x v="0"/>
    <x v="1"/>
    <x v="1"/>
    <x v="2"/>
    <x v="1"/>
    <x v="0"/>
    <x v="0"/>
    <x v="25"/>
    <x v="1"/>
    <x v="27"/>
    <x v="1"/>
    <x v="27"/>
    <x v="0"/>
    <x v="4"/>
    <x v="0"/>
    <x v="22"/>
    <x v="23"/>
    <x v="21"/>
    <x v="25"/>
    <x v="27"/>
    <x v="1"/>
    <x v="27"/>
    <x v="1"/>
    <x v="27"/>
    <x v="1"/>
    <x v="16"/>
    <x v="15"/>
    <x v="0"/>
    <x v="0"/>
    <x v="61"/>
    <x v="0"/>
    <x v="1"/>
    <x v="1"/>
    <x v="0"/>
    <x v="2"/>
    <x v="22"/>
    <x v="45"/>
    <x v="0"/>
    <x v="0"/>
    <x v="27"/>
    <x v="0"/>
    <x v="0"/>
    <x v="0"/>
    <x v="0"/>
    <x v="25"/>
    <x v="0"/>
    <x v="2"/>
    <x v="11"/>
    <x v="11"/>
    <x v="1"/>
    <x v="1"/>
    <x v="0"/>
    <x v="0"/>
    <x v="0"/>
    <x v="1"/>
    <x v="0"/>
    <x v="0"/>
    <x v="2"/>
  </r>
  <r>
    <x v="68"/>
    <x v="0"/>
    <x v="0"/>
    <x v="19"/>
    <x v="26"/>
    <x v="2"/>
    <x v="26"/>
    <x v="26"/>
    <x v="0"/>
    <x v="0"/>
    <x v="1"/>
    <x v="1"/>
    <x v="2"/>
    <x v="1"/>
    <x v="0"/>
    <x v="0"/>
    <x v="25"/>
    <x v="1"/>
    <x v="27"/>
    <x v="1"/>
    <x v="27"/>
    <x v="0"/>
    <x v="4"/>
    <x v="0"/>
    <x v="22"/>
    <x v="23"/>
    <x v="21"/>
    <x v="25"/>
    <x v="27"/>
    <x v="1"/>
    <x v="27"/>
    <x v="1"/>
    <x v="27"/>
    <x v="1"/>
    <x v="61"/>
    <x v="46"/>
    <x v="0"/>
    <x v="0"/>
    <x v="62"/>
    <x v="0"/>
    <x v="1"/>
    <x v="1"/>
    <x v="0"/>
    <x v="2"/>
    <x v="22"/>
    <x v="46"/>
    <x v="0"/>
    <x v="0"/>
    <x v="27"/>
    <x v="0"/>
    <x v="0"/>
    <x v="0"/>
    <x v="0"/>
    <x v="25"/>
    <x v="0"/>
    <x v="2"/>
    <x v="11"/>
    <x v="11"/>
    <x v="1"/>
    <x v="1"/>
    <x v="0"/>
    <x v="0"/>
    <x v="0"/>
    <x v="1"/>
    <x v="0"/>
    <x v="0"/>
    <x v="2"/>
  </r>
  <r>
    <x v="69"/>
    <x v="0"/>
    <x v="0"/>
    <x v="19"/>
    <x v="26"/>
    <x v="2"/>
    <x v="26"/>
    <x v="26"/>
    <x v="0"/>
    <x v="0"/>
    <x v="1"/>
    <x v="1"/>
    <x v="2"/>
    <x v="1"/>
    <x v="0"/>
    <x v="0"/>
    <x v="25"/>
    <x v="1"/>
    <x v="27"/>
    <x v="1"/>
    <x v="27"/>
    <x v="0"/>
    <x v="4"/>
    <x v="0"/>
    <x v="22"/>
    <x v="23"/>
    <x v="21"/>
    <x v="25"/>
    <x v="27"/>
    <x v="1"/>
    <x v="27"/>
    <x v="1"/>
    <x v="27"/>
    <x v="1"/>
    <x v="11"/>
    <x v="10"/>
    <x v="0"/>
    <x v="0"/>
    <x v="63"/>
    <x v="0"/>
    <x v="1"/>
    <x v="1"/>
    <x v="0"/>
    <x v="2"/>
    <x v="22"/>
    <x v="47"/>
    <x v="0"/>
    <x v="0"/>
    <x v="27"/>
    <x v="0"/>
    <x v="0"/>
    <x v="0"/>
    <x v="0"/>
    <x v="25"/>
    <x v="0"/>
    <x v="2"/>
    <x v="11"/>
    <x v="11"/>
    <x v="1"/>
    <x v="1"/>
    <x v="0"/>
    <x v="0"/>
    <x v="0"/>
    <x v="1"/>
    <x v="0"/>
    <x v="0"/>
    <x v="2"/>
  </r>
  <r>
    <x v="70"/>
    <x v="0"/>
    <x v="0"/>
    <x v="19"/>
    <x v="26"/>
    <x v="2"/>
    <x v="26"/>
    <x v="26"/>
    <x v="0"/>
    <x v="0"/>
    <x v="1"/>
    <x v="1"/>
    <x v="2"/>
    <x v="1"/>
    <x v="0"/>
    <x v="0"/>
    <x v="25"/>
    <x v="1"/>
    <x v="27"/>
    <x v="1"/>
    <x v="27"/>
    <x v="0"/>
    <x v="4"/>
    <x v="0"/>
    <x v="22"/>
    <x v="23"/>
    <x v="21"/>
    <x v="25"/>
    <x v="27"/>
    <x v="1"/>
    <x v="27"/>
    <x v="1"/>
    <x v="27"/>
    <x v="1"/>
    <x v="9"/>
    <x v="8"/>
    <x v="0"/>
    <x v="0"/>
    <x v="64"/>
    <x v="0"/>
    <x v="1"/>
    <x v="1"/>
    <x v="0"/>
    <x v="2"/>
    <x v="22"/>
    <x v="48"/>
    <x v="0"/>
    <x v="0"/>
    <x v="27"/>
    <x v="0"/>
    <x v="0"/>
    <x v="0"/>
    <x v="0"/>
    <x v="25"/>
    <x v="0"/>
    <x v="2"/>
    <x v="11"/>
    <x v="11"/>
    <x v="1"/>
    <x v="1"/>
    <x v="0"/>
    <x v="0"/>
    <x v="0"/>
    <x v="1"/>
    <x v="0"/>
    <x v="0"/>
    <x v="2"/>
  </r>
  <r>
    <x v="71"/>
    <x v="0"/>
    <x v="0"/>
    <x v="19"/>
    <x v="26"/>
    <x v="2"/>
    <x v="26"/>
    <x v="26"/>
    <x v="0"/>
    <x v="0"/>
    <x v="1"/>
    <x v="1"/>
    <x v="2"/>
    <x v="1"/>
    <x v="0"/>
    <x v="0"/>
    <x v="25"/>
    <x v="1"/>
    <x v="27"/>
    <x v="1"/>
    <x v="27"/>
    <x v="0"/>
    <x v="4"/>
    <x v="0"/>
    <x v="22"/>
    <x v="23"/>
    <x v="21"/>
    <x v="25"/>
    <x v="27"/>
    <x v="1"/>
    <x v="27"/>
    <x v="1"/>
    <x v="27"/>
    <x v="1"/>
    <x v="10"/>
    <x v="9"/>
    <x v="0"/>
    <x v="0"/>
    <x v="65"/>
    <x v="0"/>
    <x v="1"/>
    <x v="1"/>
    <x v="0"/>
    <x v="2"/>
    <x v="22"/>
    <x v="49"/>
    <x v="0"/>
    <x v="0"/>
    <x v="27"/>
    <x v="0"/>
    <x v="0"/>
    <x v="0"/>
    <x v="0"/>
    <x v="25"/>
    <x v="0"/>
    <x v="2"/>
    <x v="11"/>
    <x v="11"/>
    <x v="1"/>
    <x v="1"/>
    <x v="0"/>
    <x v="0"/>
    <x v="0"/>
    <x v="1"/>
    <x v="0"/>
    <x v="0"/>
    <x v="2"/>
  </r>
  <r>
    <x v="72"/>
    <x v="0"/>
    <x v="0"/>
    <x v="19"/>
    <x v="26"/>
    <x v="2"/>
    <x v="26"/>
    <x v="26"/>
    <x v="0"/>
    <x v="0"/>
    <x v="1"/>
    <x v="1"/>
    <x v="2"/>
    <x v="1"/>
    <x v="0"/>
    <x v="0"/>
    <x v="25"/>
    <x v="1"/>
    <x v="27"/>
    <x v="1"/>
    <x v="27"/>
    <x v="0"/>
    <x v="4"/>
    <x v="0"/>
    <x v="22"/>
    <x v="23"/>
    <x v="21"/>
    <x v="25"/>
    <x v="27"/>
    <x v="1"/>
    <x v="27"/>
    <x v="1"/>
    <x v="27"/>
    <x v="1"/>
    <x v="62"/>
    <x v="47"/>
    <x v="0"/>
    <x v="0"/>
    <x v="66"/>
    <x v="0"/>
    <x v="1"/>
    <x v="1"/>
    <x v="0"/>
    <x v="2"/>
    <x v="22"/>
    <x v="50"/>
    <x v="0"/>
    <x v="0"/>
    <x v="27"/>
    <x v="0"/>
    <x v="0"/>
    <x v="0"/>
    <x v="0"/>
    <x v="25"/>
    <x v="0"/>
    <x v="2"/>
    <x v="11"/>
    <x v="11"/>
    <x v="1"/>
    <x v="1"/>
    <x v="0"/>
    <x v="0"/>
    <x v="0"/>
    <x v="1"/>
    <x v="0"/>
    <x v="0"/>
    <x v="2"/>
  </r>
  <r>
    <x v="73"/>
    <x v="0"/>
    <x v="0"/>
    <x v="5"/>
    <x v="27"/>
    <x v="5"/>
    <x v="27"/>
    <x v="27"/>
    <x v="3"/>
    <x v="1"/>
    <x v="0"/>
    <x v="4"/>
    <x v="7"/>
    <x v="3"/>
    <x v="0"/>
    <x v="0"/>
    <x v="26"/>
    <x v="0"/>
    <x v="28"/>
    <x v="0"/>
    <x v="28"/>
    <x v="0"/>
    <x v="11"/>
    <x v="0"/>
    <x v="0"/>
    <x v="24"/>
    <x v="22"/>
    <x v="26"/>
    <x v="28"/>
    <x v="0"/>
    <x v="28"/>
    <x v="0"/>
    <x v="28"/>
    <x v="4"/>
    <x v="63"/>
    <x v="48"/>
    <x v="0"/>
    <x v="0"/>
    <x v="67"/>
    <x v="0"/>
    <x v="1"/>
    <x v="0"/>
    <x v="0"/>
    <x v="0"/>
    <x v="23"/>
    <x v="0"/>
    <x v="8"/>
    <x v="0"/>
    <x v="28"/>
    <x v="0"/>
    <x v="0"/>
    <x v="0"/>
    <x v="0"/>
    <x v="26"/>
    <x v="0"/>
    <x v="4"/>
    <x v="12"/>
    <x v="3"/>
    <x v="1"/>
    <x v="0"/>
    <x v="0"/>
    <x v="0"/>
    <x v="0"/>
    <x v="0"/>
    <x v="0"/>
    <x v="0"/>
    <x v="4"/>
  </r>
  <r>
    <x v="74"/>
    <x v="0"/>
    <x v="0"/>
    <x v="20"/>
    <x v="28"/>
    <x v="13"/>
    <x v="28"/>
    <x v="28"/>
    <x v="0"/>
    <x v="0"/>
    <x v="0"/>
    <x v="0"/>
    <x v="0"/>
    <x v="5"/>
    <x v="0"/>
    <x v="0"/>
    <x v="27"/>
    <x v="0"/>
    <x v="29"/>
    <x v="0"/>
    <x v="29"/>
    <x v="0"/>
    <x v="1"/>
    <x v="0"/>
    <x v="15"/>
    <x v="25"/>
    <x v="23"/>
    <x v="27"/>
    <x v="29"/>
    <x v="0"/>
    <x v="29"/>
    <x v="0"/>
    <x v="29"/>
    <x v="1"/>
    <x v="64"/>
    <x v="28"/>
    <x v="0"/>
    <x v="0"/>
    <x v="68"/>
    <x v="0"/>
    <x v="5"/>
    <x v="0"/>
    <x v="0"/>
    <x v="0"/>
    <x v="24"/>
    <x v="0"/>
    <x v="3"/>
    <x v="0"/>
    <x v="29"/>
    <x v="0"/>
    <x v="0"/>
    <x v="0"/>
    <x v="0"/>
    <x v="27"/>
    <x v="0"/>
    <x v="0"/>
    <x v="1"/>
    <x v="4"/>
    <x v="0"/>
    <x v="2"/>
    <x v="0"/>
    <x v="0"/>
    <x v="0"/>
    <x v="0"/>
    <x v="0"/>
    <x v="0"/>
    <x v="0"/>
  </r>
  <r>
    <x v="75"/>
    <x v="0"/>
    <x v="0"/>
    <x v="21"/>
    <x v="29"/>
    <x v="1"/>
    <x v="29"/>
    <x v="29"/>
    <x v="1"/>
    <x v="1"/>
    <x v="3"/>
    <x v="1"/>
    <x v="1"/>
    <x v="1"/>
    <x v="0"/>
    <x v="0"/>
    <x v="28"/>
    <x v="2"/>
    <x v="30"/>
    <x v="1"/>
    <x v="30"/>
    <x v="1"/>
    <x v="1"/>
    <x v="0"/>
    <x v="23"/>
    <x v="26"/>
    <x v="24"/>
    <x v="28"/>
    <x v="30"/>
    <x v="2"/>
    <x v="30"/>
    <x v="2"/>
    <x v="30"/>
    <x v="0"/>
    <x v="65"/>
    <x v="2"/>
    <x v="0"/>
    <x v="0"/>
    <x v="69"/>
    <x v="0"/>
    <x v="1"/>
    <x v="1"/>
    <x v="0"/>
    <x v="0"/>
    <x v="25"/>
    <x v="0"/>
    <x v="17"/>
    <x v="0"/>
    <x v="30"/>
    <x v="0"/>
    <x v="0"/>
    <x v="0"/>
    <x v="0"/>
    <x v="28"/>
    <x v="0"/>
    <x v="0"/>
    <x v="1"/>
    <x v="5"/>
    <x v="0"/>
    <x v="1"/>
    <x v="0"/>
    <x v="0"/>
    <x v="0"/>
    <x v="0"/>
    <x v="0"/>
    <x v="0"/>
    <x v="1"/>
  </r>
  <r>
    <x v="76"/>
    <x v="0"/>
    <x v="0"/>
    <x v="5"/>
    <x v="30"/>
    <x v="5"/>
    <x v="30"/>
    <x v="30"/>
    <x v="0"/>
    <x v="0"/>
    <x v="0"/>
    <x v="0"/>
    <x v="0"/>
    <x v="3"/>
    <x v="0"/>
    <x v="0"/>
    <x v="29"/>
    <x v="0"/>
    <x v="31"/>
    <x v="0"/>
    <x v="31"/>
    <x v="0"/>
    <x v="2"/>
    <x v="0"/>
    <x v="24"/>
    <x v="27"/>
    <x v="25"/>
    <x v="29"/>
    <x v="31"/>
    <x v="0"/>
    <x v="31"/>
    <x v="0"/>
    <x v="31"/>
    <x v="1"/>
    <x v="66"/>
    <x v="49"/>
    <x v="0"/>
    <x v="0"/>
    <x v="70"/>
    <x v="1"/>
    <x v="1"/>
    <x v="0"/>
    <x v="1"/>
    <x v="7"/>
    <x v="26"/>
    <x v="51"/>
    <x v="18"/>
    <x v="0"/>
    <x v="31"/>
    <x v="0"/>
    <x v="0"/>
    <x v="0"/>
    <x v="0"/>
    <x v="29"/>
    <x v="0"/>
    <x v="0"/>
    <x v="11"/>
    <x v="5"/>
    <x v="1"/>
    <x v="1"/>
    <x v="1"/>
    <x v="0"/>
    <x v="0"/>
    <x v="1"/>
    <x v="0"/>
    <x v="0"/>
    <x v="4"/>
  </r>
  <r>
    <x v="77"/>
    <x v="0"/>
    <x v="0"/>
    <x v="5"/>
    <x v="31"/>
    <x v="5"/>
    <x v="31"/>
    <x v="31"/>
    <x v="0"/>
    <x v="4"/>
    <x v="1"/>
    <x v="0"/>
    <x v="0"/>
    <x v="3"/>
    <x v="0"/>
    <x v="0"/>
    <x v="30"/>
    <x v="1"/>
    <x v="32"/>
    <x v="0"/>
    <x v="32"/>
    <x v="0"/>
    <x v="1"/>
    <x v="0"/>
    <x v="25"/>
    <x v="28"/>
    <x v="26"/>
    <x v="30"/>
    <x v="32"/>
    <x v="1"/>
    <x v="32"/>
    <x v="1"/>
    <x v="32"/>
    <x v="3"/>
    <x v="67"/>
    <x v="50"/>
    <x v="0"/>
    <x v="0"/>
    <x v="1"/>
    <x v="0"/>
    <x v="1"/>
    <x v="0"/>
    <x v="0"/>
    <x v="0"/>
    <x v="27"/>
    <x v="0"/>
    <x v="4"/>
    <x v="0"/>
    <x v="32"/>
    <x v="0"/>
    <x v="0"/>
    <x v="0"/>
    <x v="0"/>
    <x v="30"/>
    <x v="0"/>
    <x v="0"/>
    <x v="1"/>
    <x v="5"/>
    <x v="1"/>
    <x v="2"/>
    <x v="0"/>
    <x v="0"/>
    <x v="0"/>
    <x v="0"/>
    <x v="0"/>
    <x v="2"/>
    <x v="4"/>
  </r>
  <r>
    <x v="78"/>
    <x v="0"/>
    <x v="0"/>
    <x v="22"/>
    <x v="32"/>
    <x v="14"/>
    <x v="32"/>
    <x v="32"/>
    <x v="0"/>
    <x v="5"/>
    <x v="1"/>
    <x v="0"/>
    <x v="0"/>
    <x v="6"/>
    <x v="0"/>
    <x v="0"/>
    <x v="31"/>
    <x v="1"/>
    <x v="33"/>
    <x v="0"/>
    <x v="33"/>
    <x v="0"/>
    <x v="9"/>
    <x v="5"/>
    <x v="26"/>
    <x v="29"/>
    <x v="27"/>
    <x v="31"/>
    <x v="33"/>
    <x v="1"/>
    <x v="33"/>
    <x v="1"/>
    <x v="33"/>
    <x v="4"/>
    <x v="68"/>
    <x v="51"/>
    <x v="0"/>
    <x v="0"/>
    <x v="71"/>
    <x v="0"/>
    <x v="6"/>
    <x v="0"/>
    <x v="0"/>
    <x v="0"/>
    <x v="28"/>
    <x v="0"/>
    <x v="14"/>
    <x v="0"/>
    <x v="33"/>
    <x v="0"/>
    <x v="0"/>
    <x v="0"/>
    <x v="0"/>
    <x v="31"/>
    <x v="0"/>
    <x v="4"/>
    <x v="13"/>
    <x v="3"/>
    <x v="1"/>
    <x v="2"/>
    <x v="0"/>
    <x v="0"/>
    <x v="0"/>
    <x v="0"/>
    <x v="0"/>
    <x v="0"/>
    <x v="0"/>
  </r>
  <r>
    <x v="79"/>
    <x v="0"/>
    <x v="0"/>
    <x v="5"/>
    <x v="33"/>
    <x v="5"/>
    <x v="33"/>
    <x v="33"/>
    <x v="3"/>
    <x v="4"/>
    <x v="0"/>
    <x v="0"/>
    <x v="11"/>
    <x v="3"/>
    <x v="0"/>
    <x v="0"/>
    <x v="32"/>
    <x v="0"/>
    <x v="34"/>
    <x v="0"/>
    <x v="34"/>
    <x v="0"/>
    <x v="1"/>
    <x v="0"/>
    <x v="6"/>
    <x v="30"/>
    <x v="28"/>
    <x v="32"/>
    <x v="34"/>
    <x v="0"/>
    <x v="34"/>
    <x v="0"/>
    <x v="34"/>
    <x v="0"/>
    <x v="69"/>
    <x v="2"/>
    <x v="0"/>
    <x v="0"/>
    <x v="49"/>
    <x v="0"/>
    <x v="7"/>
    <x v="0"/>
    <x v="0"/>
    <x v="0"/>
    <x v="29"/>
    <x v="0"/>
    <x v="2"/>
    <x v="0"/>
    <x v="34"/>
    <x v="0"/>
    <x v="0"/>
    <x v="0"/>
    <x v="0"/>
    <x v="32"/>
    <x v="0"/>
    <x v="0"/>
    <x v="1"/>
    <x v="12"/>
    <x v="1"/>
    <x v="2"/>
    <x v="0"/>
    <x v="0"/>
    <x v="0"/>
    <x v="0"/>
    <x v="0"/>
    <x v="0"/>
    <x v="4"/>
  </r>
  <r>
    <x v="80"/>
    <x v="0"/>
    <x v="0"/>
    <x v="17"/>
    <x v="34"/>
    <x v="6"/>
    <x v="34"/>
    <x v="34"/>
    <x v="8"/>
    <x v="9"/>
    <x v="3"/>
    <x v="3"/>
    <x v="14"/>
    <x v="1"/>
    <x v="0"/>
    <x v="0"/>
    <x v="33"/>
    <x v="2"/>
    <x v="35"/>
    <x v="1"/>
    <x v="35"/>
    <x v="0"/>
    <x v="12"/>
    <x v="6"/>
    <x v="27"/>
    <x v="31"/>
    <x v="29"/>
    <x v="33"/>
    <x v="35"/>
    <x v="2"/>
    <x v="35"/>
    <x v="2"/>
    <x v="35"/>
    <x v="4"/>
    <x v="70"/>
    <x v="41"/>
    <x v="0"/>
    <x v="0"/>
    <x v="40"/>
    <x v="0"/>
    <x v="1"/>
    <x v="1"/>
    <x v="0"/>
    <x v="1"/>
    <x v="30"/>
    <x v="52"/>
    <x v="7"/>
    <x v="0"/>
    <x v="35"/>
    <x v="0"/>
    <x v="0"/>
    <x v="0"/>
    <x v="0"/>
    <x v="33"/>
    <x v="0"/>
    <x v="5"/>
    <x v="1"/>
    <x v="5"/>
    <x v="0"/>
    <x v="0"/>
    <x v="0"/>
    <x v="0"/>
    <x v="0"/>
    <x v="1"/>
    <x v="0"/>
    <x v="1"/>
    <x v="9"/>
  </r>
  <r>
    <x v="81"/>
    <x v="0"/>
    <x v="0"/>
    <x v="23"/>
    <x v="35"/>
    <x v="4"/>
    <x v="35"/>
    <x v="35"/>
    <x v="0"/>
    <x v="3"/>
    <x v="0"/>
    <x v="0"/>
    <x v="0"/>
    <x v="2"/>
    <x v="0"/>
    <x v="0"/>
    <x v="34"/>
    <x v="0"/>
    <x v="36"/>
    <x v="0"/>
    <x v="36"/>
    <x v="0"/>
    <x v="1"/>
    <x v="2"/>
    <x v="28"/>
    <x v="32"/>
    <x v="30"/>
    <x v="34"/>
    <x v="36"/>
    <x v="0"/>
    <x v="36"/>
    <x v="0"/>
    <x v="36"/>
    <x v="0"/>
    <x v="71"/>
    <x v="6"/>
    <x v="0"/>
    <x v="0"/>
    <x v="72"/>
    <x v="0"/>
    <x v="2"/>
    <x v="0"/>
    <x v="0"/>
    <x v="0"/>
    <x v="31"/>
    <x v="0"/>
    <x v="19"/>
    <x v="0"/>
    <x v="36"/>
    <x v="0"/>
    <x v="0"/>
    <x v="0"/>
    <x v="0"/>
    <x v="34"/>
    <x v="0"/>
    <x v="0"/>
    <x v="1"/>
    <x v="5"/>
    <x v="0"/>
    <x v="1"/>
    <x v="0"/>
    <x v="0"/>
    <x v="0"/>
    <x v="0"/>
    <x v="0"/>
    <x v="1"/>
    <x v="0"/>
  </r>
  <r>
    <x v="82"/>
    <x v="0"/>
    <x v="0"/>
    <x v="24"/>
    <x v="36"/>
    <x v="15"/>
    <x v="36"/>
    <x v="36"/>
    <x v="0"/>
    <x v="0"/>
    <x v="8"/>
    <x v="0"/>
    <x v="0"/>
    <x v="7"/>
    <x v="0"/>
    <x v="0"/>
    <x v="35"/>
    <x v="4"/>
    <x v="37"/>
    <x v="0"/>
    <x v="37"/>
    <x v="0"/>
    <x v="1"/>
    <x v="0"/>
    <x v="13"/>
    <x v="13"/>
    <x v="12"/>
    <x v="35"/>
    <x v="37"/>
    <x v="1"/>
    <x v="37"/>
    <x v="4"/>
    <x v="37"/>
    <x v="1"/>
    <x v="25"/>
    <x v="23"/>
    <x v="0"/>
    <x v="0"/>
    <x v="73"/>
    <x v="0"/>
    <x v="8"/>
    <x v="2"/>
    <x v="0"/>
    <x v="0"/>
    <x v="32"/>
    <x v="0"/>
    <x v="9"/>
    <x v="0"/>
    <x v="37"/>
    <x v="0"/>
    <x v="0"/>
    <x v="0"/>
    <x v="0"/>
    <x v="35"/>
    <x v="0"/>
    <x v="0"/>
    <x v="1"/>
    <x v="5"/>
    <x v="0"/>
    <x v="1"/>
    <x v="1"/>
    <x v="1"/>
    <x v="0"/>
    <x v="0"/>
    <x v="0"/>
    <x v="0"/>
    <x v="0"/>
  </r>
  <r>
    <x v="83"/>
    <x v="0"/>
    <x v="0"/>
    <x v="25"/>
    <x v="37"/>
    <x v="13"/>
    <x v="37"/>
    <x v="37"/>
    <x v="0"/>
    <x v="3"/>
    <x v="0"/>
    <x v="0"/>
    <x v="0"/>
    <x v="5"/>
    <x v="0"/>
    <x v="0"/>
    <x v="36"/>
    <x v="0"/>
    <x v="38"/>
    <x v="0"/>
    <x v="38"/>
    <x v="0"/>
    <x v="1"/>
    <x v="2"/>
    <x v="29"/>
    <x v="33"/>
    <x v="31"/>
    <x v="36"/>
    <x v="38"/>
    <x v="0"/>
    <x v="38"/>
    <x v="0"/>
    <x v="38"/>
    <x v="1"/>
    <x v="72"/>
    <x v="52"/>
    <x v="0"/>
    <x v="0"/>
    <x v="74"/>
    <x v="0"/>
    <x v="5"/>
    <x v="0"/>
    <x v="0"/>
    <x v="0"/>
    <x v="33"/>
    <x v="0"/>
    <x v="20"/>
    <x v="0"/>
    <x v="38"/>
    <x v="0"/>
    <x v="0"/>
    <x v="0"/>
    <x v="0"/>
    <x v="36"/>
    <x v="0"/>
    <x v="0"/>
    <x v="1"/>
    <x v="6"/>
    <x v="0"/>
    <x v="2"/>
    <x v="0"/>
    <x v="0"/>
    <x v="0"/>
    <x v="0"/>
    <x v="0"/>
    <x v="1"/>
    <x v="0"/>
  </r>
  <r>
    <x v="84"/>
    <x v="0"/>
    <x v="0"/>
    <x v="26"/>
    <x v="38"/>
    <x v="2"/>
    <x v="38"/>
    <x v="38"/>
    <x v="0"/>
    <x v="0"/>
    <x v="3"/>
    <x v="1"/>
    <x v="2"/>
    <x v="1"/>
    <x v="0"/>
    <x v="0"/>
    <x v="37"/>
    <x v="2"/>
    <x v="39"/>
    <x v="1"/>
    <x v="39"/>
    <x v="0"/>
    <x v="1"/>
    <x v="0"/>
    <x v="30"/>
    <x v="34"/>
    <x v="6"/>
    <x v="37"/>
    <x v="39"/>
    <x v="2"/>
    <x v="39"/>
    <x v="2"/>
    <x v="39"/>
    <x v="0"/>
    <x v="73"/>
    <x v="2"/>
    <x v="0"/>
    <x v="0"/>
    <x v="75"/>
    <x v="0"/>
    <x v="1"/>
    <x v="1"/>
    <x v="0"/>
    <x v="0"/>
    <x v="34"/>
    <x v="0"/>
    <x v="21"/>
    <x v="0"/>
    <x v="39"/>
    <x v="0"/>
    <x v="0"/>
    <x v="0"/>
    <x v="0"/>
    <x v="37"/>
    <x v="0"/>
    <x v="0"/>
    <x v="1"/>
    <x v="13"/>
    <x v="2"/>
    <x v="1"/>
    <x v="0"/>
    <x v="0"/>
    <x v="0"/>
    <x v="0"/>
    <x v="0"/>
    <x v="0"/>
    <x v="2"/>
  </r>
  <r>
    <x v="85"/>
    <x v="0"/>
    <x v="0"/>
    <x v="26"/>
    <x v="38"/>
    <x v="2"/>
    <x v="38"/>
    <x v="38"/>
    <x v="0"/>
    <x v="0"/>
    <x v="3"/>
    <x v="1"/>
    <x v="2"/>
    <x v="1"/>
    <x v="0"/>
    <x v="0"/>
    <x v="37"/>
    <x v="2"/>
    <x v="39"/>
    <x v="1"/>
    <x v="39"/>
    <x v="0"/>
    <x v="1"/>
    <x v="0"/>
    <x v="30"/>
    <x v="34"/>
    <x v="6"/>
    <x v="37"/>
    <x v="39"/>
    <x v="2"/>
    <x v="39"/>
    <x v="2"/>
    <x v="39"/>
    <x v="0"/>
    <x v="74"/>
    <x v="22"/>
    <x v="0"/>
    <x v="0"/>
    <x v="76"/>
    <x v="0"/>
    <x v="1"/>
    <x v="1"/>
    <x v="0"/>
    <x v="0"/>
    <x v="34"/>
    <x v="0"/>
    <x v="21"/>
    <x v="0"/>
    <x v="39"/>
    <x v="0"/>
    <x v="0"/>
    <x v="0"/>
    <x v="0"/>
    <x v="37"/>
    <x v="0"/>
    <x v="0"/>
    <x v="1"/>
    <x v="13"/>
    <x v="2"/>
    <x v="1"/>
    <x v="0"/>
    <x v="0"/>
    <x v="0"/>
    <x v="0"/>
    <x v="0"/>
    <x v="0"/>
    <x v="2"/>
  </r>
  <r>
    <x v="86"/>
    <x v="0"/>
    <x v="0"/>
    <x v="5"/>
    <x v="39"/>
    <x v="5"/>
    <x v="39"/>
    <x v="39"/>
    <x v="3"/>
    <x v="4"/>
    <x v="1"/>
    <x v="0"/>
    <x v="16"/>
    <x v="3"/>
    <x v="0"/>
    <x v="0"/>
    <x v="38"/>
    <x v="1"/>
    <x v="40"/>
    <x v="0"/>
    <x v="40"/>
    <x v="0"/>
    <x v="1"/>
    <x v="2"/>
    <x v="31"/>
    <x v="30"/>
    <x v="32"/>
    <x v="38"/>
    <x v="40"/>
    <x v="1"/>
    <x v="40"/>
    <x v="1"/>
    <x v="40"/>
    <x v="2"/>
    <x v="75"/>
    <x v="53"/>
    <x v="0"/>
    <x v="0"/>
    <x v="22"/>
    <x v="0"/>
    <x v="9"/>
    <x v="0"/>
    <x v="1"/>
    <x v="0"/>
    <x v="2"/>
    <x v="0"/>
    <x v="0"/>
    <x v="0"/>
    <x v="40"/>
    <x v="0"/>
    <x v="0"/>
    <x v="0"/>
    <x v="1"/>
    <x v="38"/>
    <x v="1"/>
    <x v="0"/>
    <x v="1"/>
    <x v="3"/>
    <x v="1"/>
    <x v="4"/>
    <x v="1"/>
    <x v="0"/>
    <x v="0"/>
    <x v="0"/>
    <x v="5"/>
    <x v="0"/>
    <x v="4"/>
  </r>
  <r>
    <x v="87"/>
    <x v="0"/>
    <x v="0"/>
    <x v="27"/>
    <x v="40"/>
    <x v="2"/>
    <x v="40"/>
    <x v="40"/>
    <x v="0"/>
    <x v="0"/>
    <x v="3"/>
    <x v="1"/>
    <x v="2"/>
    <x v="1"/>
    <x v="0"/>
    <x v="0"/>
    <x v="39"/>
    <x v="2"/>
    <x v="41"/>
    <x v="1"/>
    <x v="41"/>
    <x v="0"/>
    <x v="1"/>
    <x v="2"/>
    <x v="32"/>
    <x v="35"/>
    <x v="33"/>
    <x v="39"/>
    <x v="41"/>
    <x v="2"/>
    <x v="41"/>
    <x v="2"/>
    <x v="41"/>
    <x v="2"/>
    <x v="76"/>
    <x v="54"/>
    <x v="0"/>
    <x v="0"/>
    <x v="77"/>
    <x v="0"/>
    <x v="1"/>
    <x v="1"/>
    <x v="1"/>
    <x v="0"/>
    <x v="2"/>
    <x v="0"/>
    <x v="18"/>
    <x v="0"/>
    <x v="41"/>
    <x v="0"/>
    <x v="0"/>
    <x v="0"/>
    <x v="1"/>
    <x v="39"/>
    <x v="1"/>
    <x v="0"/>
    <x v="1"/>
    <x v="14"/>
    <x v="0"/>
    <x v="2"/>
    <x v="1"/>
    <x v="0"/>
    <x v="0"/>
    <x v="0"/>
    <x v="6"/>
    <x v="1"/>
    <x v="2"/>
  </r>
  <r>
    <x v="88"/>
    <x v="0"/>
    <x v="0"/>
    <x v="28"/>
    <x v="41"/>
    <x v="16"/>
    <x v="41"/>
    <x v="41"/>
    <x v="0"/>
    <x v="4"/>
    <x v="1"/>
    <x v="0"/>
    <x v="0"/>
    <x v="8"/>
    <x v="0"/>
    <x v="0"/>
    <x v="40"/>
    <x v="1"/>
    <x v="42"/>
    <x v="0"/>
    <x v="42"/>
    <x v="0"/>
    <x v="1"/>
    <x v="3"/>
    <x v="33"/>
    <x v="36"/>
    <x v="34"/>
    <x v="40"/>
    <x v="42"/>
    <x v="1"/>
    <x v="42"/>
    <x v="1"/>
    <x v="42"/>
    <x v="1"/>
    <x v="77"/>
    <x v="52"/>
    <x v="0"/>
    <x v="0"/>
    <x v="74"/>
    <x v="0"/>
    <x v="10"/>
    <x v="0"/>
    <x v="0"/>
    <x v="0"/>
    <x v="35"/>
    <x v="0"/>
    <x v="19"/>
    <x v="0"/>
    <x v="42"/>
    <x v="0"/>
    <x v="0"/>
    <x v="0"/>
    <x v="0"/>
    <x v="40"/>
    <x v="0"/>
    <x v="0"/>
    <x v="1"/>
    <x v="5"/>
    <x v="0"/>
    <x v="2"/>
    <x v="0"/>
    <x v="0"/>
    <x v="0"/>
    <x v="0"/>
    <x v="0"/>
    <x v="2"/>
    <x v="0"/>
  </r>
  <r>
    <x v="89"/>
    <x v="0"/>
    <x v="0"/>
    <x v="29"/>
    <x v="42"/>
    <x v="3"/>
    <x v="42"/>
    <x v="42"/>
    <x v="2"/>
    <x v="2"/>
    <x v="4"/>
    <x v="2"/>
    <x v="3"/>
    <x v="1"/>
    <x v="2"/>
    <x v="7"/>
    <x v="41"/>
    <x v="0"/>
    <x v="43"/>
    <x v="1"/>
    <x v="43"/>
    <x v="0"/>
    <x v="6"/>
    <x v="2"/>
    <x v="34"/>
    <x v="37"/>
    <x v="35"/>
    <x v="41"/>
    <x v="43"/>
    <x v="0"/>
    <x v="43"/>
    <x v="0"/>
    <x v="43"/>
    <x v="2"/>
    <x v="78"/>
    <x v="55"/>
    <x v="0"/>
    <x v="0"/>
    <x v="78"/>
    <x v="0"/>
    <x v="1"/>
    <x v="1"/>
    <x v="1"/>
    <x v="0"/>
    <x v="2"/>
    <x v="0"/>
    <x v="2"/>
    <x v="0"/>
    <x v="43"/>
    <x v="0"/>
    <x v="0"/>
    <x v="0"/>
    <x v="3"/>
    <x v="41"/>
    <x v="1"/>
    <x v="0"/>
    <x v="14"/>
    <x v="4"/>
    <x v="0"/>
    <x v="1"/>
    <x v="1"/>
    <x v="0"/>
    <x v="0"/>
    <x v="0"/>
    <x v="7"/>
    <x v="1"/>
    <x v="3"/>
  </r>
  <r>
    <x v="90"/>
    <x v="0"/>
    <x v="0"/>
    <x v="30"/>
    <x v="43"/>
    <x v="7"/>
    <x v="43"/>
    <x v="43"/>
    <x v="9"/>
    <x v="2"/>
    <x v="3"/>
    <x v="4"/>
    <x v="7"/>
    <x v="1"/>
    <x v="0"/>
    <x v="0"/>
    <x v="42"/>
    <x v="2"/>
    <x v="44"/>
    <x v="1"/>
    <x v="44"/>
    <x v="0"/>
    <x v="1"/>
    <x v="3"/>
    <x v="35"/>
    <x v="38"/>
    <x v="36"/>
    <x v="42"/>
    <x v="44"/>
    <x v="2"/>
    <x v="44"/>
    <x v="2"/>
    <x v="44"/>
    <x v="2"/>
    <x v="79"/>
    <x v="56"/>
    <x v="0"/>
    <x v="0"/>
    <x v="79"/>
    <x v="0"/>
    <x v="1"/>
    <x v="1"/>
    <x v="1"/>
    <x v="0"/>
    <x v="2"/>
    <x v="0"/>
    <x v="22"/>
    <x v="0"/>
    <x v="44"/>
    <x v="0"/>
    <x v="0"/>
    <x v="0"/>
    <x v="2"/>
    <x v="42"/>
    <x v="1"/>
    <x v="0"/>
    <x v="1"/>
    <x v="11"/>
    <x v="0"/>
    <x v="5"/>
    <x v="1"/>
    <x v="0"/>
    <x v="0"/>
    <x v="0"/>
    <x v="8"/>
    <x v="0"/>
    <x v="3"/>
  </r>
  <r>
    <x v="91"/>
    <x v="0"/>
    <x v="0"/>
    <x v="31"/>
    <x v="44"/>
    <x v="17"/>
    <x v="44"/>
    <x v="44"/>
    <x v="3"/>
    <x v="4"/>
    <x v="0"/>
    <x v="0"/>
    <x v="11"/>
    <x v="9"/>
    <x v="0"/>
    <x v="0"/>
    <x v="43"/>
    <x v="0"/>
    <x v="45"/>
    <x v="1"/>
    <x v="45"/>
    <x v="0"/>
    <x v="5"/>
    <x v="3"/>
    <x v="36"/>
    <x v="39"/>
    <x v="37"/>
    <x v="43"/>
    <x v="45"/>
    <x v="0"/>
    <x v="45"/>
    <x v="0"/>
    <x v="45"/>
    <x v="3"/>
    <x v="80"/>
    <x v="57"/>
    <x v="0"/>
    <x v="0"/>
    <x v="80"/>
    <x v="0"/>
    <x v="11"/>
    <x v="1"/>
    <x v="0"/>
    <x v="3"/>
    <x v="36"/>
    <x v="53"/>
    <x v="4"/>
    <x v="0"/>
    <x v="45"/>
    <x v="0"/>
    <x v="0"/>
    <x v="0"/>
    <x v="0"/>
    <x v="43"/>
    <x v="0"/>
    <x v="2"/>
    <x v="5"/>
    <x v="6"/>
    <x v="1"/>
    <x v="2"/>
    <x v="0"/>
    <x v="0"/>
    <x v="0"/>
    <x v="1"/>
    <x v="0"/>
    <x v="2"/>
    <x v="5"/>
  </r>
  <r>
    <x v="92"/>
    <x v="0"/>
    <x v="0"/>
    <x v="31"/>
    <x v="44"/>
    <x v="17"/>
    <x v="44"/>
    <x v="44"/>
    <x v="3"/>
    <x v="4"/>
    <x v="0"/>
    <x v="0"/>
    <x v="11"/>
    <x v="9"/>
    <x v="0"/>
    <x v="0"/>
    <x v="43"/>
    <x v="0"/>
    <x v="45"/>
    <x v="1"/>
    <x v="45"/>
    <x v="0"/>
    <x v="5"/>
    <x v="3"/>
    <x v="36"/>
    <x v="39"/>
    <x v="37"/>
    <x v="43"/>
    <x v="45"/>
    <x v="0"/>
    <x v="45"/>
    <x v="0"/>
    <x v="45"/>
    <x v="3"/>
    <x v="81"/>
    <x v="58"/>
    <x v="0"/>
    <x v="0"/>
    <x v="81"/>
    <x v="0"/>
    <x v="11"/>
    <x v="1"/>
    <x v="0"/>
    <x v="3"/>
    <x v="36"/>
    <x v="54"/>
    <x v="4"/>
    <x v="0"/>
    <x v="45"/>
    <x v="0"/>
    <x v="0"/>
    <x v="0"/>
    <x v="0"/>
    <x v="43"/>
    <x v="0"/>
    <x v="2"/>
    <x v="5"/>
    <x v="6"/>
    <x v="1"/>
    <x v="2"/>
    <x v="0"/>
    <x v="0"/>
    <x v="0"/>
    <x v="1"/>
    <x v="0"/>
    <x v="2"/>
    <x v="5"/>
  </r>
  <r>
    <x v="93"/>
    <x v="0"/>
    <x v="0"/>
    <x v="31"/>
    <x v="44"/>
    <x v="17"/>
    <x v="44"/>
    <x v="44"/>
    <x v="3"/>
    <x v="4"/>
    <x v="0"/>
    <x v="0"/>
    <x v="11"/>
    <x v="9"/>
    <x v="0"/>
    <x v="0"/>
    <x v="43"/>
    <x v="0"/>
    <x v="45"/>
    <x v="1"/>
    <x v="45"/>
    <x v="0"/>
    <x v="5"/>
    <x v="3"/>
    <x v="36"/>
    <x v="39"/>
    <x v="37"/>
    <x v="43"/>
    <x v="45"/>
    <x v="0"/>
    <x v="45"/>
    <x v="0"/>
    <x v="45"/>
    <x v="3"/>
    <x v="82"/>
    <x v="59"/>
    <x v="0"/>
    <x v="0"/>
    <x v="82"/>
    <x v="0"/>
    <x v="11"/>
    <x v="1"/>
    <x v="0"/>
    <x v="3"/>
    <x v="36"/>
    <x v="55"/>
    <x v="4"/>
    <x v="0"/>
    <x v="45"/>
    <x v="0"/>
    <x v="0"/>
    <x v="0"/>
    <x v="0"/>
    <x v="43"/>
    <x v="0"/>
    <x v="2"/>
    <x v="5"/>
    <x v="6"/>
    <x v="1"/>
    <x v="2"/>
    <x v="0"/>
    <x v="0"/>
    <x v="0"/>
    <x v="1"/>
    <x v="0"/>
    <x v="2"/>
    <x v="5"/>
  </r>
  <r>
    <x v="94"/>
    <x v="0"/>
    <x v="0"/>
    <x v="32"/>
    <x v="45"/>
    <x v="18"/>
    <x v="45"/>
    <x v="45"/>
    <x v="3"/>
    <x v="7"/>
    <x v="1"/>
    <x v="0"/>
    <x v="11"/>
    <x v="10"/>
    <x v="0"/>
    <x v="0"/>
    <x v="44"/>
    <x v="1"/>
    <x v="46"/>
    <x v="1"/>
    <x v="46"/>
    <x v="0"/>
    <x v="9"/>
    <x v="7"/>
    <x v="37"/>
    <x v="40"/>
    <x v="38"/>
    <x v="44"/>
    <x v="46"/>
    <x v="1"/>
    <x v="46"/>
    <x v="1"/>
    <x v="46"/>
    <x v="4"/>
    <x v="83"/>
    <x v="60"/>
    <x v="0"/>
    <x v="0"/>
    <x v="83"/>
    <x v="0"/>
    <x v="12"/>
    <x v="1"/>
    <x v="0"/>
    <x v="1"/>
    <x v="37"/>
    <x v="56"/>
    <x v="23"/>
    <x v="0"/>
    <x v="46"/>
    <x v="0"/>
    <x v="0"/>
    <x v="0"/>
    <x v="0"/>
    <x v="44"/>
    <x v="0"/>
    <x v="3"/>
    <x v="8"/>
    <x v="3"/>
    <x v="1"/>
    <x v="4"/>
    <x v="0"/>
    <x v="0"/>
    <x v="0"/>
    <x v="1"/>
    <x v="0"/>
    <x v="0"/>
    <x v="5"/>
  </r>
  <r>
    <x v="95"/>
    <x v="0"/>
    <x v="0"/>
    <x v="17"/>
    <x v="46"/>
    <x v="6"/>
    <x v="46"/>
    <x v="46"/>
    <x v="10"/>
    <x v="0"/>
    <x v="9"/>
    <x v="3"/>
    <x v="17"/>
    <x v="1"/>
    <x v="0"/>
    <x v="0"/>
    <x v="45"/>
    <x v="5"/>
    <x v="47"/>
    <x v="1"/>
    <x v="47"/>
    <x v="0"/>
    <x v="4"/>
    <x v="0"/>
    <x v="38"/>
    <x v="41"/>
    <x v="7"/>
    <x v="45"/>
    <x v="47"/>
    <x v="2"/>
    <x v="47"/>
    <x v="5"/>
    <x v="47"/>
    <x v="1"/>
    <x v="25"/>
    <x v="23"/>
    <x v="0"/>
    <x v="0"/>
    <x v="84"/>
    <x v="0"/>
    <x v="1"/>
    <x v="2"/>
    <x v="0"/>
    <x v="0"/>
    <x v="38"/>
    <x v="0"/>
    <x v="9"/>
    <x v="0"/>
    <x v="47"/>
    <x v="0"/>
    <x v="0"/>
    <x v="0"/>
    <x v="0"/>
    <x v="45"/>
    <x v="0"/>
    <x v="0"/>
    <x v="15"/>
    <x v="10"/>
    <x v="0"/>
    <x v="1"/>
    <x v="1"/>
    <x v="0"/>
    <x v="0"/>
    <x v="0"/>
    <x v="0"/>
    <x v="3"/>
    <x v="10"/>
  </r>
  <r>
    <x v="96"/>
    <x v="0"/>
    <x v="0"/>
    <x v="18"/>
    <x v="47"/>
    <x v="12"/>
    <x v="47"/>
    <x v="47"/>
    <x v="3"/>
    <x v="1"/>
    <x v="1"/>
    <x v="9"/>
    <x v="18"/>
    <x v="1"/>
    <x v="0"/>
    <x v="0"/>
    <x v="46"/>
    <x v="1"/>
    <x v="48"/>
    <x v="0"/>
    <x v="48"/>
    <x v="0"/>
    <x v="1"/>
    <x v="0"/>
    <x v="39"/>
    <x v="42"/>
    <x v="39"/>
    <x v="46"/>
    <x v="48"/>
    <x v="1"/>
    <x v="48"/>
    <x v="1"/>
    <x v="48"/>
    <x v="0"/>
    <x v="84"/>
    <x v="6"/>
    <x v="0"/>
    <x v="0"/>
    <x v="85"/>
    <x v="0"/>
    <x v="1"/>
    <x v="0"/>
    <x v="0"/>
    <x v="0"/>
    <x v="39"/>
    <x v="0"/>
    <x v="24"/>
    <x v="0"/>
    <x v="48"/>
    <x v="0"/>
    <x v="0"/>
    <x v="0"/>
    <x v="0"/>
    <x v="46"/>
    <x v="0"/>
    <x v="0"/>
    <x v="16"/>
    <x v="5"/>
    <x v="0"/>
    <x v="1"/>
    <x v="0"/>
    <x v="0"/>
    <x v="0"/>
    <x v="0"/>
    <x v="0"/>
    <x v="3"/>
    <x v="5"/>
  </r>
  <r>
    <x v="97"/>
    <x v="0"/>
    <x v="0"/>
    <x v="10"/>
    <x v="48"/>
    <x v="19"/>
    <x v="48"/>
    <x v="47"/>
    <x v="11"/>
    <x v="2"/>
    <x v="5"/>
    <x v="9"/>
    <x v="18"/>
    <x v="1"/>
    <x v="3"/>
    <x v="8"/>
    <x v="46"/>
    <x v="1"/>
    <x v="49"/>
    <x v="1"/>
    <x v="49"/>
    <x v="0"/>
    <x v="1"/>
    <x v="0"/>
    <x v="39"/>
    <x v="42"/>
    <x v="39"/>
    <x v="46"/>
    <x v="49"/>
    <x v="1"/>
    <x v="49"/>
    <x v="1"/>
    <x v="49"/>
    <x v="0"/>
    <x v="85"/>
    <x v="6"/>
    <x v="0"/>
    <x v="0"/>
    <x v="86"/>
    <x v="0"/>
    <x v="1"/>
    <x v="1"/>
    <x v="0"/>
    <x v="0"/>
    <x v="39"/>
    <x v="0"/>
    <x v="25"/>
    <x v="0"/>
    <x v="49"/>
    <x v="0"/>
    <x v="0"/>
    <x v="0"/>
    <x v="0"/>
    <x v="46"/>
    <x v="0"/>
    <x v="0"/>
    <x v="1"/>
    <x v="5"/>
    <x v="0"/>
    <x v="1"/>
    <x v="0"/>
    <x v="0"/>
    <x v="0"/>
    <x v="0"/>
    <x v="0"/>
    <x v="3"/>
    <x v="11"/>
  </r>
  <r>
    <x v="98"/>
    <x v="0"/>
    <x v="0"/>
    <x v="33"/>
    <x v="49"/>
    <x v="0"/>
    <x v="49"/>
    <x v="48"/>
    <x v="0"/>
    <x v="0"/>
    <x v="0"/>
    <x v="0"/>
    <x v="0"/>
    <x v="0"/>
    <x v="0"/>
    <x v="0"/>
    <x v="47"/>
    <x v="0"/>
    <x v="50"/>
    <x v="0"/>
    <x v="50"/>
    <x v="0"/>
    <x v="1"/>
    <x v="0"/>
    <x v="11"/>
    <x v="11"/>
    <x v="10"/>
    <x v="47"/>
    <x v="50"/>
    <x v="0"/>
    <x v="50"/>
    <x v="0"/>
    <x v="50"/>
    <x v="0"/>
    <x v="86"/>
    <x v="2"/>
    <x v="0"/>
    <x v="0"/>
    <x v="6"/>
    <x v="0"/>
    <x v="0"/>
    <x v="0"/>
    <x v="2"/>
    <x v="0"/>
    <x v="40"/>
    <x v="0"/>
    <x v="18"/>
    <x v="0"/>
    <x v="50"/>
    <x v="0"/>
    <x v="0"/>
    <x v="0"/>
    <x v="0"/>
    <x v="47"/>
    <x v="0"/>
    <x v="0"/>
    <x v="1"/>
    <x v="9"/>
    <x v="0"/>
    <x v="2"/>
    <x v="1"/>
    <x v="0"/>
    <x v="0"/>
    <x v="0"/>
    <x v="0"/>
    <x v="0"/>
    <x v="0"/>
  </r>
  <r>
    <x v="99"/>
    <x v="0"/>
    <x v="0"/>
    <x v="34"/>
    <x v="50"/>
    <x v="18"/>
    <x v="50"/>
    <x v="49"/>
    <x v="3"/>
    <x v="5"/>
    <x v="3"/>
    <x v="0"/>
    <x v="19"/>
    <x v="11"/>
    <x v="0"/>
    <x v="0"/>
    <x v="48"/>
    <x v="2"/>
    <x v="51"/>
    <x v="1"/>
    <x v="51"/>
    <x v="0"/>
    <x v="9"/>
    <x v="5"/>
    <x v="40"/>
    <x v="43"/>
    <x v="40"/>
    <x v="48"/>
    <x v="51"/>
    <x v="2"/>
    <x v="51"/>
    <x v="2"/>
    <x v="51"/>
    <x v="4"/>
    <x v="87"/>
    <x v="61"/>
    <x v="0"/>
    <x v="0"/>
    <x v="87"/>
    <x v="0"/>
    <x v="13"/>
    <x v="1"/>
    <x v="0"/>
    <x v="0"/>
    <x v="41"/>
    <x v="0"/>
    <x v="4"/>
    <x v="0"/>
    <x v="51"/>
    <x v="0"/>
    <x v="0"/>
    <x v="0"/>
    <x v="0"/>
    <x v="48"/>
    <x v="0"/>
    <x v="3"/>
    <x v="13"/>
    <x v="3"/>
    <x v="1"/>
    <x v="1"/>
    <x v="0"/>
    <x v="0"/>
    <x v="0"/>
    <x v="0"/>
    <x v="0"/>
    <x v="3"/>
    <x v="5"/>
  </r>
  <r>
    <x v="100"/>
    <x v="0"/>
    <x v="0"/>
    <x v="35"/>
    <x v="51"/>
    <x v="16"/>
    <x v="51"/>
    <x v="50"/>
    <x v="0"/>
    <x v="3"/>
    <x v="0"/>
    <x v="0"/>
    <x v="0"/>
    <x v="8"/>
    <x v="0"/>
    <x v="0"/>
    <x v="49"/>
    <x v="0"/>
    <x v="52"/>
    <x v="0"/>
    <x v="52"/>
    <x v="0"/>
    <x v="0"/>
    <x v="2"/>
    <x v="24"/>
    <x v="44"/>
    <x v="1"/>
    <x v="49"/>
    <x v="52"/>
    <x v="0"/>
    <x v="52"/>
    <x v="0"/>
    <x v="52"/>
    <x v="0"/>
    <x v="88"/>
    <x v="1"/>
    <x v="0"/>
    <x v="0"/>
    <x v="1"/>
    <x v="0"/>
    <x v="10"/>
    <x v="0"/>
    <x v="0"/>
    <x v="0"/>
    <x v="42"/>
    <x v="0"/>
    <x v="19"/>
    <x v="0"/>
    <x v="52"/>
    <x v="0"/>
    <x v="0"/>
    <x v="0"/>
    <x v="0"/>
    <x v="49"/>
    <x v="0"/>
    <x v="0"/>
    <x v="0"/>
    <x v="13"/>
    <x v="0"/>
    <x v="1"/>
    <x v="0"/>
    <x v="0"/>
    <x v="0"/>
    <x v="0"/>
    <x v="0"/>
    <x v="1"/>
    <x v="0"/>
  </r>
  <r>
    <x v="101"/>
    <x v="0"/>
    <x v="0"/>
    <x v="36"/>
    <x v="52"/>
    <x v="20"/>
    <x v="52"/>
    <x v="51"/>
    <x v="0"/>
    <x v="0"/>
    <x v="0"/>
    <x v="0"/>
    <x v="0"/>
    <x v="12"/>
    <x v="0"/>
    <x v="0"/>
    <x v="50"/>
    <x v="0"/>
    <x v="53"/>
    <x v="0"/>
    <x v="53"/>
    <x v="0"/>
    <x v="0"/>
    <x v="0"/>
    <x v="13"/>
    <x v="45"/>
    <x v="41"/>
    <x v="50"/>
    <x v="53"/>
    <x v="0"/>
    <x v="53"/>
    <x v="0"/>
    <x v="53"/>
    <x v="0"/>
    <x v="89"/>
    <x v="22"/>
    <x v="0"/>
    <x v="0"/>
    <x v="27"/>
    <x v="0"/>
    <x v="14"/>
    <x v="0"/>
    <x v="0"/>
    <x v="0"/>
    <x v="43"/>
    <x v="0"/>
    <x v="2"/>
    <x v="0"/>
    <x v="53"/>
    <x v="0"/>
    <x v="0"/>
    <x v="0"/>
    <x v="0"/>
    <x v="50"/>
    <x v="0"/>
    <x v="0"/>
    <x v="0"/>
    <x v="0"/>
    <x v="0"/>
    <x v="5"/>
    <x v="0"/>
    <x v="0"/>
    <x v="0"/>
    <x v="0"/>
    <x v="0"/>
    <x v="0"/>
    <x v="0"/>
  </r>
  <r>
    <x v="102"/>
    <x v="0"/>
    <x v="0"/>
    <x v="37"/>
    <x v="53"/>
    <x v="19"/>
    <x v="53"/>
    <x v="52"/>
    <x v="12"/>
    <x v="2"/>
    <x v="10"/>
    <x v="9"/>
    <x v="20"/>
    <x v="1"/>
    <x v="6"/>
    <x v="9"/>
    <x v="51"/>
    <x v="1"/>
    <x v="54"/>
    <x v="1"/>
    <x v="54"/>
    <x v="0"/>
    <x v="4"/>
    <x v="0"/>
    <x v="20"/>
    <x v="46"/>
    <x v="42"/>
    <x v="51"/>
    <x v="54"/>
    <x v="1"/>
    <x v="54"/>
    <x v="1"/>
    <x v="54"/>
    <x v="1"/>
    <x v="9"/>
    <x v="8"/>
    <x v="0"/>
    <x v="0"/>
    <x v="88"/>
    <x v="0"/>
    <x v="1"/>
    <x v="1"/>
    <x v="0"/>
    <x v="3"/>
    <x v="44"/>
    <x v="57"/>
    <x v="2"/>
    <x v="0"/>
    <x v="54"/>
    <x v="0"/>
    <x v="0"/>
    <x v="0"/>
    <x v="0"/>
    <x v="51"/>
    <x v="0"/>
    <x v="2"/>
    <x v="17"/>
    <x v="15"/>
    <x v="1"/>
    <x v="1"/>
    <x v="0"/>
    <x v="0"/>
    <x v="0"/>
    <x v="1"/>
    <x v="0"/>
    <x v="0"/>
    <x v="11"/>
  </r>
  <r>
    <x v="103"/>
    <x v="0"/>
    <x v="0"/>
    <x v="37"/>
    <x v="53"/>
    <x v="19"/>
    <x v="53"/>
    <x v="52"/>
    <x v="12"/>
    <x v="2"/>
    <x v="10"/>
    <x v="9"/>
    <x v="20"/>
    <x v="1"/>
    <x v="6"/>
    <x v="9"/>
    <x v="51"/>
    <x v="1"/>
    <x v="54"/>
    <x v="1"/>
    <x v="54"/>
    <x v="0"/>
    <x v="4"/>
    <x v="0"/>
    <x v="20"/>
    <x v="46"/>
    <x v="42"/>
    <x v="51"/>
    <x v="54"/>
    <x v="1"/>
    <x v="54"/>
    <x v="1"/>
    <x v="54"/>
    <x v="1"/>
    <x v="11"/>
    <x v="10"/>
    <x v="0"/>
    <x v="0"/>
    <x v="89"/>
    <x v="0"/>
    <x v="1"/>
    <x v="1"/>
    <x v="0"/>
    <x v="3"/>
    <x v="44"/>
    <x v="58"/>
    <x v="2"/>
    <x v="0"/>
    <x v="54"/>
    <x v="0"/>
    <x v="0"/>
    <x v="0"/>
    <x v="0"/>
    <x v="51"/>
    <x v="0"/>
    <x v="2"/>
    <x v="17"/>
    <x v="15"/>
    <x v="1"/>
    <x v="1"/>
    <x v="0"/>
    <x v="0"/>
    <x v="0"/>
    <x v="1"/>
    <x v="0"/>
    <x v="0"/>
    <x v="11"/>
  </r>
  <r>
    <x v="104"/>
    <x v="0"/>
    <x v="0"/>
    <x v="37"/>
    <x v="53"/>
    <x v="19"/>
    <x v="53"/>
    <x v="52"/>
    <x v="12"/>
    <x v="2"/>
    <x v="10"/>
    <x v="9"/>
    <x v="20"/>
    <x v="1"/>
    <x v="6"/>
    <x v="9"/>
    <x v="51"/>
    <x v="1"/>
    <x v="54"/>
    <x v="1"/>
    <x v="54"/>
    <x v="0"/>
    <x v="4"/>
    <x v="0"/>
    <x v="20"/>
    <x v="46"/>
    <x v="42"/>
    <x v="51"/>
    <x v="54"/>
    <x v="1"/>
    <x v="54"/>
    <x v="1"/>
    <x v="54"/>
    <x v="1"/>
    <x v="10"/>
    <x v="9"/>
    <x v="0"/>
    <x v="0"/>
    <x v="90"/>
    <x v="0"/>
    <x v="1"/>
    <x v="1"/>
    <x v="0"/>
    <x v="3"/>
    <x v="44"/>
    <x v="59"/>
    <x v="2"/>
    <x v="0"/>
    <x v="54"/>
    <x v="0"/>
    <x v="0"/>
    <x v="0"/>
    <x v="0"/>
    <x v="51"/>
    <x v="0"/>
    <x v="2"/>
    <x v="17"/>
    <x v="15"/>
    <x v="1"/>
    <x v="1"/>
    <x v="0"/>
    <x v="0"/>
    <x v="0"/>
    <x v="1"/>
    <x v="0"/>
    <x v="0"/>
    <x v="11"/>
  </r>
  <r>
    <x v="105"/>
    <x v="0"/>
    <x v="0"/>
    <x v="37"/>
    <x v="53"/>
    <x v="19"/>
    <x v="53"/>
    <x v="52"/>
    <x v="12"/>
    <x v="2"/>
    <x v="10"/>
    <x v="9"/>
    <x v="20"/>
    <x v="1"/>
    <x v="6"/>
    <x v="9"/>
    <x v="51"/>
    <x v="1"/>
    <x v="54"/>
    <x v="1"/>
    <x v="54"/>
    <x v="0"/>
    <x v="4"/>
    <x v="0"/>
    <x v="20"/>
    <x v="46"/>
    <x v="42"/>
    <x v="51"/>
    <x v="54"/>
    <x v="1"/>
    <x v="54"/>
    <x v="1"/>
    <x v="54"/>
    <x v="1"/>
    <x v="90"/>
    <x v="62"/>
    <x v="0"/>
    <x v="0"/>
    <x v="91"/>
    <x v="0"/>
    <x v="1"/>
    <x v="1"/>
    <x v="0"/>
    <x v="3"/>
    <x v="44"/>
    <x v="60"/>
    <x v="2"/>
    <x v="0"/>
    <x v="54"/>
    <x v="0"/>
    <x v="0"/>
    <x v="0"/>
    <x v="0"/>
    <x v="51"/>
    <x v="0"/>
    <x v="2"/>
    <x v="17"/>
    <x v="15"/>
    <x v="1"/>
    <x v="1"/>
    <x v="0"/>
    <x v="0"/>
    <x v="0"/>
    <x v="1"/>
    <x v="0"/>
    <x v="0"/>
    <x v="11"/>
  </r>
  <r>
    <x v="106"/>
    <x v="0"/>
    <x v="0"/>
    <x v="37"/>
    <x v="53"/>
    <x v="19"/>
    <x v="53"/>
    <x v="52"/>
    <x v="12"/>
    <x v="2"/>
    <x v="10"/>
    <x v="9"/>
    <x v="20"/>
    <x v="1"/>
    <x v="6"/>
    <x v="9"/>
    <x v="51"/>
    <x v="1"/>
    <x v="54"/>
    <x v="1"/>
    <x v="54"/>
    <x v="0"/>
    <x v="4"/>
    <x v="0"/>
    <x v="20"/>
    <x v="46"/>
    <x v="42"/>
    <x v="51"/>
    <x v="54"/>
    <x v="1"/>
    <x v="54"/>
    <x v="1"/>
    <x v="54"/>
    <x v="1"/>
    <x v="8"/>
    <x v="7"/>
    <x v="0"/>
    <x v="0"/>
    <x v="92"/>
    <x v="0"/>
    <x v="1"/>
    <x v="1"/>
    <x v="0"/>
    <x v="3"/>
    <x v="44"/>
    <x v="61"/>
    <x v="2"/>
    <x v="0"/>
    <x v="54"/>
    <x v="0"/>
    <x v="0"/>
    <x v="0"/>
    <x v="0"/>
    <x v="51"/>
    <x v="0"/>
    <x v="2"/>
    <x v="17"/>
    <x v="15"/>
    <x v="1"/>
    <x v="1"/>
    <x v="0"/>
    <x v="0"/>
    <x v="0"/>
    <x v="1"/>
    <x v="0"/>
    <x v="0"/>
    <x v="11"/>
  </r>
  <r>
    <x v="107"/>
    <x v="0"/>
    <x v="0"/>
    <x v="37"/>
    <x v="53"/>
    <x v="19"/>
    <x v="53"/>
    <x v="52"/>
    <x v="12"/>
    <x v="2"/>
    <x v="10"/>
    <x v="9"/>
    <x v="20"/>
    <x v="1"/>
    <x v="6"/>
    <x v="9"/>
    <x v="51"/>
    <x v="1"/>
    <x v="54"/>
    <x v="1"/>
    <x v="54"/>
    <x v="0"/>
    <x v="4"/>
    <x v="0"/>
    <x v="20"/>
    <x v="46"/>
    <x v="42"/>
    <x v="51"/>
    <x v="54"/>
    <x v="1"/>
    <x v="54"/>
    <x v="1"/>
    <x v="54"/>
    <x v="1"/>
    <x v="12"/>
    <x v="11"/>
    <x v="0"/>
    <x v="0"/>
    <x v="93"/>
    <x v="0"/>
    <x v="1"/>
    <x v="1"/>
    <x v="0"/>
    <x v="3"/>
    <x v="44"/>
    <x v="62"/>
    <x v="2"/>
    <x v="0"/>
    <x v="54"/>
    <x v="0"/>
    <x v="0"/>
    <x v="0"/>
    <x v="0"/>
    <x v="51"/>
    <x v="0"/>
    <x v="2"/>
    <x v="17"/>
    <x v="15"/>
    <x v="1"/>
    <x v="1"/>
    <x v="0"/>
    <x v="0"/>
    <x v="0"/>
    <x v="1"/>
    <x v="0"/>
    <x v="0"/>
    <x v="11"/>
  </r>
  <r>
    <x v="108"/>
    <x v="0"/>
    <x v="0"/>
    <x v="37"/>
    <x v="53"/>
    <x v="19"/>
    <x v="53"/>
    <x v="52"/>
    <x v="12"/>
    <x v="2"/>
    <x v="10"/>
    <x v="9"/>
    <x v="20"/>
    <x v="1"/>
    <x v="6"/>
    <x v="9"/>
    <x v="51"/>
    <x v="1"/>
    <x v="54"/>
    <x v="1"/>
    <x v="54"/>
    <x v="0"/>
    <x v="4"/>
    <x v="0"/>
    <x v="20"/>
    <x v="46"/>
    <x v="42"/>
    <x v="51"/>
    <x v="54"/>
    <x v="1"/>
    <x v="54"/>
    <x v="1"/>
    <x v="54"/>
    <x v="1"/>
    <x v="91"/>
    <x v="63"/>
    <x v="0"/>
    <x v="0"/>
    <x v="94"/>
    <x v="0"/>
    <x v="1"/>
    <x v="1"/>
    <x v="0"/>
    <x v="3"/>
    <x v="44"/>
    <x v="63"/>
    <x v="2"/>
    <x v="0"/>
    <x v="54"/>
    <x v="0"/>
    <x v="0"/>
    <x v="0"/>
    <x v="0"/>
    <x v="51"/>
    <x v="0"/>
    <x v="2"/>
    <x v="17"/>
    <x v="15"/>
    <x v="1"/>
    <x v="1"/>
    <x v="0"/>
    <x v="0"/>
    <x v="0"/>
    <x v="1"/>
    <x v="0"/>
    <x v="0"/>
    <x v="11"/>
  </r>
  <r>
    <x v="109"/>
    <x v="0"/>
    <x v="0"/>
    <x v="37"/>
    <x v="53"/>
    <x v="19"/>
    <x v="53"/>
    <x v="52"/>
    <x v="12"/>
    <x v="2"/>
    <x v="10"/>
    <x v="9"/>
    <x v="20"/>
    <x v="1"/>
    <x v="6"/>
    <x v="9"/>
    <x v="51"/>
    <x v="1"/>
    <x v="54"/>
    <x v="1"/>
    <x v="54"/>
    <x v="0"/>
    <x v="4"/>
    <x v="0"/>
    <x v="20"/>
    <x v="46"/>
    <x v="42"/>
    <x v="51"/>
    <x v="54"/>
    <x v="1"/>
    <x v="54"/>
    <x v="1"/>
    <x v="54"/>
    <x v="1"/>
    <x v="36"/>
    <x v="12"/>
    <x v="0"/>
    <x v="0"/>
    <x v="95"/>
    <x v="0"/>
    <x v="1"/>
    <x v="1"/>
    <x v="0"/>
    <x v="3"/>
    <x v="44"/>
    <x v="64"/>
    <x v="2"/>
    <x v="0"/>
    <x v="54"/>
    <x v="0"/>
    <x v="0"/>
    <x v="0"/>
    <x v="0"/>
    <x v="51"/>
    <x v="0"/>
    <x v="2"/>
    <x v="17"/>
    <x v="15"/>
    <x v="1"/>
    <x v="1"/>
    <x v="0"/>
    <x v="0"/>
    <x v="0"/>
    <x v="1"/>
    <x v="0"/>
    <x v="0"/>
    <x v="11"/>
  </r>
  <r>
    <x v="110"/>
    <x v="0"/>
    <x v="0"/>
    <x v="37"/>
    <x v="53"/>
    <x v="19"/>
    <x v="53"/>
    <x v="52"/>
    <x v="12"/>
    <x v="2"/>
    <x v="10"/>
    <x v="9"/>
    <x v="20"/>
    <x v="1"/>
    <x v="6"/>
    <x v="9"/>
    <x v="51"/>
    <x v="1"/>
    <x v="54"/>
    <x v="1"/>
    <x v="54"/>
    <x v="0"/>
    <x v="4"/>
    <x v="0"/>
    <x v="20"/>
    <x v="46"/>
    <x v="42"/>
    <x v="51"/>
    <x v="54"/>
    <x v="1"/>
    <x v="54"/>
    <x v="1"/>
    <x v="54"/>
    <x v="1"/>
    <x v="92"/>
    <x v="21"/>
    <x v="0"/>
    <x v="0"/>
    <x v="60"/>
    <x v="0"/>
    <x v="1"/>
    <x v="1"/>
    <x v="0"/>
    <x v="3"/>
    <x v="44"/>
    <x v="0"/>
    <x v="2"/>
    <x v="0"/>
    <x v="54"/>
    <x v="0"/>
    <x v="0"/>
    <x v="0"/>
    <x v="0"/>
    <x v="51"/>
    <x v="0"/>
    <x v="2"/>
    <x v="17"/>
    <x v="15"/>
    <x v="1"/>
    <x v="1"/>
    <x v="0"/>
    <x v="0"/>
    <x v="0"/>
    <x v="0"/>
    <x v="0"/>
    <x v="0"/>
    <x v="11"/>
  </r>
  <r>
    <x v="111"/>
    <x v="0"/>
    <x v="0"/>
    <x v="17"/>
    <x v="54"/>
    <x v="6"/>
    <x v="54"/>
    <x v="53"/>
    <x v="13"/>
    <x v="1"/>
    <x v="1"/>
    <x v="3"/>
    <x v="21"/>
    <x v="1"/>
    <x v="0"/>
    <x v="0"/>
    <x v="52"/>
    <x v="1"/>
    <x v="55"/>
    <x v="1"/>
    <x v="55"/>
    <x v="0"/>
    <x v="9"/>
    <x v="7"/>
    <x v="4"/>
    <x v="6"/>
    <x v="7"/>
    <x v="52"/>
    <x v="55"/>
    <x v="1"/>
    <x v="55"/>
    <x v="1"/>
    <x v="55"/>
    <x v="4"/>
    <x v="14"/>
    <x v="13"/>
    <x v="0"/>
    <x v="0"/>
    <x v="14"/>
    <x v="0"/>
    <x v="1"/>
    <x v="1"/>
    <x v="0"/>
    <x v="4"/>
    <x v="45"/>
    <x v="65"/>
    <x v="19"/>
    <x v="0"/>
    <x v="55"/>
    <x v="0"/>
    <x v="0"/>
    <x v="0"/>
    <x v="0"/>
    <x v="52"/>
    <x v="0"/>
    <x v="3"/>
    <x v="8"/>
    <x v="3"/>
    <x v="1"/>
    <x v="1"/>
    <x v="0"/>
    <x v="0"/>
    <x v="0"/>
    <x v="1"/>
    <x v="0"/>
    <x v="0"/>
    <x v="12"/>
  </r>
  <r>
    <x v="112"/>
    <x v="0"/>
    <x v="0"/>
    <x v="17"/>
    <x v="55"/>
    <x v="21"/>
    <x v="55"/>
    <x v="54"/>
    <x v="3"/>
    <x v="1"/>
    <x v="3"/>
    <x v="0"/>
    <x v="19"/>
    <x v="13"/>
    <x v="0"/>
    <x v="0"/>
    <x v="53"/>
    <x v="2"/>
    <x v="56"/>
    <x v="1"/>
    <x v="56"/>
    <x v="0"/>
    <x v="13"/>
    <x v="3"/>
    <x v="41"/>
    <x v="47"/>
    <x v="43"/>
    <x v="53"/>
    <x v="56"/>
    <x v="2"/>
    <x v="56"/>
    <x v="2"/>
    <x v="56"/>
    <x v="4"/>
    <x v="93"/>
    <x v="41"/>
    <x v="0"/>
    <x v="0"/>
    <x v="96"/>
    <x v="0"/>
    <x v="15"/>
    <x v="1"/>
    <x v="0"/>
    <x v="1"/>
    <x v="46"/>
    <x v="66"/>
    <x v="14"/>
    <x v="0"/>
    <x v="56"/>
    <x v="0"/>
    <x v="0"/>
    <x v="0"/>
    <x v="0"/>
    <x v="53"/>
    <x v="0"/>
    <x v="3"/>
    <x v="12"/>
    <x v="3"/>
    <x v="1"/>
    <x v="1"/>
    <x v="0"/>
    <x v="0"/>
    <x v="0"/>
    <x v="1"/>
    <x v="0"/>
    <x v="2"/>
    <x v="5"/>
  </r>
  <r>
    <x v="113"/>
    <x v="0"/>
    <x v="0"/>
    <x v="38"/>
    <x v="56"/>
    <x v="12"/>
    <x v="56"/>
    <x v="20"/>
    <x v="0"/>
    <x v="4"/>
    <x v="11"/>
    <x v="4"/>
    <x v="22"/>
    <x v="1"/>
    <x v="7"/>
    <x v="10"/>
    <x v="54"/>
    <x v="1"/>
    <x v="57"/>
    <x v="1"/>
    <x v="57"/>
    <x v="0"/>
    <x v="11"/>
    <x v="3"/>
    <x v="42"/>
    <x v="48"/>
    <x v="44"/>
    <x v="54"/>
    <x v="57"/>
    <x v="1"/>
    <x v="57"/>
    <x v="1"/>
    <x v="16"/>
    <x v="4"/>
    <x v="93"/>
    <x v="41"/>
    <x v="0"/>
    <x v="0"/>
    <x v="96"/>
    <x v="0"/>
    <x v="1"/>
    <x v="1"/>
    <x v="0"/>
    <x v="1"/>
    <x v="47"/>
    <x v="67"/>
    <x v="14"/>
    <x v="0"/>
    <x v="57"/>
    <x v="0"/>
    <x v="0"/>
    <x v="0"/>
    <x v="0"/>
    <x v="54"/>
    <x v="0"/>
    <x v="3"/>
    <x v="12"/>
    <x v="3"/>
    <x v="1"/>
    <x v="4"/>
    <x v="0"/>
    <x v="0"/>
    <x v="0"/>
    <x v="1"/>
    <x v="0"/>
    <x v="2"/>
    <x v="4"/>
  </r>
  <r>
    <x v="114"/>
    <x v="0"/>
    <x v="0"/>
    <x v="5"/>
    <x v="57"/>
    <x v="5"/>
    <x v="57"/>
    <x v="55"/>
    <x v="14"/>
    <x v="5"/>
    <x v="0"/>
    <x v="9"/>
    <x v="20"/>
    <x v="3"/>
    <x v="0"/>
    <x v="0"/>
    <x v="55"/>
    <x v="0"/>
    <x v="58"/>
    <x v="0"/>
    <x v="58"/>
    <x v="0"/>
    <x v="11"/>
    <x v="3"/>
    <x v="43"/>
    <x v="49"/>
    <x v="45"/>
    <x v="55"/>
    <x v="58"/>
    <x v="0"/>
    <x v="58"/>
    <x v="0"/>
    <x v="57"/>
    <x v="2"/>
    <x v="94"/>
    <x v="64"/>
    <x v="0"/>
    <x v="0"/>
    <x v="97"/>
    <x v="0"/>
    <x v="1"/>
    <x v="0"/>
    <x v="1"/>
    <x v="0"/>
    <x v="2"/>
    <x v="0"/>
    <x v="1"/>
    <x v="0"/>
    <x v="58"/>
    <x v="0"/>
    <x v="0"/>
    <x v="0"/>
    <x v="2"/>
    <x v="55"/>
    <x v="1"/>
    <x v="6"/>
    <x v="12"/>
    <x v="3"/>
    <x v="1"/>
    <x v="2"/>
    <x v="1"/>
    <x v="0"/>
    <x v="0"/>
    <x v="0"/>
    <x v="9"/>
    <x v="0"/>
    <x v="4"/>
  </r>
  <r>
    <x v="115"/>
    <x v="0"/>
    <x v="0"/>
    <x v="39"/>
    <x v="58"/>
    <x v="22"/>
    <x v="58"/>
    <x v="56"/>
    <x v="0"/>
    <x v="0"/>
    <x v="1"/>
    <x v="0"/>
    <x v="0"/>
    <x v="14"/>
    <x v="0"/>
    <x v="0"/>
    <x v="56"/>
    <x v="1"/>
    <x v="59"/>
    <x v="0"/>
    <x v="59"/>
    <x v="0"/>
    <x v="0"/>
    <x v="0"/>
    <x v="44"/>
    <x v="50"/>
    <x v="33"/>
    <x v="56"/>
    <x v="59"/>
    <x v="1"/>
    <x v="59"/>
    <x v="1"/>
    <x v="58"/>
    <x v="0"/>
    <x v="95"/>
    <x v="2"/>
    <x v="0"/>
    <x v="0"/>
    <x v="98"/>
    <x v="0"/>
    <x v="16"/>
    <x v="0"/>
    <x v="0"/>
    <x v="0"/>
    <x v="48"/>
    <x v="0"/>
    <x v="2"/>
    <x v="0"/>
    <x v="59"/>
    <x v="0"/>
    <x v="0"/>
    <x v="0"/>
    <x v="0"/>
    <x v="56"/>
    <x v="0"/>
    <x v="0"/>
    <x v="18"/>
    <x v="14"/>
    <x v="3"/>
    <x v="2"/>
    <x v="0"/>
    <x v="0"/>
    <x v="0"/>
    <x v="0"/>
    <x v="0"/>
    <x v="0"/>
    <x v="0"/>
  </r>
  <r>
    <x v="116"/>
    <x v="0"/>
    <x v="0"/>
    <x v="40"/>
    <x v="59"/>
    <x v="7"/>
    <x v="59"/>
    <x v="57"/>
    <x v="9"/>
    <x v="2"/>
    <x v="1"/>
    <x v="4"/>
    <x v="7"/>
    <x v="1"/>
    <x v="0"/>
    <x v="0"/>
    <x v="57"/>
    <x v="1"/>
    <x v="60"/>
    <x v="1"/>
    <x v="60"/>
    <x v="0"/>
    <x v="0"/>
    <x v="2"/>
    <x v="45"/>
    <x v="11"/>
    <x v="46"/>
    <x v="57"/>
    <x v="60"/>
    <x v="1"/>
    <x v="60"/>
    <x v="1"/>
    <x v="59"/>
    <x v="0"/>
    <x v="96"/>
    <x v="65"/>
    <x v="0"/>
    <x v="0"/>
    <x v="99"/>
    <x v="0"/>
    <x v="1"/>
    <x v="1"/>
    <x v="0"/>
    <x v="0"/>
    <x v="49"/>
    <x v="0"/>
    <x v="2"/>
    <x v="0"/>
    <x v="60"/>
    <x v="0"/>
    <x v="0"/>
    <x v="0"/>
    <x v="0"/>
    <x v="57"/>
    <x v="0"/>
    <x v="0"/>
    <x v="0"/>
    <x v="3"/>
    <x v="1"/>
    <x v="1"/>
    <x v="0"/>
    <x v="0"/>
    <x v="0"/>
    <x v="0"/>
    <x v="0"/>
    <x v="1"/>
    <x v="3"/>
  </r>
  <r>
    <x v="117"/>
    <x v="0"/>
    <x v="0"/>
    <x v="41"/>
    <x v="60"/>
    <x v="4"/>
    <x v="60"/>
    <x v="58"/>
    <x v="0"/>
    <x v="0"/>
    <x v="1"/>
    <x v="0"/>
    <x v="0"/>
    <x v="2"/>
    <x v="0"/>
    <x v="0"/>
    <x v="58"/>
    <x v="1"/>
    <x v="61"/>
    <x v="0"/>
    <x v="61"/>
    <x v="0"/>
    <x v="1"/>
    <x v="0"/>
    <x v="46"/>
    <x v="51"/>
    <x v="47"/>
    <x v="58"/>
    <x v="61"/>
    <x v="1"/>
    <x v="61"/>
    <x v="1"/>
    <x v="60"/>
    <x v="0"/>
    <x v="97"/>
    <x v="2"/>
    <x v="0"/>
    <x v="0"/>
    <x v="60"/>
    <x v="0"/>
    <x v="2"/>
    <x v="0"/>
    <x v="0"/>
    <x v="0"/>
    <x v="50"/>
    <x v="0"/>
    <x v="18"/>
    <x v="0"/>
    <x v="61"/>
    <x v="0"/>
    <x v="0"/>
    <x v="0"/>
    <x v="0"/>
    <x v="58"/>
    <x v="0"/>
    <x v="0"/>
    <x v="1"/>
    <x v="5"/>
    <x v="0"/>
    <x v="3"/>
    <x v="0"/>
    <x v="0"/>
    <x v="0"/>
    <x v="0"/>
    <x v="0"/>
    <x v="0"/>
    <x v="0"/>
  </r>
  <r>
    <x v="118"/>
    <x v="0"/>
    <x v="0"/>
    <x v="42"/>
    <x v="61"/>
    <x v="23"/>
    <x v="61"/>
    <x v="59"/>
    <x v="0"/>
    <x v="3"/>
    <x v="0"/>
    <x v="0"/>
    <x v="0"/>
    <x v="15"/>
    <x v="0"/>
    <x v="0"/>
    <x v="59"/>
    <x v="0"/>
    <x v="62"/>
    <x v="0"/>
    <x v="62"/>
    <x v="0"/>
    <x v="1"/>
    <x v="2"/>
    <x v="47"/>
    <x v="52"/>
    <x v="48"/>
    <x v="59"/>
    <x v="62"/>
    <x v="0"/>
    <x v="62"/>
    <x v="0"/>
    <x v="61"/>
    <x v="1"/>
    <x v="98"/>
    <x v="66"/>
    <x v="0"/>
    <x v="0"/>
    <x v="100"/>
    <x v="0"/>
    <x v="17"/>
    <x v="0"/>
    <x v="0"/>
    <x v="0"/>
    <x v="51"/>
    <x v="0"/>
    <x v="8"/>
    <x v="0"/>
    <x v="62"/>
    <x v="0"/>
    <x v="0"/>
    <x v="0"/>
    <x v="0"/>
    <x v="59"/>
    <x v="0"/>
    <x v="0"/>
    <x v="1"/>
    <x v="5"/>
    <x v="0"/>
    <x v="2"/>
    <x v="0"/>
    <x v="0"/>
    <x v="0"/>
    <x v="0"/>
    <x v="0"/>
    <x v="1"/>
    <x v="0"/>
  </r>
  <r>
    <x v="119"/>
    <x v="0"/>
    <x v="0"/>
    <x v="42"/>
    <x v="62"/>
    <x v="23"/>
    <x v="62"/>
    <x v="60"/>
    <x v="0"/>
    <x v="3"/>
    <x v="0"/>
    <x v="0"/>
    <x v="0"/>
    <x v="15"/>
    <x v="0"/>
    <x v="0"/>
    <x v="59"/>
    <x v="0"/>
    <x v="63"/>
    <x v="0"/>
    <x v="63"/>
    <x v="0"/>
    <x v="1"/>
    <x v="2"/>
    <x v="47"/>
    <x v="52"/>
    <x v="48"/>
    <x v="59"/>
    <x v="63"/>
    <x v="0"/>
    <x v="63"/>
    <x v="0"/>
    <x v="62"/>
    <x v="1"/>
    <x v="99"/>
    <x v="28"/>
    <x v="0"/>
    <x v="0"/>
    <x v="101"/>
    <x v="0"/>
    <x v="17"/>
    <x v="0"/>
    <x v="0"/>
    <x v="0"/>
    <x v="51"/>
    <x v="0"/>
    <x v="8"/>
    <x v="0"/>
    <x v="63"/>
    <x v="0"/>
    <x v="0"/>
    <x v="0"/>
    <x v="0"/>
    <x v="59"/>
    <x v="0"/>
    <x v="0"/>
    <x v="1"/>
    <x v="5"/>
    <x v="0"/>
    <x v="2"/>
    <x v="0"/>
    <x v="0"/>
    <x v="0"/>
    <x v="0"/>
    <x v="0"/>
    <x v="1"/>
    <x v="0"/>
  </r>
  <r>
    <x v="120"/>
    <x v="0"/>
    <x v="0"/>
    <x v="42"/>
    <x v="62"/>
    <x v="23"/>
    <x v="62"/>
    <x v="60"/>
    <x v="0"/>
    <x v="3"/>
    <x v="0"/>
    <x v="0"/>
    <x v="0"/>
    <x v="15"/>
    <x v="0"/>
    <x v="0"/>
    <x v="59"/>
    <x v="0"/>
    <x v="63"/>
    <x v="0"/>
    <x v="63"/>
    <x v="0"/>
    <x v="1"/>
    <x v="2"/>
    <x v="47"/>
    <x v="52"/>
    <x v="48"/>
    <x v="59"/>
    <x v="64"/>
    <x v="1"/>
    <x v="63"/>
    <x v="0"/>
    <x v="62"/>
    <x v="1"/>
    <x v="25"/>
    <x v="23"/>
    <x v="0"/>
    <x v="0"/>
    <x v="101"/>
    <x v="0"/>
    <x v="17"/>
    <x v="2"/>
    <x v="0"/>
    <x v="0"/>
    <x v="51"/>
    <x v="0"/>
    <x v="9"/>
    <x v="0"/>
    <x v="63"/>
    <x v="0"/>
    <x v="0"/>
    <x v="0"/>
    <x v="0"/>
    <x v="59"/>
    <x v="0"/>
    <x v="0"/>
    <x v="1"/>
    <x v="5"/>
    <x v="0"/>
    <x v="2"/>
    <x v="1"/>
    <x v="0"/>
    <x v="0"/>
    <x v="0"/>
    <x v="0"/>
    <x v="1"/>
    <x v="0"/>
  </r>
  <r>
    <x v="121"/>
    <x v="0"/>
    <x v="0"/>
    <x v="5"/>
    <x v="63"/>
    <x v="5"/>
    <x v="63"/>
    <x v="61"/>
    <x v="3"/>
    <x v="5"/>
    <x v="0"/>
    <x v="0"/>
    <x v="16"/>
    <x v="3"/>
    <x v="0"/>
    <x v="0"/>
    <x v="60"/>
    <x v="0"/>
    <x v="64"/>
    <x v="0"/>
    <x v="64"/>
    <x v="0"/>
    <x v="6"/>
    <x v="5"/>
    <x v="48"/>
    <x v="53"/>
    <x v="44"/>
    <x v="60"/>
    <x v="65"/>
    <x v="0"/>
    <x v="64"/>
    <x v="0"/>
    <x v="63"/>
    <x v="2"/>
    <x v="100"/>
    <x v="67"/>
    <x v="0"/>
    <x v="0"/>
    <x v="102"/>
    <x v="0"/>
    <x v="18"/>
    <x v="0"/>
    <x v="1"/>
    <x v="0"/>
    <x v="2"/>
    <x v="0"/>
    <x v="12"/>
    <x v="0"/>
    <x v="64"/>
    <x v="0"/>
    <x v="0"/>
    <x v="0"/>
    <x v="3"/>
    <x v="60"/>
    <x v="1"/>
    <x v="7"/>
    <x v="19"/>
    <x v="16"/>
    <x v="1"/>
    <x v="2"/>
    <x v="1"/>
    <x v="0"/>
    <x v="0"/>
    <x v="0"/>
    <x v="10"/>
    <x v="4"/>
    <x v="4"/>
  </r>
  <r>
    <x v="122"/>
    <x v="0"/>
    <x v="0"/>
    <x v="43"/>
    <x v="64"/>
    <x v="7"/>
    <x v="64"/>
    <x v="62"/>
    <x v="9"/>
    <x v="2"/>
    <x v="1"/>
    <x v="4"/>
    <x v="7"/>
    <x v="1"/>
    <x v="0"/>
    <x v="0"/>
    <x v="61"/>
    <x v="1"/>
    <x v="65"/>
    <x v="1"/>
    <x v="65"/>
    <x v="0"/>
    <x v="2"/>
    <x v="0"/>
    <x v="17"/>
    <x v="18"/>
    <x v="15"/>
    <x v="61"/>
    <x v="66"/>
    <x v="1"/>
    <x v="65"/>
    <x v="1"/>
    <x v="64"/>
    <x v="1"/>
    <x v="9"/>
    <x v="8"/>
    <x v="0"/>
    <x v="0"/>
    <x v="103"/>
    <x v="0"/>
    <x v="1"/>
    <x v="1"/>
    <x v="0"/>
    <x v="1"/>
    <x v="52"/>
    <x v="68"/>
    <x v="14"/>
    <x v="0"/>
    <x v="65"/>
    <x v="0"/>
    <x v="0"/>
    <x v="0"/>
    <x v="0"/>
    <x v="61"/>
    <x v="0"/>
    <x v="2"/>
    <x v="10"/>
    <x v="6"/>
    <x v="0"/>
    <x v="2"/>
    <x v="0"/>
    <x v="0"/>
    <x v="0"/>
    <x v="1"/>
    <x v="0"/>
    <x v="0"/>
    <x v="3"/>
  </r>
  <r>
    <x v="123"/>
    <x v="0"/>
    <x v="0"/>
    <x v="43"/>
    <x v="64"/>
    <x v="7"/>
    <x v="64"/>
    <x v="62"/>
    <x v="9"/>
    <x v="2"/>
    <x v="1"/>
    <x v="4"/>
    <x v="7"/>
    <x v="1"/>
    <x v="0"/>
    <x v="0"/>
    <x v="61"/>
    <x v="1"/>
    <x v="65"/>
    <x v="1"/>
    <x v="65"/>
    <x v="0"/>
    <x v="2"/>
    <x v="0"/>
    <x v="17"/>
    <x v="18"/>
    <x v="15"/>
    <x v="61"/>
    <x v="66"/>
    <x v="1"/>
    <x v="65"/>
    <x v="1"/>
    <x v="64"/>
    <x v="1"/>
    <x v="10"/>
    <x v="9"/>
    <x v="0"/>
    <x v="0"/>
    <x v="10"/>
    <x v="0"/>
    <x v="1"/>
    <x v="1"/>
    <x v="0"/>
    <x v="1"/>
    <x v="52"/>
    <x v="69"/>
    <x v="14"/>
    <x v="0"/>
    <x v="65"/>
    <x v="0"/>
    <x v="0"/>
    <x v="0"/>
    <x v="0"/>
    <x v="61"/>
    <x v="0"/>
    <x v="2"/>
    <x v="10"/>
    <x v="6"/>
    <x v="0"/>
    <x v="2"/>
    <x v="0"/>
    <x v="0"/>
    <x v="0"/>
    <x v="1"/>
    <x v="0"/>
    <x v="0"/>
    <x v="3"/>
  </r>
  <r>
    <x v="124"/>
    <x v="0"/>
    <x v="0"/>
    <x v="43"/>
    <x v="64"/>
    <x v="7"/>
    <x v="64"/>
    <x v="62"/>
    <x v="9"/>
    <x v="2"/>
    <x v="1"/>
    <x v="4"/>
    <x v="7"/>
    <x v="1"/>
    <x v="0"/>
    <x v="0"/>
    <x v="61"/>
    <x v="1"/>
    <x v="65"/>
    <x v="1"/>
    <x v="65"/>
    <x v="0"/>
    <x v="2"/>
    <x v="0"/>
    <x v="17"/>
    <x v="18"/>
    <x v="15"/>
    <x v="61"/>
    <x v="66"/>
    <x v="1"/>
    <x v="65"/>
    <x v="1"/>
    <x v="64"/>
    <x v="1"/>
    <x v="11"/>
    <x v="10"/>
    <x v="0"/>
    <x v="0"/>
    <x v="104"/>
    <x v="0"/>
    <x v="1"/>
    <x v="1"/>
    <x v="0"/>
    <x v="1"/>
    <x v="52"/>
    <x v="70"/>
    <x v="14"/>
    <x v="0"/>
    <x v="65"/>
    <x v="0"/>
    <x v="0"/>
    <x v="0"/>
    <x v="0"/>
    <x v="61"/>
    <x v="0"/>
    <x v="2"/>
    <x v="10"/>
    <x v="6"/>
    <x v="0"/>
    <x v="2"/>
    <x v="0"/>
    <x v="0"/>
    <x v="0"/>
    <x v="1"/>
    <x v="0"/>
    <x v="0"/>
    <x v="3"/>
  </r>
  <r>
    <x v="125"/>
    <x v="0"/>
    <x v="0"/>
    <x v="43"/>
    <x v="64"/>
    <x v="7"/>
    <x v="64"/>
    <x v="62"/>
    <x v="9"/>
    <x v="2"/>
    <x v="1"/>
    <x v="4"/>
    <x v="7"/>
    <x v="1"/>
    <x v="0"/>
    <x v="0"/>
    <x v="61"/>
    <x v="1"/>
    <x v="65"/>
    <x v="1"/>
    <x v="65"/>
    <x v="0"/>
    <x v="2"/>
    <x v="0"/>
    <x v="17"/>
    <x v="18"/>
    <x v="15"/>
    <x v="61"/>
    <x v="66"/>
    <x v="1"/>
    <x v="65"/>
    <x v="1"/>
    <x v="64"/>
    <x v="1"/>
    <x v="8"/>
    <x v="7"/>
    <x v="0"/>
    <x v="0"/>
    <x v="38"/>
    <x v="0"/>
    <x v="1"/>
    <x v="1"/>
    <x v="0"/>
    <x v="1"/>
    <x v="52"/>
    <x v="71"/>
    <x v="14"/>
    <x v="0"/>
    <x v="65"/>
    <x v="0"/>
    <x v="0"/>
    <x v="0"/>
    <x v="0"/>
    <x v="61"/>
    <x v="0"/>
    <x v="2"/>
    <x v="10"/>
    <x v="6"/>
    <x v="0"/>
    <x v="2"/>
    <x v="0"/>
    <x v="0"/>
    <x v="0"/>
    <x v="1"/>
    <x v="0"/>
    <x v="0"/>
    <x v="3"/>
  </r>
  <r>
    <x v="126"/>
    <x v="0"/>
    <x v="0"/>
    <x v="43"/>
    <x v="64"/>
    <x v="7"/>
    <x v="64"/>
    <x v="62"/>
    <x v="9"/>
    <x v="2"/>
    <x v="1"/>
    <x v="4"/>
    <x v="7"/>
    <x v="1"/>
    <x v="0"/>
    <x v="0"/>
    <x v="61"/>
    <x v="1"/>
    <x v="65"/>
    <x v="1"/>
    <x v="65"/>
    <x v="0"/>
    <x v="2"/>
    <x v="0"/>
    <x v="17"/>
    <x v="18"/>
    <x v="15"/>
    <x v="61"/>
    <x v="66"/>
    <x v="1"/>
    <x v="65"/>
    <x v="1"/>
    <x v="64"/>
    <x v="1"/>
    <x v="12"/>
    <x v="11"/>
    <x v="0"/>
    <x v="0"/>
    <x v="12"/>
    <x v="0"/>
    <x v="1"/>
    <x v="1"/>
    <x v="0"/>
    <x v="1"/>
    <x v="52"/>
    <x v="72"/>
    <x v="14"/>
    <x v="0"/>
    <x v="65"/>
    <x v="0"/>
    <x v="0"/>
    <x v="0"/>
    <x v="0"/>
    <x v="61"/>
    <x v="0"/>
    <x v="2"/>
    <x v="10"/>
    <x v="6"/>
    <x v="0"/>
    <x v="2"/>
    <x v="0"/>
    <x v="0"/>
    <x v="0"/>
    <x v="1"/>
    <x v="0"/>
    <x v="0"/>
    <x v="3"/>
  </r>
  <r>
    <x v="127"/>
    <x v="0"/>
    <x v="0"/>
    <x v="43"/>
    <x v="64"/>
    <x v="7"/>
    <x v="64"/>
    <x v="62"/>
    <x v="9"/>
    <x v="2"/>
    <x v="1"/>
    <x v="4"/>
    <x v="7"/>
    <x v="1"/>
    <x v="0"/>
    <x v="0"/>
    <x v="61"/>
    <x v="1"/>
    <x v="65"/>
    <x v="1"/>
    <x v="65"/>
    <x v="0"/>
    <x v="2"/>
    <x v="0"/>
    <x v="17"/>
    <x v="18"/>
    <x v="15"/>
    <x v="61"/>
    <x v="66"/>
    <x v="1"/>
    <x v="65"/>
    <x v="1"/>
    <x v="64"/>
    <x v="1"/>
    <x v="36"/>
    <x v="12"/>
    <x v="0"/>
    <x v="0"/>
    <x v="13"/>
    <x v="0"/>
    <x v="1"/>
    <x v="1"/>
    <x v="0"/>
    <x v="1"/>
    <x v="52"/>
    <x v="73"/>
    <x v="14"/>
    <x v="0"/>
    <x v="65"/>
    <x v="0"/>
    <x v="0"/>
    <x v="0"/>
    <x v="0"/>
    <x v="61"/>
    <x v="0"/>
    <x v="2"/>
    <x v="10"/>
    <x v="6"/>
    <x v="0"/>
    <x v="2"/>
    <x v="0"/>
    <x v="0"/>
    <x v="0"/>
    <x v="1"/>
    <x v="0"/>
    <x v="0"/>
    <x v="3"/>
  </r>
  <r>
    <x v="128"/>
    <x v="0"/>
    <x v="0"/>
    <x v="44"/>
    <x v="65"/>
    <x v="17"/>
    <x v="65"/>
    <x v="63"/>
    <x v="3"/>
    <x v="3"/>
    <x v="0"/>
    <x v="0"/>
    <x v="16"/>
    <x v="16"/>
    <x v="0"/>
    <x v="0"/>
    <x v="62"/>
    <x v="0"/>
    <x v="66"/>
    <x v="1"/>
    <x v="66"/>
    <x v="0"/>
    <x v="1"/>
    <x v="2"/>
    <x v="49"/>
    <x v="39"/>
    <x v="49"/>
    <x v="62"/>
    <x v="67"/>
    <x v="0"/>
    <x v="66"/>
    <x v="0"/>
    <x v="65"/>
    <x v="0"/>
    <x v="101"/>
    <x v="2"/>
    <x v="0"/>
    <x v="0"/>
    <x v="105"/>
    <x v="0"/>
    <x v="19"/>
    <x v="1"/>
    <x v="0"/>
    <x v="0"/>
    <x v="53"/>
    <x v="0"/>
    <x v="3"/>
    <x v="0"/>
    <x v="66"/>
    <x v="0"/>
    <x v="0"/>
    <x v="0"/>
    <x v="0"/>
    <x v="62"/>
    <x v="0"/>
    <x v="0"/>
    <x v="1"/>
    <x v="5"/>
    <x v="0"/>
    <x v="4"/>
    <x v="0"/>
    <x v="0"/>
    <x v="0"/>
    <x v="0"/>
    <x v="0"/>
    <x v="1"/>
    <x v="5"/>
  </r>
  <r>
    <x v="129"/>
    <x v="0"/>
    <x v="0"/>
    <x v="17"/>
    <x v="66"/>
    <x v="21"/>
    <x v="66"/>
    <x v="64"/>
    <x v="3"/>
    <x v="3"/>
    <x v="1"/>
    <x v="0"/>
    <x v="11"/>
    <x v="17"/>
    <x v="0"/>
    <x v="0"/>
    <x v="63"/>
    <x v="1"/>
    <x v="67"/>
    <x v="1"/>
    <x v="67"/>
    <x v="0"/>
    <x v="11"/>
    <x v="3"/>
    <x v="2"/>
    <x v="54"/>
    <x v="50"/>
    <x v="63"/>
    <x v="68"/>
    <x v="1"/>
    <x v="67"/>
    <x v="1"/>
    <x v="66"/>
    <x v="4"/>
    <x v="102"/>
    <x v="48"/>
    <x v="0"/>
    <x v="0"/>
    <x v="67"/>
    <x v="0"/>
    <x v="20"/>
    <x v="1"/>
    <x v="0"/>
    <x v="0"/>
    <x v="54"/>
    <x v="0"/>
    <x v="26"/>
    <x v="0"/>
    <x v="67"/>
    <x v="0"/>
    <x v="0"/>
    <x v="0"/>
    <x v="0"/>
    <x v="63"/>
    <x v="0"/>
    <x v="3"/>
    <x v="20"/>
    <x v="3"/>
    <x v="1"/>
    <x v="2"/>
    <x v="0"/>
    <x v="0"/>
    <x v="0"/>
    <x v="0"/>
    <x v="0"/>
    <x v="0"/>
    <x v="5"/>
  </r>
  <r>
    <x v="130"/>
    <x v="0"/>
    <x v="0"/>
    <x v="17"/>
    <x v="67"/>
    <x v="6"/>
    <x v="67"/>
    <x v="65"/>
    <x v="8"/>
    <x v="4"/>
    <x v="1"/>
    <x v="3"/>
    <x v="14"/>
    <x v="1"/>
    <x v="0"/>
    <x v="0"/>
    <x v="64"/>
    <x v="1"/>
    <x v="68"/>
    <x v="1"/>
    <x v="68"/>
    <x v="0"/>
    <x v="7"/>
    <x v="6"/>
    <x v="50"/>
    <x v="55"/>
    <x v="51"/>
    <x v="64"/>
    <x v="69"/>
    <x v="1"/>
    <x v="68"/>
    <x v="1"/>
    <x v="67"/>
    <x v="4"/>
    <x v="93"/>
    <x v="41"/>
    <x v="0"/>
    <x v="0"/>
    <x v="106"/>
    <x v="0"/>
    <x v="1"/>
    <x v="1"/>
    <x v="0"/>
    <x v="5"/>
    <x v="55"/>
    <x v="74"/>
    <x v="17"/>
    <x v="0"/>
    <x v="68"/>
    <x v="0"/>
    <x v="0"/>
    <x v="0"/>
    <x v="0"/>
    <x v="64"/>
    <x v="0"/>
    <x v="1"/>
    <x v="3"/>
    <x v="3"/>
    <x v="1"/>
    <x v="3"/>
    <x v="0"/>
    <x v="0"/>
    <x v="0"/>
    <x v="1"/>
    <x v="0"/>
    <x v="1"/>
    <x v="9"/>
  </r>
  <r>
    <x v="131"/>
    <x v="0"/>
    <x v="0"/>
    <x v="45"/>
    <x v="68"/>
    <x v="24"/>
    <x v="68"/>
    <x v="66"/>
    <x v="3"/>
    <x v="5"/>
    <x v="4"/>
    <x v="1"/>
    <x v="1"/>
    <x v="1"/>
    <x v="2"/>
    <x v="11"/>
    <x v="65"/>
    <x v="0"/>
    <x v="69"/>
    <x v="1"/>
    <x v="69"/>
    <x v="0"/>
    <x v="11"/>
    <x v="5"/>
    <x v="51"/>
    <x v="34"/>
    <x v="6"/>
    <x v="65"/>
    <x v="70"/>
    <x v="0"/>
    <x v="69"/>
    <x v="0"/>
    <x v="68"/>
    <x v="4"/>
    <x v="103"/>
    <x v="68"/>
    <x v="0"/>
    <x v="0"/>
    <x v="76"/>
    <x v="0"/>
    <x v="1"/>
    <x v="1"/>
    <x v="0"/>
    <x v="2"/>
    <x v="56"/>
    <x v="75"/>
    <x v="6"/>
    <x v="0"/>
    <x v="69"/>
    <x v="0"/>
    <x v="0"/>
    <x v="0"/>
    <x v="0"/>
    <x v="65"/>
    <x v="0"/>
    <x v="4"/>
    <x v="12"/>
    <x v="3"/>
    <x v="1"/>
    <x v="1"/>
    <x v="0"/>
    <x v="0"/>
    <x v="0"/>
    <x v="1"/>
    <x v="0"/>
    <x v="0"/>
    <x v="5"/>
  </r>
  <r>
    <x v="132"/>
    <x v="0"/>
    <x v="0"/>
    <x v="46"/>
    <x v="69"/>
    <x v="8"/>
    <x v="69"/>
    <x v="67"/>
    <x v="0"/>
    <x v="0"/>
    <x v="0"/>
    <x v="0"/>
    <x v="0"/>
    <x v="4"/>
    <x v="0"/>
    <x v="0"/>
    <x v="66"/>
    <x v="0"/>
    <x v="70"/>
    <x v="0"/>
    <x v="70"/>
    <x v="0"/>
    <x v="0"/>
    <x v="0"/>
    <x v="39"/>
    <x v="30"/>
    <x v="52"/>
    <x v="66"/>
    <x v="71"/>
    <x v="0"/>
    <x v="70"/>
    <x v="0"/>
    <x v="69"/>
    <x v="1"/>
    <x v="104"/>
    <x v="69"/>
    <x v="0"/>
    <x v="0"/>
    <x v="107"/>
    <x v="0"/>
    <x v="3"/>
    <x v="0"/>
    <x v="0"/>
    <x v="0"/>
    <x v="57"/>
    <x v="0"/>
    <x v="2"/>
    <x v="0"/>
    <x v="70"/>
    <x v="0"/>
    <x v="0"/>
    <x v="0"/>
    <x v="0"/>
    <x v="66"/>
    <x v="0"/>
    <x v="0"/>
    <x v="0"/>
    <x v="0"/>
    <x v="0"/>
    <x v="1"/>
    <x v="0"/>
    <x v="0"/>
    <x v="0"/>
    <x v="0"/>
    <x v="0"/>
    <x v="0"/>
    <x v="0"/>
  </r>
  <r>
    <x v="133"/>
    <x v="0"/>
    <x v="0"/>
    <x v="47"/>
    <x v="70"/>
    <x v="25"/>
    <x v="70"/>
    <x v="68"/>
    <x v="0"/>
    <x v="0"/>
    <x v="0"/>
    <x v="0"/>
    <x v="0"/>
    <x v="18"/>
    <x v="0"/>
    <x v="0"/>
    <x v="67"/>
    <x v="0"/>
    <x v="71"/>
    <x v="0"/>
    <x v="71"/>
    <x v="0"/>
    <x v="0"/>
    <x v="0"/>
    <x v="52"/>
    <x v="56"/>
    <x v="53"/>
    <x v="67"/>
    <x v="72"/>
    <x v="0"/>
    <x v="71"/>
    <x v="0"/>
    <x v="70"/>
    <x v="1"/>
    <x v="105"/>
    <x v="70"/>
    <x v="0"/>
    <x v="0"/>
    <x v="108"/>
    <x v="0"/>
    <x v="21"/>
    <x v="0"/>
    <x v="0"/>
    <x v="0"/>
    <x v="58"/>
    <x v="0"/>
    <x v="22"/>
    <x v="0"/>
    <x v="71"/>
    <x v="0"/>
    <x v="0"/>
    <x v="0"/>
    <x v="0"/>
    <x v="67"/>
    <x v="0"/>
    <x v="0"/>
    <x v="0"/>
    <x v="13"/>
    <x v="2"/>
    <x v="1"/>
    <x v="0"/>
    <x v="0"/>
    <x v="0"/>
    <x v="0"/>
    <x v="0"/>
    <x v="0"/>
    <x v="0"/>
  </r>
  <r>
    <x v="134"/>
    <x v="0"/>
    <x v="0"/>
    <x v="47"/>
    <x v="71"/>
    <x v="16"/>
    <x v="71"/>
    <x v="69"/>
    <x v="0"/>
    <x v="0"/>
    <x v="0"/>
    <x v="0"/>
    <x v="0"/>
    <x v="8"/>
    <x v="0"/>
    <x v="0"/>
    <x v="67"/>
    <x v="0"/>
    <x v="72"/>
    <x v="0"/>
    <x v="72"/>
    <x v="0"/>
    <x v="1"/>
    <x v="0"/>
    <x v="52"/>
    <x v="56"/>
    <x v="53"/>
    <x v="67"/>
    <x v="73"/>
    <x v="0"/>
    <x v="72"/>
    <x v="0"/>
    <x v="71"/>
    <x v="1"/>
    <x v="106"/>
    <x v="69"/>
    <x v="0"/>
    <x v="0"/>
    <x v="109"/>
    <x v="0"/>
    <x v="10"/>
    <x v="0"/>
    <x v="0"/>
    <x v="0"/>
    <x v="58"/>
    <x v="0"/>
    <x v="25"/>
    <x v="0"/>
    <x v="72"/>
    <x v="0"/>
    <x v="0"/>
    <x v="0"/>
    <x v="0"/>
    <x v="67"/>
    <x v="0"/>
    <x v="0"/>
    <x v="1"/>
    <x v="1"/>
    <x v="0"/>
    <x v="1"/>
    <x v="0"/>
    <x v="0"/>
    <x v="0"/>
    <x v="0"/>
    <x v="0"/>
    <x v="0"/>
    <x v="0"/>
  </r>
  <r>
    <x v="135"/>
    <x v="0"/>
    <x v="0"/>
    <x v="48"/>
    <x v="72"/>
    <x v="16"/>
    <x v="72"/>
    <x v="70"/>
    <x v="0"/>
    <x v="0"/>
    <x v="0"/>
    <x v="0"/>
    <x v="0"/>
    <x v="8"/>
    <x v="0"/>
    <x v="0"/>
    <x v="68"/>
    <x v="0"/>
    <x v="73"/>
    <x v="0"/>
    <x v="73"/>
    <x v="0"/>
    <x v="1"/>
    <x v="0"/>
    <x v="53"/>
    <x v="57"/>
    <x v="54"/>
    <x v="68"/>
    <x v="74"/>
    <x v="0"/>
    <x v="73"/>
    <x v="0"/>
    <x v="72"/>
    <x v="1"/>
    <x v="107"/>
    <x v="28"/>
    <x v="0"/>
    <x v="0"/>
    <x v="110"/>
    <x v="0"/>
    <x v="10"/>
    <x v="0"/>
    <x v="0"/>
    <x v="0"/>
    <x v="59"/>
    <x v="0"/>
    <x v="17"/>
    <x v="0"/>
    <x v="73"/>
    <x v="0"/>
    <x v="0"/>
    <x v="0"/>
    <x v="0"/>
    <x v="68"/>
    <x v="0"/>
    <x v="0"/>
    <x v="1"/>
    <x v="9"/>
    <x v="0"/>
    <x v="1"/>
    <x v="0"/>
    <x v="0"/>
    <x v="0"/>
    <x v="0"/>
    <x v="0"/>
    <x v="0"/>
    <x v="0"/>
  </r>
  <r>
    <x v="136"/>
    <x v="0"/>
    <x v="0"/>
    <x v="5"/>
    <x v="73"/>
    <x v="5"/>
    <x v="73"/>
    <x v="71"/>
    <x v="0"/>
    <x v="0"/>
    <x v="0"/>
    <x v="0"/>
    <x v="0"/>
    <x v="3"/>
    <x v="0"/>
    <x v="0"/>
    <x v="69"/>
    <x v="0"/>
    <x v="74"/>
    <x v="0"/>
    <x v="74"/>
    <x v="0"/>
    <x v="4"/>
    <x v="0"/>
    <x v="21"/>
    <x v="58"/>
    <x v="55"/>
    <x v="69"/>
    <x v="75"/>
    <x v="0"/>
    <x v="74"/>
    <x v="0"/>
    <x v="73"/>
    <x v="1"/>
    <x v="108"/>
    <x v="71"/>
    <x v="0"/>
    <x v="0"/>
    <x v="111"/>
    <x v="1"/>
    <x v="1"/>
    <x v="0"/>
    <x v="0"/>
    <x v="2"/>
    <x v="60"/>
    <x v="76"/>
    <x v="15"/>
    <x v="0"/>
    <x v="74"/>
    <x v="0"/>
    <x v="0"/>
    <x v="0"/>
    <x v="0"/>
    <x v="69"/>
    <x v="0"/>
    <x v="0"/>
    <x v="21"/>
    <x v="17"/>
    <x v="1"/>
    <x v="2"/>
    <x v="1"/>
    <x v="0"/>
    <x v="0"/>
    <x v="2"/>
    <x v="0"/>
    <x v="0"/>
    <x v="4"/>
  </r>
  <r>
    <x v="137"/>
    <x v="0"/>
    <x v="0"/>
    <x v="49"/>
    <x v="74"/>
    <x v="24"/>
    <x v="74"/>
    <x v="72"/>
    <x v="3"/>
    <x v="3"/>
    <x v="0"/>
    <x v="1"/>
    <x v="1"/>
    <x v="1"/>
    <x v="0"/>
    <x v="0"/>
    <x v="70"/>
    <x v="0"/>
    <x v="75"/>
    <x v="1"/>
    <x v="75"/>
    <x v="0"/>
    <x v="14"/>
    <x v="2"/>
    <x v="54"/>
    <x v="59"/>
    <x v="56"/>
    <x v="70"/>
    <x v="76"/>
    <x v="0"/>
    <x v="75"/>
    <x v="0"/>
    <x v="74"/>
    <x v="3"/>
    <x v="109"/>
    <x v="72"/>
    <x v="0"/>
    <x v="0"/>
    <x v="112"/>
    <x v="0"/>
    <x v="1"/>
    <x v="1"/>
    <x v="0"/>
    <x v="7"/>
    <x v="61"/>
    <x v="77"/>
    <x v="18"/>
    <x v="0"/>
    <x v="75"/>
    <x v="0"/>
    <x v="0"/>
    <x v="0"/>
    <x v="0"/>
    <x v="70"/>
    <x v="0"/>
    <x v="0"/>
    <x v="22"/>
    <x v="12"/>
    <x v="0"/>
    <x v="2"/>
    <x v="0"/>
    <x v="0"/>
    <x v="0"/>
    <x v="1"/>
    <x v="0"/>
    <x v="1"/>
    <x v="5"/>
  </r>
  <r>
    <x v="138"/>
    <x v="0"/>
    <x v="0"/>
    <x v="49"/>
    <x v="74"/>
    <x v="24"/>
    <x v="74"/>
    <x v="72"/>
    <x v="3"/>
    <x v="3"/>
    <x v="0"/>
    <x v="1"/>
    <x v="1"/>
    <x v="1"/>
    <x v="0"/>
    <x v="0"/>
    <x v="70"/>
    <x v="0"/>
    <x v="75"/>
    <x v="1"/>
    <x v="75"/>
    <x v="0"/>
    <x v="14"/>
    <x v="2"/>
    <x v="54"/>
    <x v="59"/>
    <x v="56"/>
    <x v="70"/>
    <x v="76"/>
    <x v="0"/>
    <x v="75"/>
    <x v="0"/>
    <x v="74"/>
    <x v="3"/>
    <x v="110"/>
    <x v="73"/>
    <x v="0"/>
    <x v="0"/>
    <x v="113"/>
    <x v="0"/>
    <x v="1"/>
    <x v="1"/>
    <x v="0"/>
    <x v="7"/>
    <x v="61"/>
    <x v="78"/>
    <x v="18"/>
    <x v="0"/>
    <x v="75"/>
    <x v="0"/>
    <x v="0"/>
    <x v="0"/>
    <x v="0"/>
    <x v="70"/>
    <x v="0"/>
    <x v="0"/>
    <x v="22"/>
    <x v="12"/>
    <x v="0"/>
    <x v="2"/>
    <x v="0"/>
    <x v="0"/>
    <x v="0"/>
    <x v="1"/>
    <x v="0"/>
    <x v="1"/>
    <x v="5"/>
  </r>
  <r>
    <x v="139"/>
    <x v="0"/>
    <x v="0"/>
    <x v="49"/>
    <x v="74"/>
    <x v="24"/>
    <x v="74"/>
    <x v="72"/>
    <x v="3"/>
    <x v="3"/>
    <x v="0"/>
    <x v="1"/>
    <x v="1"/>
    <x v="1"/>
    <x v="0"/>
    <x v="0"/>
    <x v="70"/>
    <x v="0"/>
    <x v="75"/>
    <x v="1"/>
    <x v="75"/>
    <x v="0"/>
    <x v="14"/>
    <x v="2"/>
    <x v="54"/>
    <x v="59"/>
    <x v="56"/>
    <x v="70"/>
    <x v="76"/>
    <x v="0"/>
    <x v="75"/>
    <x v="0"/>
    <x v="74"/>
    <x v="3"/>
    <x v="111"/>
    <x v="74"/>
    <x v="0"/>
    <x v="0"/>
    <x v="114"/>
    <x v="0"/>
    <x v="1"/>
    <x v="1"/>
    <x v="0"/>
    <x v="7"/>
    <x v="61"/>
    <x v="79"/>
    <x v="18"/>
    <x v="0"/>
    <x v="75"/>
    <x v="0"/>
    <x v="0"/>
    <x v="0"/>
    <x v="0"/>
    <x v="70"/>
    <x v="0"/>
    <x v="0"/>
    <x v="22"/>
    <x v="12"/>
    <x v="0"/>
    <x v="2"/>
    <x v="0"/>
    <x v="0"/>
    <x v="0"/>
    <x v="1"/>
    <x v="0"/>
    <x v="1"/>
    <x v="5"/>
  </r>
  <r>
    <x v="140"/>
    <x v="0"/>
    <x v="0"/>
    <x v="50"/>
    <x v="75"/>
    <x v="1"/>
    <x v="75"/>
    <x v="73"/>
    <x v="1"/>
    <x v="1"/>
    <x v="1"/>
    <x v="1"/>
    <x v="1"/>
    <x v="1"/>
    <x v="0"/>
    <x v="0"/>
    <x v="71"/>
    <x v="1"/>
    <x v="76"/>
    <x v="1"/>
    <x v="76"/>
    <x v="0"/>
    <x v="1"/>
    <x v="0"/>
    <x v="55"/>
    <x v="60"/>
    <x v="57"/>
    <x v="71"/>
    <x v="77"/>
    <x v="1"/>
    <x v="76"/>
    <x v="1"/>
    <x v="75"/>
    <x v="0"/>
    <x v="112"/>
    <x v="2"/>
    <x v="0"/>
    <x v="0"/>
    <x v="69"/>
    <x v="0"/>
    <x v="1"/>
    <x v="1"/>
    <x v="0"/>
    <x v="0"/>
    <x v="62"/>
    <x v="0"/>
    <x v="18"/>
    <x v="0"/>
    <x v="76"/>
    <x v="0"/>
    <x v="0"/>
    <x v="0"/>
    <x v="0"/>
    <x v="71"/>
    <x v="0"/>
    <x v="0"/>
    <x v="1"/>
    <x v="9"/>
    <x v="0"/>
    <x v="1"/>
    <x v="0"/>
    <x v="0"/>
    <x v="0"/>
    <x v="0"/>
    <x v="0"/>
    <x v="3"/>
    <x v="1"/>
  </r>
  <r>
    <x v="141"/>
    <x v="0"/>
    <x v="0"/>
    <x v="51"/>
    <x v="76"/>
    <x v="1"/>
    <x v="76"/>
    <x v="74"/>
    <x v="1"/>
    <x v="4"/>
    <x v="0"/>
    <x v="1"/>
    <x v="1"/>
    <x v="1"/>
    <x v="0"/>
    <x v="0"/>
    <x v="72"/>
    <x v="0"/>
    <x v="77"/>
    <x v="1"/>
    <x v="77"/>
    <x v="0"/>
    <x v="2"/>
    <x v="1"/>
    <x v="56"/>
    <x v="61"/>
    <x v="58"/>
    <x v="72"/>
    <x v="78"/>
    <x v="0"/>
    <x v="77"/>
    <x v="0"/>
    <x v="76"/>
    <x v="1"/>
    <x v="16"/>
    <x v="15"/>
    <x v="0"/>
    <x v="0"/>
    <x v="115"/>
    <x v="0"/>
    <x v="1"/>
    <x v="1"/>
    <x v="0"/>
    <x v="4"/>
    <x v="63"/>
    <x v="80"/>
    <x v="24"/>
    <x v="0"/>
    <x v="77"/>
    <x v="0"/>
    <x v="0"/>
    <x v="0"/>
    <x v="0"/>
    <x v="72"/>
    <x v="0"/>
    <x v="2"/>
    <x v="11"/>
    <x v="5"/>
    <x v="0"/>
    <x v="3"/>
    <x v="0"/>
    <x v="0"/>
    <x v="0"/>
    <x v="1"/>
    <x v="0"/>
    <x v="1"/>
    <x v="1"/>
  </r>
  <r>
    <x v="142"/>
    <x v="0"/>
    <x v="0"/>
    <x v="51"/>
    <x v="76"/>
    <x v="1"/>
    <x v="76"/>
    <x v="74"/>
    <x v="1"/>
    <x v="4"/>
    <x v="0"/>
    <x v="1"/>
    <x v="1"/>
    <x v="1"/>
    <x v="0"/>
    <x v="0"/>
    <x v="72"/>
    <x v="0"/>
    <x v="77"/>
    <x v="1"/>
    <x v="77"/>
    <x v="0"/>
    <x v="2"/>
    <x v="1"/>
    <x v="56"/>
    <x v="61"/>
    <x v="58"/>
    <x v="72"/>
    <x v="78"/>
    <x v="0"/>
    <x v="77"/>
    <x v="0"/>
    <x v="76"/>
    <x v="1"/>
    <x v="19"/>
    <x v="18"/>
    <x v="0"/>
    <x v="0"/>
    <x v="116"/>
    <x v="0"/>
    <x v="1"/>
    <x v="1"/>
    <x v="0"/>
    <x v="4"/>
    <x v="63"/>
    <x v="81"/>
    <x v="24"/>
    <x v="0"/>
    <x v="77"/>
    <x v="0"/>
    <x v="0"/>
    <x v="0"/>
    <x v="0"/>
    <x v="72"/>
    <x v="0"/>
    <x v="2"/>
    <x v="11"/>
    <x v="5"/>
    <x v="0"/>
    <x v="3"/>
    <x v="0"/>
    <x v="0"/>
    <x v="0"/>
    <x v="1"/>
    <x v="0"/>
    <x v="1"/>
    <x v="1"/>
  </r>
  <r>
    <x v="143"/>
    <x v="0"/>
    <x v="0"/>
    <x v="51"/>
    <x v="76"/>
    <x v="1"/>
    <x v="76"/>
    <x v="74"/>
    <x v="1"/>
    <x v="4"/>
    <x v="0"/>
    <x v="1"/>
    <x v="1"/>
    <x v="1"/>
    <x v="0"/>
    <x v="0"/>
    <x v="72"/>
    <x v="0"/>
    <x v="77"/>
    <x v="1"/>
    <x v="77"/>
    <x v="0"/>
    <x v="2"/>
    <x v="1"/>
    <x v="56"/>
    <x v="61"/>
    <x v="58"/>
    <x v="72"/>
    <x v="78"/>
    <x v="0"/>
    <x v="77"/>
    <x v="0"/>
    <x v="76"/>
    <x v="1"/>
    <x v="21"/>
    <x v="20"/>
    <x v="0"/>
    <x v="0"/>
    <x v="117"/>
    <x v="0"/>
    <x v="1"/>
    <x v="1"/>
    <x v="0"/>
    <x v="4"/>
    <x v="63"/>
    <x v="82"/>
    <x v="24"/>
    <x v="0"/>
    <x v="77"/>
    <x v="0"/>
    <x v="0"/>
    <x v="0"/>
    <x v="0"/>
    <x v="72"/>
    <x v="0"/>
    <x v="2"/>
    <x v="11"/>
    <x v="5"/>
    <x v="0"/>
    <x v="3"/>
    <x v="0"/>
    <x v="0"/>
    <x v="0"/>
    <x v="1"/>
    <x v="0"/>
    <x v="1"/>
    <x v="1"/>
  </r>
  <r>
    <x v="144"/>
    <x v="0"/>
    <x v="0"/>
    <x v="5"/>
    <x v="77"/>
    <x v="5"/>
    <x v="77"/>
    <x v="75"/>
    <x v="15"/>
    <x v="4"/>
    <x v="0"/>
    <x v="10"/>
    <x v="23"/>
    <x v="3"/>
    <x v="0"/>
    <x v="0"/>
    <x v="73"/>
    <x v="0"/>
    <x v="78"/>
    <x v="0"/>
    <x v="78"/>
    <x v="0"/>
    <x v="4"/>
    <x v="3"/>
    <x v="11"/>
    <x v="11"/>
    <x v="7"/>
    <x v="73"/>
    <x v="79"/>
    <x v="0"/>
    <x v="78"/>
    <x v="0"/>
    <x v="77"/>
    <x v="1"/>
    <x v="113"/>
    <x v="21"/>
    <x v="0"/>
    <x v="0"/>
    <x v="60"/>
    <x v="0"/>
    <x v="1"/>
    <x v="0"/>
    <x v="0"/>
    <x v="2"/>
    <x v="64"/>
    <x v="0"/>
    <x v="26"/>
    <x v="0"/>
    <x v="78"/>
    <x v="0"/>
    <x v="0"/>
    <x v="0"/>
    <x v="0"/>
    <x v="73"/>
    <x v="0"/>
    <x v="2"/>
    <x v="23"/>
    <x v="7"/>
    <x v="1"/>
    <x v="2"/>
    <x v="0"/>
    <x v="0"/>
    <x v="0"/>
    <x v="0"/>
    <x v="0"/>
    <x v="3"/>
    <x v="4"/>
  </r>
  <r>
    <x v="145"/>
    <x v="0"/>
    <x v="0"/>
    <x v="52"/>
    <x v="78"/>
    <x v="26"/>
    <x v="78"/>
    <x v="76"/>
    <x v="0"/>
    <x v="4"/>
    <x v="0"/>
    <x v="0"/>
    <x v="0"/>
    <x v="19"/>
    <x v="0"/>
    <x v="0"/>
    <x v="74"/>
    <x v="0"/>
    <x v="79"/>
    <x v="0"/>
    <x v="79"/>
    <x v="0"/>
    <x v="1"/>
    <x v="0"/>
    <x v="4"/>
    <x v="59"/>
    <x v="32"/>
    <x v="74"/>
    <x v="80"/>
    <x v="0"/>
    <x v="79"/>
    <x v="0"/>
    <x v="78"/>
    <x v="1"/>
    <x v="114"/>
    <x v="75"/>
    <x v="0"/>
    <x v="0"/>
    <x v="118"/>
    <x v="0"/>
    <x v="22"/>
    <x v="0"/>
    <x v="0"/>
    <x v="0"/>
    <x v="65"/>
    <x v="0"/>
    <x v="25"/>
    <x v="0"/>
    <x v="79"/>
    <x v="0"/>
    <x v="0"/>
    <x v="0"/>
    <x v="0"/>
    <x v="74"/>
    <x v="0"/>
    <x v="0"/>
    <x v="1"/>
    <x v="12"/>
    <x v="0"/>
    <x v="1"/>
    <x v="0"/>
    <x v="0"/>
    <x v="0"/>
    <x v="0"/>
    <x v="0"/>
    <x v="0"/>
    <x v="0"/>
  </r>
  <r>
    <x v="146"/>
    <x v="0"/>
    <x v="0"/>
    <x v="53"/>
    <x v="79"/>
    <x v="20"/>
    <x v="79"/>
    <x v="77"/>
    <x v="0"/>
    <x v="0"/>
    <x v="0"/>
    <x v="0"/>
    <x v="0"/>
    <x v="12"/>
    <x v="0"/>
    <x v="0"/>
    <x v="75"/>
    <x v="0"/>
    <x v="80"/>
    <x v="0"/>
    <x v="80"/>
    <x v="0"/>
    <x v="1"/>
    <x v="0"/>
    <x v="24"/>
    <x v="62"/>
    <x v="7"/>
    <x v="75"/>
    <x v="81"/>
    <x v="0"/>
    <x v="80"/>
    <x v="0"/>
    <x v="79"/>
    <x v="0"/>
    <x v="115"/>
    <x v="6"/>
    <x v="0"/>
    <x v="0"/>
    <x v="119"/>
    <x v="0"/>
    <x v="14"/>
    <x v="0"/>
    <x v="0"/>
    <x v="0"/>
    <x v="66"/>
    <x v="0"/>
    <x v="0"/>
    <x v="0"/>
    <x v="80"/>
    <x v="0"/>
    <x v="0"/>
    <x v="0"/>
    <x v="0"/>
    <x v="75"/>
    <x v="0"/>
    <x v="0"/>
    <x v="1"/>
    <x v="1"/>
    <x v="0"/>
    <x v="1"/>
    <x v="0"/>
    <x v="0"/>
    <x v="0"/>
    <x v="0"/>
    <x v="0"/>
    <x v="0"/>
    <x v="0"/>
  </r>
  <r>
    <x v="147"/>
    <x v="0"/>
    <x v="0"/>
    <x v="54"/>
    <x v="80"/>
    <x v="18"/>
    <x v="80"/>
    <x v="45"/>
    <x v="3"/>
    <x v="4"/>
    <x v="1"/>
    <x v="0"/>
    <x v="24"/>
    <x v="20"/>
    <x v="0"/>
    <x v="0"/>
    <x v="76"/>
    <x v="1"/>
    <x v="81"/>
    <x v="1"/>
    <x v="81"/>
    <x v="0"/>
    <x v="4"/>
    <x v="3"/>
    <x v="57"/>
    <x v="13"/>
    <x v="59"/>
    <x v="76"/>
    <x v="82"/>
    <x v="1"/>
    <x v="81"/>
    <x v="1"/>
    <x v="80"/>
    <x v="1"/>
    <x v="116"/>
    <x v="46"/>
    <x v="0"/>
    <x v="0"/>
    <x v="120"/>
    <x v="0"/>
    <x v="23"/>
    <x v="1"/>
    <x v="0"/>
    <x v="7"/>
    <x v="67"/>
    <x v="83"/>
    <x v="6"/>
    <x v="0"/>
    <x v="81"/>
    <x v="0"/>
    <x v="0"/>
    <x v="0"/>
    <x v="0"/>
    <x v="76"/>
    <x v="0"/>
    <x v="2"/>
    <x v="23"/>
    <x v="10"/>
    <x v="0"/>
    <x v="1"/>
    <x v="0"/>
    <x v="0"/>
    <x v="0"/>
    <x v="1"/>
    <x v="0"/>
    <x v="3"/>
    <x v="5"/>
  </r>
  <r>
    <x v="148"/>
    <x v="0"/>
    <x v="0"/>
    <x v="54"/>
    <x v="80"/>
    <x v="18"/>
    <x v="80"/>
    <x v="45"/>
    <x v="3"/>
    <x v="4"/>
    <x v="1"/>
    <x v="0"/>
    <x v="24"/>
    <x v="20"/>
    <x v="0"/>
    <x v="0"/>
    <x v="76"/>
    <x v="1"/>
    <x v="81"/>
    <x v="1"/>
    <x v="81"/>
    <x v="0"/>
    <x v="4"/>
    <x v="3"/>
    <x v="57"/>
    <x v="13"/>
    <x v="59"/>
    <x v="76"/>
    <x v="82"/>
    <x v="1"/>
    <x v="81"/>
    <x v="1"/>
    <x v="80"/>
    <x v="1"/>
    <x v="117"/>
    <x v="76"/>
    <x v="0"/>
    <x v="0"/>
    <x v="121"/>
    <x v="0"/>
    <x v="23"/>
    <x v="1"/>
    <x v="0"/>
    <x v="7"/>
    <x v="67"/>
    <x v="84"/>
    <x v="6"/>
    <x v="0"/>
    <x v="81"/>
    <x v="0"/>
    <x v="0"/>
    <x v="0"/>
    <x v="0"/>
    <x v="76"/>
    <x v="0"/>
    <x v="2"/>
    <x v="23"/>
    <x v="10"/>
    <x v="0"/>
    <x v="1"/>
    <x v="0"/>
    <x v="0"/>
    <x v="0"/>
    <x v="1"/>
    <x v="0"/>
    <x v="3"/>
    <x v="5"/>
  </r>
  <r>
    <x v="149"/>
    <x v="0"/>
    <x v="0"/>
    <x v="54"/>
    <x v="80"/>
    <x v="18"/>
    <x v="80"/>
    <x v="45"/>
    <x v="3"/>
    <x v="4"/>
    <x v="1"/>
    <x v="0"/>
    <x v="24"/>
    <x v="20"/>
    <x v="0"/>
    <x v="0"/>
    <x v="76"/>
    <x v="1"/>
    <x v="81"/>
    <x v="1"/>
    <x v="81"/>
    <x v="0"/>
    <x v="4"/>
    <x v="3"/>
    <x v="57"/>
    <x v="13"/>
    <x v="59"/>
    <x v="76"/>
    <x v="82"/>
    <x v="1"/>
    <x v="81"/>
    <x v="1"/>
    <x v="80"/>
    <x v="1"/>
    <x v="118"/>
    <x v="77"/>
    <x v="0"/>
    <x v="0"/>
    <x v="122"/>
    <x v="0"/>
    <x v="23"/>
    <x v="1"/>
    <x v="0"/>
    <x v="7"/>
    <x v="67"/>
    <x v="85"/>
    <x v="6"/>
    <x v="0"/>
    <x v="81"/>
    <x v="0"/>
    <x v="0"/>
    <x v="0"/>
    <x v="0"/>
    <x v="76"/>
    <x v="0"/>
    <x v="2"/>
    <x v="23"/>
    <x v="10"/>
    <x v="0"/>
    <x v="1"/>
    <x v="0"/>
    <x v="0"/>
    <x v="0"/>
    <x v="1"/>
    <x v="0"/>
    <x v="3"/>
    <x v="5"/>
  </r>
  <r>
    <x v="150"/>
    <x v="0"/>
    <x v="0"/>
    <x v="54"/>
    <x v="80"/>
    <x v="18"/>
    <x v="80"/>
    <x v="45"/>
    <x v="3"/>
    <x v="4"/>
    <x v="1"/>
    <x v="0"/>
    <x v="24"/>
    <x v="20"/>
    <x v="0"/>
    <x v="0"/>
    <x v="76"/>
    <x v="1"/>
    <x v="81"/>
    <x v="1"/>
    <x v="81"/>
    <x v="0"/>
    <x v="4"/>
    <x v="3"/>
    <x v="57"/>
    <x v="13"/>
    <x v="59"/>
    <x v="76"/>
    <x v="82"/>
    <x v="1"/>
    <x v="81"/>
    <x v="1"/>
    <x v="80"/>
    <x v="1"/>
    <x v="119"/>
    <x v="78"/>
    <x v="0"/>
    <x v="0"/>
    <x v="123"/>
    <x v="0"/>
    <x v="23"/>
    <x v="1"/>
    <x v="0"/>
    <x v="7"/>
    <x v="67"/>
    <x v="86"/>
    <x v="6"/>
    <x v="0"/>
    <x v="81"/>
    <x v="0"/>
    <x v="0"/>
    <x v="0"/>
    <x v="0"/>
    <x v="76"/>
    <x v="0"/>
    <x v="2"/>
    <x v="23"/>
    <x v="10"/>
    <x v="0"/>
    <x v="1"/>
    <x v="0"/>
    <x v="0"/>
    <x v="0"/>
    <x v="1"/>
    <x v="0"/>
    <x v="3"/>
    <x v="5"/>
  </r>
  <r>
    <x v="151"/>
    <x v="0"/>
    <x v="0"/>
    <x v="54"/>
    <x v="80"/>
    <x v="18"/>
    <x v="80"/>
    <x v="45"/>
    <x v="3"/>
    <x v="4"/>
    <x v="1"/>
    <x v="0"/>
    <x v="24"/>
    <x v="20"/>
    <x v="0"/>
    <x v="0"/>
    <x v="76"/>
    <x v="1"/>
    <x v="81"/>
    <x v="1"/>
    <x v="81"/>
    <x v="0"/>
    <x v="4"/>
    <x v="3"/>
    <x v="57"/>
    <x v="13"/>
    <x v="59"/>
    <x v="76"/>
    <x v="82"/>
    <x v="1"/>
    <x v="81"/>
    <x v="1"/>
    <x v="80"/>
    <x v="1"/>
    <x v="120"/>
    <x v="16"/>
    <x v="0"/>
    <x v="0"/>
    <x v="124"/>
    <x v="0"/>
    <x v="23"/>
    <x v="1"/>
    <x v="0"/>
    <x v="7"/>
    <x v="67"/>
    <x v="87"/>
    <x v="6"/>
    <x v="0"/>
    <x v="81"/>
    <x v="0"/>
    <x v="0"/>
    <x v="0"/>
    <x v="0"/>
    <x v="76"/>
    <x v="0"/>
    <x v="2"/>
    <x v="23"/>
    <x v="10"/>
    <x v="0"/>
    <x v="1"/>
    <x v="0"/>
    <x v="0"/>
    <x v="0"/>
    <x v="1"/>
    <x v="0"/>
    <x v="3"/>
    <x v="5"/>
  </r>
  <r>
    <x v="152"/>
    <x v="0"/>
    <x v="0"/>
    <x v="54"/>
    <x v="80"/>
    <x v="18"/>
    <x v="80"/>
    <x v="45"/>
    <x v="3"/>
    <x v="4"/>
    <x v="1"/>
    <x v="0"/>
    <x v="24"/>
    <x v="20"/>
    <x v="0"/>
    <x v="0"/>
    <x v="76"/>
    <x v="1"/>
    <x v="81"/>
    <x v="1"/>
    <x v="81"/>
    <x v="0"/>
    <x v="4"/>
    <x v="3"/>
    <x v="57"/>
    <x v="13"/>
    <x v="59"/>
    <x v="76"/>
    <x v="82"/>
    <x v="1"/>
    <x v="81"/>
    <x v="1"/>
    <x v="80"/>
    <x v="1"/>
    <x v="121"/>
    <x v="17"/>
    <x v="0"/>
    <x v="0"/>
    <x v="125"/>
    <x v="0"/>
    <x v="23"/>
    <x v="1"/>
    <x v="0"/>
    <x v="7"/>
    <x v="67"/>
    <x v="88"/>
    <x v="6"/>
    <x v="0"/>
    <x v="81"/>
    <x v="0"/>
    <x v="0"/>
    <x v="0"/>
    <x v="0"/>
    <x v="76"/>
    <x v="0"/>
    <x v="2"/>
    <x v="23"/>
    <x v="10"/>
    <x v="0"/>
    <x v="1"/>
    <x v="0"/>
    <x v="0"/>
    <x v="0"/>
    <x v="1"/>
    <x v="0"/>
    <x v="3"/>
    <x v="5"/>
  </r>
  <r>
    <x v="153"/>
    <x v="0"/>
    <x v="0"/>
    <x v="54"/>
    <x v="80"/>
    <x v="18"/>
    <x v="80"/>
    <x v="45"/>
    <x v="3"/>
    <x v="4"/>
    <x v="1"/>
    <x v="0"/>
    <x v="24"/>
    <x v="20"/>
    <x v="0"/>
    <x v="0"/>
    <x v="76"/>
    <x v="1"/>
    <x v="81"/>
    <x v="1"/>
    <x v="81"/>
    <x v="0"/>
    <x v="4"/>
    <x v="3"/>
    <x v="57"/>
    <x v="13"/>
    <x v="59"/>
    <x v="76"/>
    <x v="82"/>
    <x v="1"/>
    <x v="81"/>
    <x v="1"/>
    <x v="80"/>
    <x v="1"/>
    <x v="122"/>
    <x v="15"/>
    <x v="0"/>
    <x v="0"/>
    <x v="126"/>
    <x v="0"/>
    <x v="23"/>
    <x v="1"/>
    <x v="0"/>
    <x v="7"/>
    <x v="67"/>
    <x v="89"/>
    <x v="6"/>
    <x v="0"/>
    <x v="81"/>
    <x v="0"/>
    <x v="0"/>
    <x v="0"/>
    <x v="0"/>
    <x v="76"/>
    <x v="0"/>
    <x v="2"/>
    <x v="23"/>
    <x v="10"/>
    <x v="0"/>
    <x v="1"/>
    <x v="0"/>
    <x v="0"/>
    <x v="0"/>
    <x v="1"/>
    <x v="0"/>
    <x v="3"/>
    <x v="5"/>
  </r>
  <r>
    <x v="154"/>
    <x v="0"/>
    <x v="0"/>
    <x v="54"/>
    <x v="80"/>
    <x v="18"/>
    <x v="80"/>
    <x v="45"/>
    <x v="3"/>
    <x v="4"/>
    <x v="1"/>
    <x v="0"/>
    <x v="24"/>
    <x v="20"/>
    <x v="0"/>
    <x v="0"/>
    <x v="76"/>
    <x v="1"/>
    <x v="81"/>
    <x v="1"/>
    <x v="81"/>
    <x v="0"/>
    <x v="4"/>
    <x v="3"/>
    <x v="57"/>
    <x v="13"/>
    <x v="59"/>
    <x v="76"/>
    <x v="82"/>
    <x v="1"/>
    <x v="81"/>
    <x v="1"/>
    <x v="80"/>
    <x v="1"/>
    <x v="123"/>
    <x v="47"/>
    <x v="0"/>
    <x v="0"/>
    <x v="127"/>
    <x v="0"/>
    <x v="23"/>
    <x v="1"/>
    <x v="0"/>
    <x v="7"/>
    <x v="67"/>
    <x v="90"/>
    <x v="6"/>
    <x v="0"/>
    <x v="81"/>
    <x v="0"/>
    <x v="0"/>
    <x v="0"/>
    <x v="0"/>
    <x v="76"/>
    <x v="0"/>
    <x v="2"/>
    <x v="23"/>
    <x v="10"/>
    <x v="0"/>
    <x v="1"/>
    <x v="0"/>
    <x v="0"/>
    <x v="0"/>
    <x v="1"/>
    <x v="0"/>
    <x v="3"/>
    <x v="5"/>
  </r>
  <r>
    <x v="155"/>
    <x v="0"/>
    <x v="0"/>
    <x v="54"/>
    <x v="80"/>
    <x v="18"/>
    <x v="80"/>
    <x v="45"/>
    <x v="3"/>
    <x v="4"/>
    <x v="1"/>
    <x v="0"/>
    <x v="24"/>
    <x v="20"/>
    <x v="0"/>
    <x v="0"/>
    <x v="76"/>
    <x v="1"/>
    <x v="81"/>
    <x v="1"/>
    <x v="81"/>
    <x v="0"/>
    <x v="4"/>
    <x v="3"/>
    <x v="57"/>
    <x v="13"/>
    <x v="59"/>
    <x v="76"/>
    <x v="82"/>
    <x v="1"/>
    <x v="81"/>
    <x v="1"/>
    <x v="80"/>
    <x v="1"/>
    <x v="124"/>
    <x v="19"/>
    <x v="0"/>
    <x v="0"/>
    <x v="128"/>
    <x v="0"/>
    <x v="23"/>
    <x v="1"/>
    <x v="0"/>
    <x v="7"/>
    <x v="67"/>
    <x v="91"/>
    <x v="6"/>
    <x v="0"/>
    <x v="81"/>
    <x v="0"/>
    <x v="0"/>
    <x v="0"/>
    <x v="0"/>
    <x v="76"/>
    <x v="0"/>
    <x v="2"/>
    <x v="23"/>
    <x v="10"/>
    <x v="0"/>
    <x v="1"/>
    <x v="0"/>
    <x v="0"/>
    <x v="0"/>
    <x v="1"/>
    <x v="0"/>
    <x v="3"/>
    <x v="5"/>
  </r>
  <r>
    <x v="156"/>
    <x v="0"/>
    <x v="0"/>
    <x v="54"/>
    <x v="80"/>
    <x v="18"/>
    <x v="80"/>
    <x v="45"/>
    <x v="3"/>
    <x v="4"/>
    <x v="1"/>
    <x v="0"/>
    <x v="24"/>
    <x v="20"/>
    <x v="0"/>
    <x v="0"/>
    <x v="76"/>
    <x v="1"/>
    <x v="81"/>
    <x v="1"/>
    <x v="81"/>
    <x v="0"/>
    <x v="4"/>
    <x v="3"/>
    <x v="57"/>
    <x v="13"/>
    <x v="59"/>
    <x v="76"/>
    <x v="82"/>
    <x v="1"/>
    <x v="81"/>
    <x v="1"/>
    <x v="80"/>
    <x v="1"/>
    <x v="125"/>
    <x v="21"/>
    <x v="0"/>
    <x v="0"/>
    <x v="25"/>
    <x v="0"/>
    <x v="23"/>
    <x v="1"/>
    <x v="0"/>
    <x v="7"/>
    <x v="67"/>
    <x v="0"/>
    <x v="6"/>
    <x v="0"/>
    <x v="81"/>
    <x v="0"/>
    <x v="0"/>
    <x v="0"/>
    <x v="0"/>
    <x v="76"/>
    <x v="0"/>
    <x v="2"/>
    <x v="23"/>
    <x v="10"/>
    <x v="0"/>
    <x v="1"/>
    <x v="0"/>
    <x v="0"/>
    <x v="0"/>
    <x v="0"/>
    <x v="0"/>
    <x v="3"/>
    <x v="5"/>
  </r>
  <r>
    <x v="157"/>
    <x v="0"/>
    <x v="0"/>
    <x v="55"/>
    <x v="81"/>
    <x v="0"/>
    <x v="81"/>
    <x v="78"/>
    <x v="0"/>
    <x v="0"/>
    <x v="1"/>
    <x v="0"/>
    <x v="0"/>
    <x v="0"/>
    <x v="0"/>
    <x v="0"/>
    <x v="77"/>
    <x v="1"/>
    <x v="82"/>
    <x v="0"/>
    <x v="82"/>
    <x v="0"/>
    <x v="1"/>
    <x v="0"/>
    <x v="24"/>
    <x v="63"/>
    <x v="23"/>
    <x v="77"/>
    <x v="83"/>
    <x v="1"/>
    <x v="82"/>
    <x v="1"/>
    <x v="81"/>
    <x v="0"/>
    <x v="126"/>
    <x v="2"/>
    <x v="0"/>
    <x v="0"/>
    <x v="129"/>
    <x v="0"/>
    <x v="0"/>
    <x v="0"/>
    <x v="0"/>
    <x v="0"/>
    <x v="68"/>
    <x v="0"/>
    <x v="23"/>
    <x v="0"/>
    <x v="82"/>
    <x v="0"/>
    <x v="0"/>
    <x v="0"/>
    <x v="0"/>
    <x v="77"/>
    <x v="0"/>
    <x v="0"/>
    <x v="1"/>
    <x v="5"/>
    <x v="0"/>
    <x v="1"/>
    <x v="0"/>
    <x v="0"/>
    <x v="0"/>
    <x v="0"/>
    <x v="0"/>
    <x v="0"/>
    <x v="0"/>
  </r>
  <r>
    <x v="158"/>
    <x v="0"/>
    <x v="0"/>
    <x v="18"/>
    <x v="82"/>
    <x v="12"/>
    <x v="82"/>
    <x v="79"/>
    <x v="3"/>
    <x v="4"/>
    <x v="0"/>
    <x v="7"/>
    <x v="12"/>
    <x v="1"/>
    <x v="0"/>
    <x v="0"/>
    <x v="78"/>
    <x v="0"/>
    <x v="83"/>
    <x v="1"/>
    <x v="83"/>
    <x v="0"/>
    <x v="6"/>
    <x v="3"/>
    <x v="4"/>
    <x v="64"/>
    <x v="60"/>
    <x v="78"/>
    <x v="84"/>
    <x v="0"/>
    <x v="83"/>
    <x v="0"/>
    <x v="82"/>
    <x v="2"/>
    <x v="127"/>
    <x v="79"/>
    <x v="0"/>
    <x v="0"/>
    <x v="130"/>
    <x v="0"/>
    <x v="1"/>
    <x v="1"/>
    <x v="1"/>
    <x v="0"/>
    <x v="2"/>
    <x v="0"/>
    <x v="6"/>
    <x v="0"/>
    <x v="83"/>
    <x v="0"/>
    <x v="0"/>
    <x v="0"/>
    <x v="3"/>
    <x v="78"/>
    <x v="1"/>
    <x v="2"/>
    <x v="24"/>
    <x v="6"/>
    <x v="4"/>
    <x v="1"/>
    <x v="1"/>
    <x v="0"/>
    <x v="0"/>
    <x v="0"/>
    <x v="11"/>
    <x v="0"/>
    <x v="5"/>
  </r>
  <r>
    <x v="159"/>
    <x v="0"/>
    <x v="0"/>
    <x v="17"/>
    <x v="83"/>
    <x v="6"/>
    <x v="83"/>
    <x v="80"/>
    <x v="8"/>
    <x v="0"/>
    <x v="0"/>
    <x v="3"/>
    <x v="14"/>
    <x v="1"/>
    <x v="0"/>
    <x v="0"/>
    <x v="79"/>
    <x v="0"/>
    <x v="84"/>
    <x v="1"/>
    <x v="84"/>
    <x v="0"/>
    <x v="6"/>
    <x v="0"/>
    <x v="58"/>
    <x v="65"/>
    <x v="61"/>
    <x v="79"/>
    <x v="85"/>
    <x v="0"/>
    <x v="84"/>
    <x v="0"/>
    <x v="83"/>
    <x v="2"/>
    <x v="128"/>
    <x v="42"/>
    <x v="0"/>
    <x v="0"/>
    <x v="50"/>
    <x v="0"/>
    <x v="1"/>
    <x v="1"/>
    <x v="1"/>
    <x v="0"/>
    <x v="2"/>
    <x v="0"/>
    <x v="27"/>
    <x v="0"/>
    <x v="84"/>
    <x v="0"/>
    <x v="1"/>
    <x v="1"/>
    <x v="1"/>
    <x v="79"/>
    <x v="1"/>
    <x v="0"/>
    <x v="14"/>
    <x v="5"/>
    <x v="0"/>
    <x v="2"/>
    <x v="1"/>
    <x v="0"/>
    <x v="0"/>
    <x v="0"/>
    <x v="12"/>
    <x v="0"/>
    <x v="9"/>
  </r>
  <r>
    <x v="160"/>
    <x v="0"/>
    <x v="0"/>
    <x v="56"/>
    <x v="84"/>
    <x v="10"/>
    <x v="84"/>
    <x v="81"/>
    <x v="7"/>
    <x v="1"/>
    <x v="12"/>
    <x v="6"/>
    <x v="10"/>
    <x v="1"/>
    <x v="8"/>
    <x v="12"/>
    <x v="80"/>
    <x v="2"/>
    <x v="85"/>
    <x v="1"/>
    <x v="85"/>
    <x v="0"/>
    <x v="1"/>
    <x v="2"/>
    <x v="59"/>
    <x v="16"/>
    <x v="62"/>
    <x v="80"/>
    <x v="86"/>
    <x v="2"/>
    <x v="85"/>
    <x v="2"/>
    <x v="84"/>
    <x v="0"/>
    <x v="129"/>
    <x v="2"/>
    <x v="0"/>
    <x v="0"/>
    <x v="48"/>
    <x v="0"/>
    <x v="1"/>
    <x v="1"/>
    <x v="0"/>
    <x v="0"/>
    <x v="69"/>
    <x v="0"/>
    <x v="17"/>
    <x v="0"/>
    <x v="85"/>
    <x v="0"/>
    <x v="0"/>
    <x v="0"/>
    <x v="0"/>
    <x v="80"/>
    <x v="0"/>
    <x v="0"/>
    <x v="1"/>
    <x v="5"/>
    <x v="0"/>
    <x v="3"/>
    <x v="0"/>
    <x v="0"/>
    <x v="0"/>
    <x v="0"/>
    <x v="0"/>
    <x v="1"/>
    <x v="8"/>
  </r>
  <r>
    <x v="161"/>
    <x v="0"/>
    <x v="0"/>
    <x v="57"/>
    <x v="85"/>
    <x v="27"/>
    <x v="85"/>
    <x v="82"/>
    <x v="0"/>
    <x v="4"/>
    <x v="1"/>
    <x v="0"/>
    <x v="0"/>
    <x v="21"/>
    <x v="0"/>
    <x v="0"/>
    <x v="81"/>
    <x v="1"/>
    <x v="86"/>
    <x v="0"/>
    <x v="86"/>
    <x v="0"/>
    <x v="11"/>
    <x v="3"/>
    <x v="60"/>
    <x v="66"/>
    <x v="63"/>
    <x v="81"/>
    <x v="87"/>
    <x v="1"/>
    <x v="86"/>
    <x v="1"/>
    <x v="85"/>
    <x v="4"/>
    <x v="130"/>
    <x v="80"/>
    <x v="0"/>
    <x v="0"/>
    <x v="131"/>
    <x v="0"/>
    <x v="24"/>
    <x v="0"/>
    <x v="0"/>
    <x v="0"/>
    <x v="70"/>
    <x v="0"/>
    <x v="4"/>
    <x v="0"/>
    <x v="86"/>
    <x v="0"/>
    <x v="0"/>
    <x v="0"/>
    <x v="0"/>
    <x v="81"/>
    <x v="0"/>
    <x v="3"/>
    <x v="20"/>
    <x v="3"/>
    <x v="1"/>
    <x v="3"/>
    <x v="0"/>
    <x v="0"/>
    <x v="0"/>
    <x v="0"/>
    <x v="0"/>
    <x v="0"/>
    <x v="0"/>
  </r>
  <r>
    <x v="162"/>
    <x v="0"/>
    <x v="0"/>
    <x v="58"/>
    <x v="86"/>
    <x v="28"/>
    <x v="86"/>
    <x v="83"/>
    <x v="0"/>
    <x v="0"/>
    <x v="0"/>
    <x v="0"/>
    <x v="0"/>
    <x v="22"/>
    <x v="0"/>
    <x v="0"/>
    <x v="82"/>
    <x v="0"/>
    <x v="87"/>
    <x v="0"/>
    <x v="87"/>
    <x v="0"/>
    <x v="0"/>
    <x v="0"/>
    <x v="11"/>
    <x v="11"/>
    <x v="6"/>
    <x v="82"/>
    <x v="88"/>
    <x v="0"/>
    <x v="87"/>
    <x v="0"/>
    <x v="86"/>
    <x v="0"/>
    <x v="131"/>
    <x v="81"/>
    <x v="0"/>
    <x v="0"/>
    <x v="108"/>
    <x v="0"/>
    <x v="25"/>
    <x v="0"/>
    <x v="0"/>
    <x v="0"/>
    <x v="71"/>
    <x v="0"/>
    <x v="3"/>
    <x v="0"/>
    <x v="87"/>
    <x v="0"/>
    <x v="0"/>
    <x v="0"/>
    <x v="0"/>
    <x v="82"/>
    <x v="0"/>
    <x v="0"/>
    <x v="0"/>
    <x v="13"/>
    <x v="0"/>
    <x v="2"/>
    <x v="0"/>
    <x v="0"/>
    <x v="0"/>
    <x v="0"/>
    <x v="0"/>
    <x v="0"/>
    <x v="0"/>
  </r>
  <r>
    <x v="163"/>
    <x v="0"/>
    <x v="0"/>
    <x v="59"/>
    <x v="87"/>
    <x v="29"/>
    <x v="87"/>
    <x v="84"/>
    <x v="3"/>
    <x v="4"/>
    <x v="1"/>
    <x v="0"/>
    <x v="16"/>
    <x v="23"/>
    <x v="0"/>
    <x v="0"/>
    <x v="83"/>
    <x v="1"/>
    <x v="88"/>
    <x v="1"/>
    <x v="88"/>
    <x v="0"/>
    <x v="2"/>
    <x v="3"/>
    <x v="61"/>
    <x v="52"/>
    <x v="64"/>
    <x v="83"/>
    <x v="89"/>
    <x v="1"/>
    <x v="88"/>
    <x v="1"/>
    <x v="87"/>
    <x v="2"/>
    <x v="132"/>
    <x v="82"/>
    <x v="0"/>
    <x v="0"/>
    <x v="132"/>
    <x v="0"/>
    <x v="26"/>
    <x v="1"/>
    <x v="1"/>
    <x v="0"/>
    <x v="2"/>
    <x v="0"/>
    <x v="19"/>
    <x v="0"/>
    <x v="88"/>
    <x v="0"/>
    <x v="0"/>
    <x v="0"/>
    <x v="3"/>
    <x v="83"/>
    <x v="1"/>
    <x v="2"/>
    <x v="11"/>
    <x v="11"/>
    <x v="0"/>
    <x v="3"/>
    <x v="1"/>
    <x v="0"/>
    <x v="0"/>
    <x v="0"/>
    <x v="13"/>
    <x v="2"/>
    <x v="5"/>
  </r>
  <r>
    <x v="164"/>
    <x v="0"/>
    <x v="0"/>
    <x v="60"/>
    <x v="88"/>
    <x v="10"/>
    <x v="88"/>
    <x v="85"/>
    <x v="0"/>
    <x v="8"/>
    <x v="3"/>
    <x v="2"/>
    <x v="25"/>
    <x v="1"/>
    <x v="0"/>
    <x v="0"/>
    <x v="84"/>
    <x v="2"/>
    <x v="89"/>
    <x v="1"/>
    <x v="89"/>
    <x v="0"/>
    <x v="2"/>
    <x v="1"/>
    <x v="62"/>
    <x v="67"/>
    <x v="16"/>
    <x v="84"/>
    <x v="90"/>
    <x v="2"/>
    <x v="89"/>
    <x v="2"/>
    <x v="88"/>
    <x v="2"/>
    <x v="133"/>
    <x v="83"/>
    <x v="0"/>
    <x v="0"/>
    <x v="133"/>
    <x v="0"/>
    <x v="1"/>
    <x v="1"/>
    <x v="1"/>
    <x v="0"/>
    <x v="2"/>
    <x v="0"/>
    <x v="16"/>
    <x v="0"/>
    <x v="89"/>
    <x v="0"/>
    <x v="0"/>
    <x v="0"/>
    <x v="1"/>
    <x v="84"/>
    <x v="1"/>
    <x v="0"/>
    <x v="10"/>
    <x v="5"/>
    <x v="0"/>
    <x v="2"/>
    <x v="1"/>
    <x v="0"/>
    <x v="0"/>
    <x v="0"/>
    <x v="14"/>
    <x v="1"/>
    <x v="13"/>
  </r>
  <r>
    <x v="165"/>
    <x v="0"/>
    <x v="0"/>
    <x v="61"/>
    <x v="89"/>
    <x v="22"/>
    <x v="89"/>
    <x v="86"/>
    <x v="0"/>
    <x v="3"/>
    <x v="1"/>
    <x v="0"/>
    <x v="0"/>
    <x v="14"/>
    <x v="0"/>
    <x v="0"/>
    <x v="85"/>
    <x v="1"/>
    <x v="90"/>
    <x v="0"/>
    <x v="90"/>
    <x v="0"/>
    <x v="1"/>
    <x v="2"/>
    <x v="63"/>
    <x v="68"/>
    <x v="15"/>
    <x v="85"/>
    <x v="91"/>
    <x v="1"/>
    <x v="90"/>
    <x v="1"/>
    <x v="89"/>
    <x v="3"/>
    <x v="134"/>
    <x v="50"/>
    <x v="0"/>
    <x v="0"/>
    <x v="134"/>
    <x v="0"/>
    <x v="16"/>
    <x v="0"/>
    <x v="0"/>
    <x v="0"/>
    <x v="72"/>
    <x v="0"/>
    <x v="2"/>
    <x v="0"/>
    <x v="90"/>
    <x v="0"/>
    <x v="0"/>
    <x v="0"/>
    <x v="0"/>
    <x v="85"/>
    <x v="0"/>
    <x v="0"/>
    <x v="1"/>
    <x v="5"/>
    <x v="0"/>
    <x v="6"/>
    <x v="0"/>
    <x v="0"/>
    <x v="0"/>
    <x v="0"/>
    <x v="0"/>
    <x v="1"/>
    <x v="0"/>
  </r>
  <r>
    <x v="166"/>
    <x v="0"/>
    <x v="0"/>
    <x v="61"/>
    <x v="90"/>
    <x v="22"/>
    <x v="90"/>
    <x v="87"/>
    <x v="0"/>
    <x v="3"/>
    <x v="1"/>
    <x v="0"/>
    <x v="0"/>
    <x v="14"/>
    <x v="0"/>
    <x v="0"/>
    <x v="85"/>
    <x v="1"/>
    <x v="91"/>
    <x v="0"/>
    <x v="91"/>
    <x v="0"/>
    <x v="1"/>
    <x v="2"/>
    <x v="63"/>
    <x v="68"/>
    <x v="15"/>
    <x v="85"/>
    <x v="92"/>
    <x v="1"/>
    <x v="91"/>
    <x v="1"/>
    <x v="90"/>
    <x v="3"/>
    <x v="135"/>
    <x v="50"/>
    <x v="0"/>
    <x v="0"/>
    <x v="109"/>
    <x v="0"/>
    <x v="16"/>
    <x v="0"/>
    <x v="0"/>
    <x v="0"/>
    <x v="72"/>
    <x v="0"/>
    <x v="2"/>
    <x v="0"/>
    <x v="91"/>
    <x v="0"/>
    <x v="0"/>
    <x v="0"/>
    <x v="0"/>
    <x v="85"/>
    <x v="0"/>
    <x v="0"/>
    <x v="1"/>
    <x v="5"/>
    <x v="0"/>
    <x v="6"/>
    <x v="1"/>
    <x v="0"/>
    <x v="0"/>
    <x v="0"/>
    <x v="0"/>
    <x v="1"/>
    <x v="0"/>
  </r>
  <r>
    <x v="167"/>
    <x v="0"/>
    <x v="0"/>
    <x v="5"/>
    <x v="91"/>
    <x v="5"/>
    <x v="91"/>
    <x v="88"/>
    <x v="16"/>
    <x v="7"/>
    <x v="3"/>
    <x v="3"/>
    <x v="14"/>
    <x v="3"/>
    <x v="0"/>
    <x v="0"/>
    <x v="86"/>
    <x v="2"/>
    <x v="92"/>
    <x v="0"/>
    <x v="92"/>
    <x v="0"/>
    <x v="15"/>
    <x v="7"/>
    <x v="64"/>
    <x v="69"/>
    <x v="65"/>
    <x v="86"/>
    <x v="93"/>
    <x v="2"/>
    <x v="92"/>
    <x v="2"/>
    <x v="91"/>
    <x v="4"/>
    <x v="136"/>
    <x v="84"/>
    <x v="0"/>
    <x v="0"/>
    <x v="135"/>
    <x v="0"/>
    <x v="1"/>
    <x v="0"/>
    <x v="1"/>
    <x v="0"/>
    <x v="2"/>
    <x v="0"/>
    <x v="11"/>
    <x v="0"/>
    <x v="92"/>
    <x v="0"/>
    <x v="0"/>
    <x v="0"/>
    <x v="1"/>
    <x v="86"/>
    <x v="1"/>
    <x v="3"/>
    <x v="8"/>
    <x v="3"/>
    <x v="1"/>
    <x v="2"/>
    <x v="1"/>
    <x v="0"/>
    <x v="0"/>
    <x v="0"/>
    <x v="15"/>
    <x v="0"/>
    <x v="4"/>
  </r>
  <r>
    <x v="168"/>
    <x v="0"/>
    <x v="0"/>
    <x v="17"/>
    <x v="92"/>
    <x v="30"/>
    <x v="92"/>
    <x v="89"/>
    <x v="16"/>
    <x v="7"/>
    <x v="13"/>
    <x v="3"/>
    <x v="14"/>
    <x v="1"/>
    <x v="9"/>
    <x v="13"/>
    <x v="86"/>
    <x v="2"/>
    <x v="93"/>
    <x v="1"/>
    <x v="93"/>
    <x v="0"/>
    <x v="15"/>
    <x v="7"/>
    <x v="64"/>
    <x v="69"/>
    <x v="65"/>
    <x v="86"/>
    <x v="94"/>
    <x v="2"/>
    <x v="93"/>
    <x v="2"/>
    <x v="92"/>
    <x v="4"/>
    <x v="137"/>
    <x v="33"/>
    <x v="0"/>
    <x v="0"/>
    <x v="40"/>
    <x v="0"/>
    <x v="1"/>
    <x v="1"/>
    <x v="0"/>
    <x v="1"/>
    <x v="73"/>
    <x v="92"/>
    <x v="22"/>
    <x v="0"/>
    <x v="93"/>
    <x v="0"/>
    <x v="0"/>
    <x v="0"/>
    <x v="0"/>
    <x v="86"/>
    <x v="0"/>
    <x v="3"/>
    <x v="8"/>
    <x v="3"/>
    <x v="1"/>
    <x v="2"/>
    <x v="0"/>
    <x v="0"/>
    <x v="0"/>
    <x v="1"/>
    <x v="0"/>
    <x v="0"/>
    <x v="4"/>
  </r>
  <r>
    <x v="169"/>
    <x v="0"/>
    <x v="0"/>
    <x v="62"/>
    <x v="93"/>
    <x v="31"/>
    <x v="93"/>
    <x v="90"/>
    <x v="3"/>
    <x v="8"/>
    <x v="1"/>
    <x v="8"/>
    <x v="15"/>
    <x v="3"/>
    <x v="0"/>
    <x v="0"/>
    <x v="87"/>
    <x v="1"/>
    <x v="94"/>
    <x v="0"/>
    <x v="94"/>
    <x v="0"/>
    <x v="2"/>
    <x v="1"/>
    <x v="65"/>
    <x v="70"/>
    <x v="66"/>
    <x v="87"/>
    <x v="95"/>
    <x v="1"/>
    <x v="94"/>
    <x v="1"/>
    <x v="93"/>
    <x v="1"/>
    <x v="138"/>
    <x v="85"/>
    <x v="0"/>
    <x v="0"/>
    <x v="18"/>
    <x v="0"/>
    <x v="1"/>
    <x v="0"/>
    <x v="0"/>
    <x v="1"/>
    <x v="74"/>
    <x v="93"/>
    <x v="27"/>
    <x v="0"/>
    <x v="94"/>
    <x v="0"/>
    <x v="0"/>
    <x v="0"/>
    <x v="0"/>
    <x v="87"/>
    <x v="0"/>
    <x v="0"/>
    <x v="2"/>
    <x v="18"/>
    <x v="0"/>
    <x v="3"/>
    <x v="0"/>
    <x v="0"/>
    <x v="0"/>
    <x v="1"/>
    <x v="0"/>
    <x v="1"/>
    <x v="5"/>
  </r>
  <r>
    <x v="170"/>
    <x v="0"/>
    <x v="0"/>
    <x v="62"/>
    <x v="93"/>
    <x v="31"/>
    <x v="93"/>
    <x v="90"/>
    <x v="3"/>
    <x v="8"/>
    <x v="1"/>
    <x v="8"/>
    <x v="15"/>
    <x v="3"/>
    <x v="0"/>
    <x v="0"/>
    <x v="87"/>
    <x v="1"/>
    <x v="94"/>
    <x v="0"/>
    <x v="94"/>
    <x v="0"/>
    <x v="2"/>
    <x v="1"/>
    <x v="65"/>
    <x v="70"/>
    <x v="66"/>
    <x v="87"/>
    <x v="95"/>
    <x v="1"/>
    <x v="94"/>
    <x v="1"/>
    <x v="93"/>
    <x v="1"/>
    <x v="3"/>
    <x v="3"/>
    <x v="0"/>
    <x v="0"/>
    <x v="136"/>
    <x v="0"/>
    <x v="1"/>
    <x v="0"/>
    <x v="0"/>
    <x v="1"/>
    <x v="74"/>
    <x v="94"/>
    <x v="27"/>
    <x v="0"/>
    <x v="94"/>
    <x v="0"/>
    <x v="0"/>
    <x v="0"/>
    <x v="0"/>
    <x v="87"/>
    <x v="0"/>
    <x v="0"/>
    <x v="2"/>
    <x v="18"/>
    <x v="0"/>
    <x v="3"/>
    <x v="0"/>
    <x v="0"/>
    <x v="0"/>
    <x v="1"/>
    <x v="0"/>
    <x v="1"/>
    <x v="5"/>
  </r>
  <r>
    <x v="171"/>
    <x v="0"/>
    <x v="0"/>
    <x v="63"/>
    <x v="94"/>
    <x v="32"/>
    <x v="94"/>
    <x v="91"/>
    <x v="17"/>
    <x v="4"/>
    <x v="0"/>
    <x v="10"/>
    <x v="23"/>
    <x v="1"/>
    <x v="0"/>
    <x v="0"/>
    <x v="88"/>
    <x v="0"/>
    <x v="95"/>
    <x v="0"/>
    <x v="95"/>
    <x v="0"/>
    <x v="11"/>
    <x v="3"/>
    <x v="4"/>
    <x v="6"/>
    <x v="7"/>
    <x v="88"/>
    <x v="96"/>
    <x v="0"/>
    <x v="95"/>
    <x v="0"/>
    <x v="94"/>
    <x v="4"/>
    <x v="139"/>
    <x v="86"/>
    <x v="0"/>
    <x v="0"/>
    <x v="14"/>
    <x v="2"/>
    <x v="1"/>
    <x v="0"/>
    <x v="0"/>
    <x v="3"/>
    <x v="75"/>
    <x v="95"/>
    <x v="21"/>
    <x v="0"/>
    <x v="95"/>
    <x v="0"/>
    <x v="0"/>
    <x v="0"/>
    <x v="0"/>
    <x v="88"/>
    <x v="0"/>
    <x v="3"/>
    <x v="12"/>
    <x v="3"/>
    <x v="1"/>
    <x v="1"/>
    <x v="0"/>
    <x v="0"/>
    <x v="0"/>
    <x v="1"/>
    <x v="0"/>
    <x v="0"/>
    <x v="14"/>
  </r>
  <r>
    <x v="172"/>
    <x v="0"/>
    <x v="0"/>
    <x v="63"/>
    <x v="95"/>
    <x v="32"/>
    <x v="95"/>
    <x v="92"/>
    <x v="18"/>
    <x v="4"/>
    <x v="0"/>
    <x v="10"/>
    <x v="23"/>
    <x v="1"/>
    <x v="0"/>
    <x v="0"/>
    <x v="88"/>
    <x v="0"/>
    <x v="96"/>
    <x v="1"/>
    <x v="96"/>
    <x v="0"/>
    <x v="16"/>
    <x v="3"/>
    <x v="4"/>
    <x v="6"/>
    <x v="7"/>
    <x v="88"/>
    <x v="97"/>
    <x v="0"/>
    <x v="96"/>
    <x v="0"/>
    <x v="95"/>
    <x v="1"/>
    <x v="140"/>
    <x v="87"/>
    <x v="0"/>
    <x v="0"/>
    <x v="137"/>
    <x v="0"/>
    <x v="1"/>
    <x v="0"/>
    <x v="0"/>
    <x v="3"/>
    <x v="75"/>
    <x v="96"/>
    <x v="25"/>
    <x v="0"/>
    <x v="96"/>
    <x v="0"/>
    <x v="0"/>
    <x v="0"/>
    <x v="0"/>
    <x v="88"/>
    <x v="0"/>
    <x v="2"/>
    <x v="25"/>
    <x v="8"/>
    <x v="2"/>
    <x v="1"/>
    <x v="0"/>
    <x v="0"/>
    <x v="0"/>
    <x v="1"/>
    <x v="0"/>
    <x v="0"/>
    <x v="14"/>
  </r>
  <r>
    <x v="173"/>
    <x v="0"/>
    <x v="0"/>
    <x v="63"/>
    <x v="95"/>
    <x v="32"/>
    <x v="95"/>
    <x v="92"/>
    <x v="18"/>
    <x v="4"/>
    <x v="0"/>
    <x v="10"/>
    <x v="23"/>
    <x v="1"/>
    <x v="0"/>
    <x v="0"/>
    <x v="88"/>
    <x v="0"/>
    <x v="96"/>
    <x v="1"/>
    <x v="96"/>
    <x v="0"/>
    <x v="16"/>
    <x v="3"/>
    <x v="4"/>
    <x v="6"/>
    <x v="7"/>
    <x v="88"/>
    <x v="97"/>
    <x v="0"/>
    <x v="96"/>
    <x v="0"/>
    <x v="95"/>
    <x v="1"/>
    <x v="141"/>
    <x v="88"/>
    <x v="0"/>
    <x v="0"/>
    <x v="138"/>
    <x v="0"/>
    <x v="1"/>
    <x v="0"/>
    <x v="0"/>
    <x v="3"/>
    <x v="75"/>
    <x v="97"/>
    <x v="25"/>
    <x v="0"/>
    <x v="96"/>
    <x v="0"/>
    <x v="0"/>
    <x v="0"/>
    <x v="0"/>
    <x v="88"/>
    <x v="0"/>
    <x v="2"/>
    <x v="25"/>
    <x v="8"/>
    <x v="2"/>
    <x v="1"/>
    <x v="0"/>
    <x v="0"/>
    <x v="0"/>
    <x v="1"/>
    <x v="0"/>
    <x v="0"/>
    <x v="14"/>
  </r>
  <r>
    <x v="174"/>
    <x v="0"/>
    <x v="0"/>
    <x v="63"/>
    <x v="95"/>
    <x v="32"/>
    <x v="95"/>
    <x v="92"/>
    <x v="18"/>
    <x v="4"/>
    <x v="0"/>
    <x v="10"/>
    <x v="23"/>
    <x v="1"/>
    <x v="0"/>
    <x v="0"/>
    <x v="88"/>
    <x v="0"/>
    <x v="96"/>
    <x v="1"/>
    <x v="96"/>
    <x v="0"/>
    <x v="16"/>
    <x v="3"/>
    <x v="4"/>
    <x v="6"/>
    <x v="7"/>
    <x v="88"/>
    <x v="97"/>
    <x v="0"/>
    <x v="96"/>
    <x v="0"/>
    <x v="95"/>
    <x v="1"/>
    <x v="142"/>
    <x v="89"/>
    <x v="0"/>
    <x v="0"/>
    <x v="139"/>
    <x v="0"/>
    <x v="1"/>
    <x v="0"/>
    <x v="0"/>
    <x v="3"/>
    <x v="75"/>
    <x v="98"/>
    <x v="25"/>
    <x v="0"/>
    <x v="96"/>
    <x v="0"/>
    <x v="0"/>
    <x v="0"/>
    <x v="0"/>
    <x v="88"/>
    <x v="0"/>
    <x v="2"/>
    <x v="25"/>
    <x v="8"/>
    <x v="2"/>
    <x v="1"/>
    <x v="0"/>
    <x v="0"/>
    <x v="0"/>
    <x v="1"/>
    <x v="0"/>
    <x v="0"/>
    <x v="14"/>
  </r>
  <r>
    <x v="175"/>
    <x v="0"/>
    <x v="0"/>
    <x v="63"/>
    <x v="95"/>
    <x v="32"/>
    <x v="95"/>
    <x v="92"/>
    <x v="18"/>
    <x v="4"/>
    <x v="0"/>
    <x v="10"/>
    <x v="23"/>
    <x v="1"/>
    <x v="0"/>
    <x v="0"/>
    <x v="88"/>
    <x v="0"/>
    <x v="96"/>
    <x v="1"/>
    <x v="96"/>
    <x v="0"/>
    <x v="16"/>
    <x v="3"/>
    <x v="4"/>
    <x v="6"/>
    <x v="7"/>
    <x v="88"/>
    <x v="97"/>
    <x v="0"/>
    <x v="96"/>
    <x v="0"/>
    <x v="95"/>
    <x v="1"/>
    <x v="143"/>
    <x v="90"/>
    <x v="0"/>
    <x v="0"/>
    <x v="140"/>
    <x v="0"/>
    <x v="1"/>
    <x v="0"/>
    <x v="0"/>
    <x v="3"/>
    <x v="75"/>
    <x v="99"/>
    <x v="25"/>
    <x v="0"/>
    <x v="96"/>
    <x v="0"/>
    <x v="0"/>
    <x v="0"/>
    <x v="0"/>
    <x v="88"/>
    <x v="0"/>
    <x v="2"/>
    <x v="25"/>
    <x v="8"/>
    <x v="2"/>
    <x v="1"/>
    <x v="0"/>
    <x v="0"/>
    <x v="0"/>
    <x v="1"/>
    <x v="0"/>
    <x v="0"/>
    <x v="14"/>
  </r>
  <r>
    <x v="176"/>
    <x v="0"/>
    <x v="0"/>
    <x v="63"/>
    <x v="95"/>
    <x v="32"/>
    <x v="95"/>
    <x v="92"/>
    <x v="18"/>
    <x v="4"/>
    <x v="0"/>
    <x v="10"/>
    <x v="23"/>
    <x v="1"/>
    <x v="0"/>
    <x v="0"/>
    <x v="88"/>
    <x v="0"/>
    <x v="96"/>
    <x v="1"/>
    <x v="96"/>
    <x v="0"/>
    <x v="16"/>
    <x v="3"/>
    <x v="4"/>
    <x v="6"/>
    <x v="7"/>
    <x v="88"/>
    <x v="97"/>
    <x v="0"/>
    <x v="96"/>
    <x v="0"/>
    <x v="95"/>
    <x v="1"/>
    <x v="144"/>
    <x v="91"/>
    <x v="0"/>
    <x v="0"/>
    <x v="141"/>
    <x v="0"/>
    <x v="1"/>
    <x v="0"/>
    <x v="0"/>
    <x v="3"/>
    <x v="75"/>
    <x v="100"/>
    <x v="25"/>
    <x v="0"/>
    <x v="96"/>
    <x v="0"/>
    <x v="0"/>
    <x v="0"/>
    <x v="0"/>
    <x v="88"/>
    <x v="0"/>
    <x v="2"/>
    <x v="25"/>
    <x v="8"/>
    <x v="2"/>
    <x v="1"/>
    <x v="0"/>
    <x v="0"/>
    <x v="0"/>
    <x v="1"/>
    <x v="0"/>
    <x v="0"/>
    <x v="14"/>
  </r>
  <r>
    <x v="177"/>
    <x v="0"/>
    <x v="0"/>
    <x v="63"/>
    <x v="95"/>
    <x v="32"/>
    <x v="95"/>
    <x v="92"/>
    <x v="18"/>
    <x v="4"/>
    <x v="0"/>
    <x v="10"/>
    <x v="23"/>
    <x v="1"/>
    <x v="0"/>
    <x v="0"/>
    <x v="88"/>
    <x v="0"/>
    <x v="96"/>
    <x v="1"/>
    <x v="96"/>
    <x v="0"/>
    <x v="16"/>
    <x v="3"/>
    <x v="4"/>
    <x v="6"/>
    <x v="7"/>
    <x v="88"/>
    <x v="97"/>
    <x v="0"/>
    <x v="96"/>
    <x v="0"/>
    <x v="95"/>
    <x v="1"/>
    <x v="145"/>
    <x v="92"/>
    <x v="0"/>
    <x v="0"/>
    <x v="142"/>
    <x v="0"/>
    <x v="1"/>
    <x v="0"/>
    <x v="0"/>
    <x v="3"/>
    <x v="75"/>
    <x v="101"/>
    <x v="25"/>
    <x v="0"/>
    <x v="96"/>
    <x v="0"/>
    <x v="0"/>
    <x v="0"/>
    <x v="0"/>
    <x v="88"/>
    <x v="0"/>
    <x v="2"/>
    <x v="25"/>
    <x v="8"/>
    <x v="2"/>
    <x v="1"/>
    <x v="0"/>
    <x v="0"/>
    <x v="0"/>
    <x v="1"/>
    <x v="0"/>
    <x v="0"/>
    <x v="14"/>
  </r>
  <r>
    <x v="178"/>
    <x v="0"/>
    <x v="0"/>
    <x v="63"/>
    <x v="95"/>
    <x v="32"/>
    <x v="95"/>
    <x v="92"/>
    <x v="18"/>
    <x v="4"/>
    <x v="0"/>
    <x v="10"/>
    <x v="23"/>
    <x v="1"/>
    <x v="0"/>
    <x v="0"/>
    <x v="88"/>
    <x v="0"/>
    <x v="96"/>
    <x v="1"/>
    <x v="96"/>
    <x v="0"/>
    <x v="16"/>
    <x v="3"/>
    <x v="4"/>
    <x v="6"/>
    <x v="7"/>
    <x v="88"/>
    <x v="97"/>
    <x v="0"/>
    <x v="96"/>
    <x v="0"/>
    <x v="95"/>
    <x v="4"/>
    <x v="146"/>
    <x v="48"/>
    <x v="0"/>
    <x v="0"/>
    <x v="67"/>
    <x v="0"/>
    <x v="1"/>
    <x v="0"/>
    <x v="0"/>
    <x v="3"/>
    <x v="75"/>
    <x v="0"/>
    <x v="25"/>
    <x v="0"/>
    <x v="96"/>
    <x v="0"/>
    <x v="0"/>
    <x v="0"/>
    <x v="0"/>
    <x v="88"/>
    <x v="0"/>
    <x v="2"/>
    <x v="25"/>
    <x v="8"/>
    <x v="2"/>
    <x v="1"/>
    <x v="0"/>
    <x v="0"/>
    <x v="0"/>
    <x v="0"/>
    <x v="0"/>
    <x v="0"/>
    <x v="14"/>
  </r>
  <r>
    <x v="179"/>
    <x v="0"/>
    <x v="0"/>
    <x v="63"/>
    <x v="95"/>
    <x v="32"/>
    <x v="95"/>
    <x v="92"/>
    <x v="18"/>
    <x v="4"/>
    <x v="0"/>
    <x v="10"/>
    <x v="23"/>
    <x v="1"/>
    <x v="0"/>
    <x v="0"/>
    <x v="88"/>
    <x v="0"/>
    <x v="96"/>
    <x v="1"/>
    <x v="96"/>
    <x v="0"/>
    <x v="16"/>
    <x v="3"/>
    <x v="4"/>
    <x v="6"/>
    <x v="7"/>
    <x v="88"/>
    <x v="97"/>
    <x v="0"/>
    <x v="96"/>
    <x v="0"/>
    <x v="95"/>
    <x v="1"/>
    <x v="147"/>
    <x v="21"/>
    <x v="0"/>
    <x v="0"/>
    <x v="25"/>
    <x v="0"/>
    <x v="1"/>
    <x v="0"/>
    <x v="0"/>
    <x v="3"/>
    <x v="75"/>
    <x v="0"/>
    <x v="25"/>
    <x v="0"/>
    <x v="96"/>
    <x v="0"/>
    <x v="0"/>
    <x v="0"/>
    <x v="0"/>
    <x v="88"/>
    <x v="0"/>
    <x v="2"/>
    <x v="25"/>
    <x v="8"/>
    <x v="2"/>
    <x v="1"/>
    <x v="0"/>
    <x v="0"/>
    <x v="0"/>
    <x v="0"/>
    <x v="0"/>
    <x v="0"/>
    <x v="14"/>
  </r>
  <r>
    <x v="180"/>
    <x v="0"/>
    <x v="0"/>
    <x v="64"/>
    <x v="96"/>
    <x v="15"/>
    <x v="96"/>
    <x v="93"/>
    <x v="0"/>
    <x v="0"/>
    <x v="1"/>
    <x v="0"/>
    <x v="0"/>
    <x v="7"/>
    <x v="0"/>
    <x v="0"/>
    <x v="89"/>
    <x v="1"/>
    <x v="97"/>
    <x v="0"/>
    <x v="97"/>
    <x v="0"/>
    <x v="1"/>
    <x v="0"/>
    <x v="66"/>
    <x v="71"/>
    <x v="67"/>
    <x v="89"/>
    <x v="98"/>
    <x v="1"/>
    <x v="97"/>
    <x v="1"/>
    <x v="96"/>
    <x v="1"/>
    <x v="148"/>
    <x v="28"/>
    <x v="0"/>
    <x v="0"/>
    <x v="6"/>
    <x v="0"/>
    <x v="8"/>
    <x v="0"/>
    <x v="0"/>
    <x v="0"/>
    <x v="76"/>
    <x v="0"/>
    <x v="28"/>
    <x v="0"/>
    <x v="97"/>
    <x v="0"/>
    <x v="0"/>
    <x v="0"/>
    <x v="0"/>
    <x v="89"/>
    <x v="0"/>
    <x v="0"/>
    <x v="1"/>
    <x v="5"/>
    <x v="0"/>
    <x v="2"/>
    <x v="0"/>
    <x v="0"/>
    <x v="0"/>
    <x v="0"/>
    <x v="0"/>
    <x v="0"/>
    <x v="0"/>
  </r>
  <r>
    <x v="181"/>
    <x v="0"/>
    <x v="0"/>
    <x v="65"/>
    <x v="97"/>
    <x v="18"/>
    <x v="97"/>
    <x v="94"/>
    <x v="3"/>
    <x v="4"/>
    <x v="0"/>
    <x v="0"/>
    <x v="11"/>
    <x v="24"/>
    <x v="0"/>
    <x v="0"/>
    <x v="90"/>
    <x v="0"/>
    <x v="98"/>
    <x v="1"/>
    <x v="98"/>
    <x v="0"/>
    <x v="4"/>
    <x v="3"/>
    <x v="15"/>
    <x v="72"/>
    <x v="25"/>
    <x v="90"/>
    <x v="99"/>
    <x v="0"/>
    <x v="98"/>
    <x v="0"/>
    <x v="97"/>
    <x v="1"/>
    <x v="149"/>
    <x v="30"/>
    <x v="0"/>
    <x v="0"/>
    <x v="143"/>
    <x v="0"/>
    <x v="27"/>
    <x v="1"/>
    <x v="0"/>
    <x v="3"/>
    <x v="77"/>
    <x v="102"/>
    <x v="11"/>
    <x v="0"/>
    <x v="98"/>
    <x v="0"/>
    <x v="0"/>
    <x v="0"/>
    <x v="0"/>
    <x v="90"/>
    <x v="0"/>
    <x v="2"/>
    <x v="26"/>
    <x v="10"/>
    <x v="0"/>
    <x v="2"/>
    <x v="0"/>
    <x v="0"/>
    <x v="0"/>
    <x v="1"/>
    <x v="0"/>
    <x v="0"/>
    <x v="5"/>
  </r>
  <r>
    <x v="182"/>
    <x v="0"/>
    <x v="0"/>
    <x v="65"/>
    <x v="97"/>
    <x v="18"/>
    <x v="97"/>
    <x v="94"/>
    <x v="3"/>
    <x v="4"/>
    <x v="0"/>
    <x v="0"/>
    <x v="11"/>
    <x v="24"/>
    <x v="0"/>
    <x v="0"/>
    <x v="90"/>
    <x v="0"/>
    <x v="98"/>
    <x v="1"/>
    <x v="98"/>
    <x v="0"/>
    <x v="4"/>
    <x v="3"/>
    <x v="15"/>
    <x v="72"/>
    <x v="25"/>
    <x v="90"/>
    <x v="99"/>
    <x v="0"/>
    <x v="98"/>
    <x v="0"/>
    <x v="97"/>
    <x v="1"/>
    <x v="150"/>
    <x v="9"/>
    <x v="0"/>
    <x v="0"/>
    <x v="144"/>
    <x v="0"/>
    <x v="27"/>
    <x v="1"/>
    <x v="0"/>
    <x v="3"/>
    <x v="77"/>
    <x v="103"/>
    <x v="11"/>
    <x v="0"/>
    <x v="98"/>
    <x v="0"/>
    <x v="0"/>
    <x v="0"/>
    <x v="0"/>
    <x v="90"/>
    <x v="0"/>
    <x v="2"/>
    <x v="26"/>
    <x v="10"/>
    <x v="0"/>
    <x v="2"/>
    <x v="0"/>
    <x v="0"/>
    <x v="0"/>
    <x v="1"/>
    <x v="0"/>
    <x v="0"/>
    <x v="5"/>
  </r>
  <r>
    <x v="183"/>
    <x v="0"/>
    <x v="0"/>
    <x v="65"/>
    <x v="97"/>
    <x v="18"/>
    <x v="97"/>
    <x v="94"/>
    <x v="3"/>
    <x v="4"/>
    <x v="0"/>
    <x v="0"/>
    <x v="11"/>
    <x v="24"/>
    <x v="0"/>
    <x v="0"/>
    <x v="90"/>
    <x v="0"/>
    <x v="98"/>
    <x v="1"/>
    <x v="98"/>
    <x v="0"/>
    <x v="4"/>
    <x v="3"/>
    <x v="15"/>
    <x v="72"/>
    <x v="25"/>
    <x v="90"/>
    <x v="99"/>
    <x v="0"/>
    <x v="98"/>
    <x v="0"/>
    <x v="97"/>
    <x v="1"/>
    <x v="55"/>
    <x v="44"/>
    <x v="0"/>
    <x v="0"/>
    <x v="145"/>
    <x v="0"/>
    <x v="27"/>
    <x v="1"/>
    <x v="0"/>
    <x v="3"/>
    <x v="77"/>
    <x v="104"/>
    <x v="11"/>
    <x v="0"/>
    <x v="98"/>
    <x v="0"/>
    <x v="0"/>
    <x v="0"/>
    <x v="0"/>
    <x v="90"/>
    <x v="0"/>
    <x v="2"/>
    <x v="26"/>
    <x v="10"/>
    <x v="0"/>
    <x v="2"/>
    <x v="0"/>
    <x v="0"/>
    <x v="0"/>
    <x v="1"/>
    <x v="0"/>
    <x v="0"/>
    <x v="5"/>
  </r>
  <r>
    <x v="184"/>
    <x v="0"/>
    <x v="0"/>
    <x v="65"/>
    <x v="97"/>
    <x v="18"/>
    <x v="97"/>
    <x v="94"/>
    <x v="3"/>
    <x v="4"/>
    <x v="0"/>
    <x v="0"/>
    <x v="11"/>
    <x v="24"/>
    <x v="0"/>
    <x v="0"/>
    <x v="90"/>
    <x v="0"/>
    <x v="98"/>
    <x v="1"/>
    <x v="98"/>
    <x v="0"/>
    <x v="4"/>
    <x v="3"/>
    <x v="15"/>
    <x v="72"/>
    <x v="25"/>
    <x v="90"/>
    <x v="99"/>
    <x v="0"/>
    <x v="98"/>
    <x v="0"/>
    <x v="97"/>
    <x v="1"/>
    <x v="151"/>
    <x v="8"/>
    <x v="0"/>
    <x v="0"/>
    <x v="146"/>
    <x v="0"/>
    <x v="27"/>
    <x v="1"/>
    <x v="0"/>
    <x v="3"/>
    <x v="77"/>
    <x v="105"/>
    <x v="11"/>
    <x v="0"/>
    <x v="98"/>
    <x v="0"/>
    <x v="0"/>
    <x v="0"/>
    <x v="0"/>
    <x v="90"/>
    <x v="0"/>
    <x v="2"/>
    <x v="26"/>
    <x v="10"/>
    <x v="0"/>
    <x v="2"/>
    <x v="0"/>
    <x v="0"/>
    <x v="0"/>
    <x v="1"/>
    <x v="0"/>
    <x v="0"/>
    <x v="5"/>
  </r>
  <r>
    <x v="185"/>
    <x v="0"/>
    <x v="0"/>
    <x v="65"/>
    <x v="97"/>
    <x v="18"/>
    <x v="97"/>
    <x v="94"/>
    <x v="3"/>
    <x v="4"/>
    <x v="0"/>
    <x v="0"/>
    <x v="11"/>
    <x v="24"/>
    <x v="0"/>
    <x v="0"/>
    <x v="90"/>
    <x v="0"/>
    <x v="98"/>
    <x v="1"/>
    <x v="98"/>
    <x v="0"/>
    <x v="4"/>
    <x v="3"/>
    <x v="15"/>
    <x v="72"/>
    <x v="25"/>
    <x v="90"/>
    <x v="99"/>
    <x v="0"/>
    <x v="98"/>
    <x v="0"/>
    <x v="97"/>
    <x v="1"/>
    <x v="152"/>
    <x v="12"/>
    <x v="0"/>
    <x v="0"/>
    <x v="147"/>
    <x v="0"/>
    <x v="27"/>
    <x v="1"/>
    <x v="0"/>
    <x v="3"/>
    <x v="77"/>
    <x v="106"/>
    <x v="11"/>
    <x v="0"/>
    <x v="98"/>
    <x v="0"/>
    <x v="0"/>
    <x v="0"/>
    <x v="0"/>
    <x v="90"/>
    <x v="0"/>
    <x v="2"/>
    <x v="26"/>
    <x v="10"/>
    <x v="0"/>
    <x v="2"/>
    <x v="0"/>
    <x v="0"/>
    <x v="0"/>
    <x v="1"/>
    <x v="0"/>
    <x v="0"/>
    <x v="5"/>
  </r>
  <r>
    <x v="186"/>
    <x v="0"/>
    <x v="0"/>
    <x v="65"/>
    <x v="97"/>
    <x v="18"/>
    <x v="97"/>
    <x v="94"/>
    <x v="3"/>
    <x v="4"/>
    <x v="0"/>
    <x v="0"/>
    <x v="11"/>
    <x v="24"/>
    <x v="0"/>
    <x v="0"/>
    <x v="90"/>
    <x v="0"/>
    <x v="98"/>
    <x v="1"/>
    <x v="98"/>
    <x v="0"/>
    <x v="4"/>
    <x v="3"/>
    <x v="15"/>
    <x v="72"/>
    <x v="25"/>
    <x v="90"/>
    <x v="99"/>
    <x v="0"/>
    <x v="98"/>
    <x v="0"/>
    <x v="97"/>
    <x v="1"/>
    <x v="59"/>
    <x v="45"/>
    <x v="0"/>
    <x v="0"/>
    <x v="148"/>
    <x v="0"/>
    <x v="27"/>
    <x v="1"/>
    <x v="0"/>
    <x v="3"/>
    <x v="77"/>
    <x v="107"/>
    <x v="11"/>
    <x v="0"/>
    <x v="98"/>
    <x v="0"/>
    <x v="0"/>
    <x v="0"/>
    <x v="0"/>
    <x v="90"/>
    <x v="0"/>
    <x v="2"/>
    <x v="26"/>
    <x v="10"/>
    <x v="0"/>
    <x v="2"/>
    <x v="0"/>
    <x v="0"/>
    <x v="0"/>
    <x v="1"/>
    <x v="0"/>
    <x v="0"/>
    <x v="5"/>
  </r>
  <r>
    <x v="187"/>
    <x v="0"/>
    <x v="0"/>
    <x v="65"/>
    <x v="97"/>
    <x v="18"/>
    <x v="97"/>
    <x v="94"/>
    <x v="3"/>
    <x v="4"/>
    <x v="0"/>
    <x v="0"/>
    <x v="11"/>
    <x v="24"/>
    <x v="0"/>
    <x v="0"/>
    <x v="90"/>
    <x v="0"/>
    <x v="98"/>
    <x v="1"/>
    <x v="98"/>
    <x v="0"/>
    <x v="4"/>
    <x v="3"/>
    <x v="15"/>
    <x v="72"/>
    <x v="25"/>
    <x v="90"/>
    <x v="99"/>
    <x v="0"/>
    <x v="98"/>
    <x v="0"/>
    <x v="97"/>
    <x v="1"/>
    <x v="153"/>
    <x v="10"/>
    <x v="0"/>
    <x v="0"/>
    <x v="149"/>
    <x v="0"/>
    <x v="27"/>
    <x v="1"/>
    <x v="0"/>
    <x v="3"/>
    <x v="77"/>
    <x v="108"/>
    <x v="11"/>
    <x v="0"/>
    <x v="98"/>
    <x v="0"/>
    <x v="0"/>
    <x v="0"/>
    <x v="0"/>
    <x v="90"/>
    <x v="0"/>
    <x v="2"/>
    <x v="26"/>
    <x v="10"/>
    <x v="0"/>
    <x v="2"/>
    <x v="0"/>
    <x v="0"/>
    <x v="0"/>
    <x v="1"/>
    <x v="0"/>
    <x v="0"/>
    <x v="5"/>
  </r>
  <r>
    <x v="188"/>
    <x v="0"/>
    <x v="0"/>
    <x v="65"/>
    <x v="97"/>
    <x v="18"/>
    <x v="97"/>
    <x v="94"/>
    <x v="3"/>
    <x v="4"/>
    <x v="0"/>
    <x v="0"/>
    <x v="11"/>
    <x v="24"/>
    <x v="0"/>
    <x v="0"/>
    <x v="90"/>
    <x v="0"/>
    <x v="98"/>
    <x v="1"/>
    <x v="98"/>
    <x v="0"/>
    <x v="4"/>
    <x v="3"/>
    <x v="15"/>
    <x v="72"/>
    <x v="25"/>
    <x v="90"/>
    <x v="99"/>
    <x v="0"/>
    <x v="98"/>
    <x v="0"/>
    <x v="97"/>
    <x v="1"/>
    <x v="54"/>
    <x v="43"/>
    <x v="0"/>
    <x v="0"/>
    <x v="150"/>
    <x v="0"/>
    <x v="27"/>
    <x v="1"/>
    <x v="0"/>
    <x v="3"/>
    <x v="77"/>
    <x v="109"/>
    <x v="11"/>
    <x v="0"/>
    <x v="98"/>
    <x v="0"/>
    <x v="0"/>
    <x v="0"/>
    <x v="0"/>
    <x v="90"/>
    <x v="0"/>
    <x v="2"/>
    <x v="26"/>
    <x v="10"/>
    <x v="0"/>
    <x v="2"/>
    <x v="0"/>
    <x v="0"/>
    <x v="0"/>
    <x v="1"/>
    <x v="0"/>
    <x v="0"/>
    <x v="5"/>
  </r>
  <r>
    <x v="189"/>
    <x v="0"/>
    <x v="0"/>
    <x v="65"/>
    <x v="97"/>
    <x v="18"/>
    <x v="97"/>
    <x v="94"/>
    <x v="3"/>
    <x v="4"/>
    <x v="0"/>
    <x v="0"/>
    <x v="11"/>
    <x v="24"/>
    <x v="0"/>
    <x v="0"/>
    <x v="90"/>
    <x v="0"/>
    <x v="98"/>
    <x v="1"/>
    <x v="98"/>
    <x v="0"/>
    <x v="4"/>
    <x v="3"/>
    <x v="15"/>
    <x v="72"/>
    <x v="25"/>
    <x v="90"/>
    <x v="99"/>
    <x v="0"/>
    <x v="98"/>
    <x v="0"/>
    <x v="97"/>
    <x v="1"/>
    <x v="154"/>
    <x v="31"/>
    <x v="0"/>
    <x v="0"/>
    <x v="151"/>
    <x v="0"/>
    <x v="27"/>
    <x v="1"/>
    <x v="0"/>
    <x v="3"/>
    <x v="77"/>
    <x v="110"/>
    <x v="11"/>
    <x v="0"/>
    <x v="98"/>
    <x v="0"/>
    <x v="0"/>
    <x v="0"/>
    <x v="0"/>
    <x v="90"/>
    <x v="0"/>
    <x v="2"/>
    <x v="26"/>
    <x v="10"/>
    <x v="0"/>
    <x v="2"/>
    <x v="0"/>
    <x v="0"/>
    <x v="0"/>
    <x v="1"/>
    <x v="0"/>
    <x v="0"/>
    <x v="5"/>
  </r>
  <r>
    <x v="190"/>
    <x v="0"/>
    <x v="0"/>
    <x v="65"/>
    <x v="97"/>
    <x v="18"/>
    <x v="97"/>
    <x v="94"/>
    <x v="3"/>
    <x v="4"/>
    <x v="0"/>
    <x v="0"/>
    <x v="11"/>
    <x v="24"/>
    <x v="0"/>
    <x v="0"/>
    <x v="90"/>
    <x v="0"/>
    <x v="98"/>
    <x v="1"/>
    <x v="98"/>
    <x v="0"/>
    <x v="4"/>
    <x v="3"/>
    <x v="15"/>
    <x v="72"/>
    <x v="25"/>
    <x v="90"/>
    <x v="99"/>
    <x v="0"/>
    <x v="98"/>
    <x v="0"/>
    <x v="97"/>
    <x v="1"/>
    <x v="155"/>
    <x v="21"/>
    <x v="0"/>
    <x v="0"/>
    <x v="152"/>
    <x v="0"/>
    <x v="27"/>
    <x v="1"/>
    <x v="0"/>
    <x v="3"/>
    <x v="77"/>
    <x v="0"/>
    <x v="11"/>
    <x v="0"/>
    <x v="98"/>
    <x v="0"/>
    <x v="0"/>
    <x v="0"/>
    <x v="0"/>
    <x v="90"/>
    <x v="0"/>
    <x v="2"/>
    <x v="26"/>
    <x v="10"/>
    <x v="0"/>
    <x v="2"/>
    <x v="0"/>
    <x v="0"/>
    <x v="0"/>
    <x v="0"/>
    <x v="0"/>
    <x v="0"/>
    <x v="5"/>
  </r>
  <r>
    <x v="191"/>
    <x v="0"/>
    <x v="0"/>
    <x v="66"/>
    <x v="98"/>
    <x v="33"/>
    <x v="98"/>
    <x v="95"/>
    <x v="0"/>
    <x v="5"/>
    <x v="14"/>
    <x v="0"/>
    <x v="0"/>
    <x v="25"/>
    <x v="0"/>
    <x v="0"/>
    <x v="91"/>
    <x v="6"/>
    <x v="99"/>
    <x v="0"/>
    <x v="99"/>
    <x v="0"/>
    <x v="11"/>
    <x v="5"/>
    <x v="2"/>
    <x v="73"/>
    <x v="28"/>
    <x v="91"/>
    <x v="100"/>
    <x v="0"/>
    <x v="99"/>
    <x v="6"/>
    <x v="98"/>
    <x v="4"/>
    <x v="25"/>
    <x v="23"/>
    <x v="0"/>
    <x v="0"/>
    <x v="153"/>
    <x v="2"/>
    <x v="28"/>
    <x v="2"/>
    <x v="0"/>
    <x v="0"/>
    <x v="78"/>
    <x v="0"/>
    <x v="9"/>
    <x v="0"/>
    <x v="99"/>
    <x v="0"/>
    <x v="0"/>
    <x v="0"/>
    <x v="0"/>
    <x v="91"/>
    <x v="0"/>
    <x v="3"/>
    <x v="12"/>
    <x v="3"/>
    <x v="1"/>
    <x v="2"/>
    <x v="1"/>
    <x v="0"/>
    <x v="0"/>
    <x v="0"/>
    <x v="0"/>
    <x v="0"/>
    <x v="0"/>
  </r>
  <r>
    <x v="192"/>
    <x v="0"/>
    <x v="0"/>
    <x v="67"/>
    <x v="99"/>
    <x v="19"/>
    <x v="99"/>
    <x v="96"/>
    <x v="12"/>
    <x v="2"/>
    <x v="10"/>
    <x v="9"/>
    <x v="26"/>
    <x v="1"/>
    <x v="6"/>
    <x v="14"/>
    <x v="92"/>
    <x v="0"/>
    <x v="100"/>
    <x v="1"/>
    <x v="100"/>
    <x v="0"/>
    <x v="2"/>
    <x v="3"/>
    <x v="11"/>
    <x v="63"/>
    <x v="68"/>
    <x v="92"/>
    <x v="101"/>
    <x v="0"/>
    <x v="100"/>
    <x v="0"/>
    <x v="99"/>
    <x v="1"/>
    <x v="51"/>
    <x v="10"/>
    <x v="0"/>
    <x v="0"/>
    <x v="154"/>
    <x v="0"/>
    <x v="1"/>
    <x v="1"/>
    <x v="0"/>
    <x v="1"/>
    <x v="79"/>
    <x v="111"/>
    <x v="28"/>
    <x v="0"/>
    <x v="100"/>
    <x v="0"/>
    <x v="0"/>
    <x v="0"/>
    <x v="0"/>
    <x v="92"/>
    <x v="0"/>
    <x v="2"/>
    <x v="27"/>
    <x v="6"/>
    <x v="0"/>
    <x v="2"/>
    <x v="0"/>
    <x v="0"/>
    <x v="0"/>
    <x v="1"/>
    <x v="0"/>
    <x v="0"/>
    <x v="11"/>
  </r>
  <r>
    <x v="193"/>
    <x v="0"/>
    <x v="0"/>
    <x v="67"/>
    <x v="99"/>
    <x v="19"/>
    <x v="99"/>
    <x v="96"/>
    <x v="12"/>
    <x v="2"/>
    <x v="10"/>
    <x v="9"/>
    <x v="26"/>
    <x v="1"/>
    <x v="6"/>
    <x v="14"/>
    <x v="92"/>
    <x v="0"/>
    <x v="100"/>
    <x v="1"/>
    <x v="100"/>
    <x v="0"/>
    <x v="2"/>
    <x v="3"/>
    <x v="11"/>
    <x v="63"/>
    <x v="68"/>
    <x v="92"/>
    <x v="101"/>
    <x v="0"/>
    <x v="100"/>
    <x v="0"/>
    <x v="99"/>
    <x v="1"/>
    <x v="52"/>
    <x v="9"/>
    <x v="0"/>
    <x v="0"/>
    <x v="10"/>
    <x v="0"/>
    <x v="1"/>
    <x v="1"/>
    <x v="0"/>
    <x v="1"/>
    <x v="79"/>
    <x v="112"/>
    <x v="28"/>
    <x v="0"/>
    <x v="100"/>
    <x v="0"/>
    <x v="0"/>
    <x v="0"/>
    <x v="0"/>
    <x v="92"/>
    <x v="0"/>
    <x v="2"/>
    <x v="27"/>
    <x v="6"/>
    <x v="0"/>
    <x v="2"/>
    <x v="0"/>
    <x v="0"/>
    <x v="0"/>
    <x v="1"/>
    <x v="0"/>
    <x v="0"/>
    <x v="11"/>
  </r>
  <r>
    <x v="194"/>
    <x v="0"/>
    <x v="0"/>
    <x v="67"/>
    <x v="99"/>
    <x v="19"/>
    <x v="99"/>
    <x v="96"/>
    <x v="12"/>
    <x v="2"/>
    <x v="10"/>
    <x v="9"/>
    <x v="26"/>
    <x v="1"/>
    <x v="6"/>
    <x v="14"/>
    <x v="92"/>
    <x v="0"/>
    <x v="100"/>
    <x v="1"/>
    <x v="100"/>
    <x v="0"/>
    <x v="2"/>
    <x v="3"/>
    <x v="11"/>
    <x v="63"/>
    <x v="68"/>
    <x v="92"/>
    <x v="101"/>
    <x v="0"/>
    <x v="100"/>
    <x v="0"/>
    <x v="99"/>
    <x v="1"/>
    <x v="53"/>
    <x v="8"/>
    <x v="0"/>
    <x v="0"/>
    <x v="9"/>
    <x v="0"/>
    <x v="1"/>
    <x v="1"/>
    <x v="0"/>
    <x v="1"/>
    <x v="79"/>
    <x v="113"/>
    <x v="28"/>
    <x v="0"/>
    <x v="100"/>
    <x v="0"/>
    <x v="0"/>
    <x v="0"/>
    <x v="0"/>
    <x v="92"/>
    <x v="0"/>
    <x v="2"/>
    <x v="27"/>
    <x v="6"/>
    <x v="0"/>
    <x v="2"/>
    <x v="0"/>
    <x v="0"/>
    <x v="0"/>
    <x v="1"/>
    <x v="0"/>
    <x v="0"/>
    <x v="11"/>
  </r>
  <r>
    <x v="195"/>
    <x v="0"/>
    <x v="0"/>
    <x v="67"/>
    <x v="99"/>
    <x v="19"/>
    <x v="99"/>
    <x v="96"/>
    <x v="12"/>
    <x v="2"/>
    <x v="10"/>
    <x v="9"/>
    <x v="26"/>
    <x v="1"/>
    <x v="6"/>
    <x v="14"/>
    <x v="92"/>
    <x v="0"/>
    <x v="100"/>
    <x v="1"/>
    <x v="100"/>
    <x v="0"/>
    <x v="2"/>
    <x v="3"/>
    <x v="11"/>
    <x v="63"/>
    <x v="68"/>
    <x v="92"/>
    <x v="101"/>
    <x v="0"/>
    <x v="100"/>
    <x v="0"/>
    <x v="99"/>
    <x v="1"/>
    <x v="154"/>
    <x v="31"/>
    <x v="0"/>
    <x v="0"/>
    <x v="155"/>
    <x v="0"/>
    <x v="1"/>
    <x v="1"/>
    <x v="0"/>
    <x v="1"/>
    <x v="79"/>
    <x v="114"/>
    <x v="28"/>
    <x v="0"/>
    <x v="100"/>
    <x v="0"/>
    <x v="0"/>
    <x v="0"/>
    <x v="0"/>
    <x v="92"/>
    <x v="0"/>
    <x v="2"/>
    <x v="27"/>
    <x v="6"/>
    <x v="0"/>
    <x v="2"/>
    <x v="0"/>
    <x v="0"/>
    <x v="0"/>
    <x v="1"/>
    <x v="0"/>
    <x v="0"/>
    <x v="11"/>
  </r>
  <r>
    <x v="196"/>
    <x v="0"/>
    <x v="0"/>
    <x v="67"/>
    <x v="99"/>
    <x v="19"/>
    <x v="99"/>
    <x v="96"/>
    <x v="12"/>
    <x v="2"/>
    <x v="10"/>
    <x v="9"/>
    <x v="26"/>
    <x v="1"/>
    <x v="6"/>
    <x v="14"/>
    <x v="92"/>
    <x v="0"/>
    <x v="100"/>
    <x v="1"/>
    <x v="100"/>
    <x v="0"/>
    <x v="2"/>
    <x v="3"/>
    <x v="11"/>
    <x v="63"/>
    <x v="68"/>
    <x v="92"/>
    <x v="101"/>
    <x v="0"/>
    <x v="100"/>
    <x v="0"/>
    <x v="99"/>
    <x v="1"/>
    <x v="149"/>
    <x v="30"/>
    <x v="0"/>
    <x v="0"/>
    <x v="12"/>
    <x v="0"/>
    <x v="1"/>
    <x v="1"/>
    <x v="0"/>
    <x v="1"/>
    <x v="79"/>
    <x v="115"/>
    <x v="28"/>
    <x v="0"/>
    <x v="100"/>
    <x v="0"/>
    <x v="0"/>
    <x v="0"/>
    <x v="0"/>
    <x v="92"/>
    <x v="0"/>
    <x v="2"/>
    <x v="27"/>
    <x v="6"/>
    <x v="0"/>
    <x v="2"/>
    <x v="0"/>
    <x v="0"/>
    <x v="0"/>
    <x v="1"/>
    <x v="0"/>
    <x v="0"/>
    <x v="11"/>
  </r>
  <r>
    <x v="197"/>
    <x v="0"/>
    <x v="0"/>
    <x v="67"/>
    <x v="99"/>
    <x v="19"/>
    <x v="99"/>
    <x v="96"/>
    <x v="12"/>
    <x v="2"/>
    <x v="10"/>
    <x v="9"/>
    <x v="26"/>
    <x v="1"/>
    <x v="6"/>
    <x v="14"/>
    <x v="92"/>
    <x v="0"/>
    <x v="100"/>
    <x v="1"/>
    <x v="100"/>
    <x v="0"/>
    <x v="2"/>
    <x v="3"/>
    <x v="11"/>
    <x v="63"/>
    <x v="68"/>
    <x v="92"/>
    <x v="101"/>
    <x v="0"/>
    <x v="100"/>
    <x v="0"/>
    <x v="99"/>
    <x v="1"/>
    <x v="58"/>
    <x v="12"/>
    <x v="0"/>
    <x v="0"/>
    <x v="13"/>
    <x v="0"/>
    <x v="1"/>
    <x v="1"/>
    <x v="0"/>
    <x v="1"/>
    <x v="79"/>
    <x v="116"/>
    <x v="28"/>
    <x v="0"/>
    <x v="100"/>
    <x v="0"/>
    <x v="0"/>
    <x v="0"/>
    <x v="0"/>
    <x v="92"/>
    <x v="0"/>
    <x v="2"/>
    <x v="27"/>
    <x v="6"/>
    <x v="0"/>
    <x v="2"/>
    <x v="0"/>
    <x v="0"/>
    <x v="0"/>
    <x v="1"/>
    <x v="0"/>
    <x v="0"/>
    <x v="11"/>
  </r>
  <r>
    <x v="198"/>
    <x v="0"/>
    <x v="0"/>
    <x v="17"/>
    <x v="100"/>
    <x v="21"/>
    <x v="100"/>
    <x v="18"/>
    <x v="3"/>
    <x v="5"/>
    <x v="0"/>
    <x v="8"/>
    <x v="15"/>
    <x v="1"/>
    <x v="0"/>
    <x v="0"/>
    <x v="93"/>
    <x v="0"/>
    <x v="101"/>
    <x v="1"/>
    <x v="101"/>
    <x v="0"/>
    <x v="2"/>
    <x v="5"/>
    <x v="15"/>
    <x v="15"/>
    <x v="4"/>
    <x v="93"/>
    <x v="102"/>
    <x v="0"/>
    <x v="101"/>
    <x v="0"/>
    <x v="100"/>
    <x v="1"/>
    <x v="141"/>
    <x v="88"/>
    <x v="0"/>
    <x v="0"/>
    <x v="156"/>
    <x v="0"/>
    <x v="1"/>
    <x v="1"/>
    <x v="0"/>
    <x v="1"/>
    <x v="80"/>
    <x v="117"/>
    <x v="26"/>
    <x v="0"/>
    <x v="101"/>
    <x v="0"/>
    <x v="0"/>
    <x v="0"/>
    <x v="0"/>
    <x v="93"/>
    <x v="0"/>
    <x v="2"/>
    <x v="10"/>
    <x v="1"/>
    <x v="0"/>
    <x v="2"/>
    <x v="0"/>
    <x v="0"/>
    <x v="0"/>
    <x v="1"/>
    <x v="0"/>
    <x v="0"/>
    <x v="5"/>
  </r>
  <r>
    <x v="199"/>
    <x v="0"/>
    <x v="0"/>
    <x v="17"/>
    <x v="100"/>
    <x v="21"/>
    <x v="100"/>
    <x v="18"/>
    <x v="3"/>
    <x v="5"/>
    <x v="0"/>
    <x v="8"/>
    <x v="15"/>
    <x v="1"/>
    <x v="0"/>
    <x v="0"/>
    <x v="93"/>
    <x v="0"/>
    <x v="101"/>
    <x v="1"/>
    <x v="101"/>
    <x v="0"/>
    <x v="2"/>
    <x v="5"/>
    <x v="15"/>
    <x v="15"/>
    <x v="4"/>
    <x v="93"/>
    <x v="102"/>
    <x v="0"/>
    <x v="101"/>
    <x v="0"/>
    <x v="100"/>
    <x v="1"/>
    <x v="140"/>
    <x v="87"/>
    <x v="0"/>
    <x v="0"/>
    <x v="157"/>
    <x v="0"/>
    <x v="1"/>
    <x v="1"/>
    <x v="0"/>
    <x v="1"/>
    <x v="80"/>
    <x v="118"/>
    <x v="26"/>
    <x v="0"/>
    <x v="101"/>
    <x v="0"/>
    <x v="0"/>
    <x v="0"/>
    <x v="0"/>
    <x v="93"/>
    <x v="0"/>
    <x v="2"/>
    <x v="10"/>
    <x v="1"/>
    <x v="0"/>
    <x v="2"/>
    <x v="0"/>
    <x v="0"/>
    <x v="0"/>
    <x v="1"/>
    <x v="0"/>
    <x v="0"/>
    <x v="5"/>
  </r>
  <r>
    <x v="200"/>
    <x v="0"/>
    <x v="0"/>
    <x v="68"/>
    <x v="101"/>
    <x v="34"/>
    <x v="101"/>
    <x v="97"/>
    <x v="3"/>
    <x v="7"/>
    <x v="1"/>
    <x v="0"/>
    <x v="11"/>
    <x v="26"/>
    <x v="0"/>
    <x v="0"/>
    <x v="94"/>
    <x v="1"/>
    <x v="102"/>
    <x v="1"/>
    <x v="102"/>
    <x v="0"/>
    <x v="17"/>
    <x v="7"/>
    <x v="21"/>
    <x v="74"/>
    <x v="69"/>
    <x v="94"/>
    <x v="103"/>
    <x v="1"/>
    <x v="102"/>
    <x v="1"/>
    <x v="101"/>
    <x v="4"/>
    <x v="156"/>
    <x v="93"/>
    <x v="0"/>
    <x v="0"/>
    <x v="49"/>
    <x v="0"/>
    <x v="29"/>
    <x v="1"/>
    <x v="0"/>
    <x v="0"/>
    <x v="81"/>
    <x v="0"/>
    <x v="29"/>
    <x v="0"/>
    <x v="102"/>
    <x v="0"/>
    <x v="0"/>
    <x v="0"/>
    <x v="0"/>
    <x v="94"/>
    <x v="0"/>
    <x v="3"/>
    <x v="28"/>
    <x v="19"/>
    <x v="1"/>
    <x v="1"/>
    <x v="0"/>
    <x v="0"/>
    <x v="0"/>
    <x v="0"/>
    <x v="0"/>
    <x v="0"/>
    <x v="2"/>
  </r>
  <r>
    <x v="201"/>
    <x v="0"/>
    <x v="0"/>
    <x v="5"/>
    <x v="102"/>
    <x v="5"/>
    <x v="102"/>
    <x v="98"/>
    <x v="3"/>
    <x v="8"/>
    <x v="0"/>
    <x v="1"/>
    <x v="1"/>
    <x v="3"/>
    <x v="0"/>
    <x v="0"/>
    <x v="95"/>
    <x v="0"/>
    <x v="103"/>
    <x v="0"/>
    <x v="84"/>
    <x v="0"/>
    <x v="6"/>
    <x v="1"/>
    <x v="67"/>
    <x v="75"/>
    <x v="70"/>
    <x v="95"/>
    <x v="104"/>
    <x v="0"/>
    <x v="103"/>
    <x v="0"/>
    <x v="102"/>
    <x v="2"/>
    <x v="157"/>
    <x v="42"/>
    <x v="0"/>
    <x v="0"/>
    <x v="50"/>
    <x v="0"/>
    <x v="1"/>
    <x v="0"/>
    <x v="1"/>
    <x v="0"/>
    <x v="2"/>
    <x v="0"/>
    <x v="27"/>
    <x v="0"/>
    <x v="103"/>
    <x v="0"/>
    <x v="0"/>
    <x v="0"/>
    <x v="1"/>
    <x v="95"/>
    <x v="1"/>
    <x v="0"/>
    <x v="6"/>
    <x v="6"/>
    <x v="1"/>
    <x v="2"/>
    <x v="1"/>
    <x v="0"/>
    <x v="0"/>
    <x v="0"/>
    <x v="16"/>
    <x v="1"/>
    <x v="4"/>
  </r>
  <r>
    <x v="202"/>
    <x v="0"/>
    <x v="0"/>
    <x v="69"/>
    <x v="103"/>
    <x v="35"/>
    <x v="103"/>
    <x v="99"/>
    <x v="0"/>
    <x v="9"/>
    <x v="15"/>
    <x v="0"/>
    <x v="0"/>
    <x v="27"/>
    <x v="0"/>
    <x v="0"/>
    <x v="96"/>
    <x v="7"/>
    <x v="104"/>
    <x v="0"/>
    <x v="103"/>
    <x v="0"/>
    <x v="18"/>
    <x v="6"/>
    <x v="68"/>
    <x v="76"/>
    <x v="71"/>
    <x v="96"/>
    <x v="105"/>
    <x v="1"/>
    <x v="104"/>
    <x v="7"/>
    <x v="103"/>
    <x v="5"/>
    <x v="25"/>
    <x v="23"/>
    <x v="0"/>
    <x v="0"/>
    <x v="158"/>
    <x v="0"/>
    <x v="30"/>
    <x v="2"/>
    <x v="0"/>
    <x v="0"/>
    <x v="82"/>
    <x v="0"/>
    <x v="9"/>
    <x v="0"/>
    <x v="104"/>
    <x v="0"/>
    <x v="0"/>
    <x v="0"/>
    <x v="0"/>
    <x v="96"/>
    <x v="0"/>
    <x v="0"/>
    <x v="14"/>
    <x v="12"/>
    <x v="5"/>
    <x v="2"/>
    <x v="1"/>
    <x v="0"/>
    <x v="0"/>
    <x v="0"/>
    <x v="0"/>
    <x v="1"/>
    <x v="0"/>
  </r>
  <r>
    <x v="203"/>
    <x v="0"/>
    <x v="0"/>
    <x v="6"/>
    <x v="104"/>
    <x v="29"/>
    <x v="104"/>
    <x v="100"/>
    <x v="3"/>
    <x v="0"/>
    <x v="0"/>
    <x v="8"/>
    <x v="15"/>
    <x v="1"/>
    <x v="0"/>
    <x v="0"/>
    <x v="97"/>
    <x v="0"/>
    <x v="105"/>
    <x v="1"/>
    <x v="104"/>
    <x v="0"/>
    <x v="1"/>
    <x v="0"/>
    <x v="69"/>
    <x v="77"/>
    <x v="72"/>
    <x v="97"/>
    <x v="106"/>
    <x v="0"/>
    <x v="105"/>
    <x v="0"/>
    <x v="104"/>
    <x v="0"/>
    <x v="158"/>
    <x v="2"/>
    <x v="0"/>
    <x v="0"/>
    <x v="159"/>
    <x v="0"/>
    <x v="1"/>
    <x v="1"/>
    <x v="0"/>
    <x v="0"/>
    <x v="83"/>
    <x v="0"/>
    <x v="29"/>
    <x v="0"/>
    <x v="105"/>
    <x v="0"/>
    <x v="0"/>
    <x v="0"/>
    <x v="0"/>
    <x v="97"/>
    <x v="0"/>
    <x v="0"/>
    <x v="1"/>
    <x v="5"/>
    <x v="0"/>
    <x v="2"/>
    <x v="0"/>
    <x v="0"/>
    <x v="0"/>
    <x v="0"/>
    <x v="0"/>
    <x v="2"/>
    <x v="5"/>
  </r>
  <r>
    <x v="204"/>
    <x v="0"/>
    <x v="0"/>
    <x v="70"/>
    <x v="105"/>
    <x v="36"/>
    <x v="105"/>
    <x v="101"/>
    <x v="0"/>
    <x v="0"/>
    <x v="3"/>
    <x v="0"/>
    <x v="0"/>
    <x v="28"/>
    <x v="0"/>
    <x v="0"/>
    <x v="98"/>
    <x v="2"/>
    <x v="106"/>
    <x v="0"/>
    <x v="105"/>
    <x v="0"/>
    <x v="1"/>
    <x v="0"/>
    <x v="16"/>
    <x v="78"/>
    <x v="73"/>
    <x v="98"/>
    <x v="107"/>
    <x v="2"/>
    <x v="106"/>
    <x v="2"/>
    <x v="105"/>
    <x v="0"/>
    <x v="159"/>
    <x v="2"/>
    <x v="0"/>
    <x v="0"/>
    <x v="60"/>
    <x v="0"/>
    <x v="31"/>
    <x v="0"/>
    <x v="0"/>
    <x v="0"/>
    <x v="84"/>
    <x v="0"/>
    <x v="30"/>
    <x v="0"/>
    <x v="106"/>
    <x v="0"/>
    <x v="0"/>
    <x v="0"/>
    <x v="0"/>
    <x v="98"/>
    <x v="0"/>
    <x v="0"/>
    <x v="1"/>
    <x v="5"/>
    <x v="0"/>
    <x v="2"/>
    <x v="0"/>
    <x v="0"/>
    <x v="0"/>
    <x v="0"/>
    <x v="0"/>
    <x v="0"/>
    <x v="0"/>
  </r>
  <r>
    <x v="205"/>
    <x v="0"/>
    <x v="0"/>
    <x v="71"/>
    <x v="106"/>
    <x v="3"/>
    <x v="106"/>
    <x v="102"/>
    <x v="19"/>
    <x v="2"/>
    <x v="16"/>
    <x v="2"/>
    <x v="25"/>
    <x v="1"/>
    <x v="10"/>
    <x v="15"/>
    <x v="99"/>
    <x v="2"/>
    <x v="107"/>
    <x v="1"/>
    <x v="106"/>
    <x v="0"/>
    <x v="19"/>
    <x v="0"/>
    <x v="70"/>
    <x v="54"/>
    <x v="12"/>
    <x v="99"/>
    <x v="108"/>
    <x v="2"/>
    <x v="107"/>
    <x v="2"/>
    <x v="106"/>
    <x v="0"/>
    <x v="160"/>
    <x v="22"/>
    <x v="0"/>
    <x v="0"/>
    <x v="76"/>
    <x v="0"/>
    <x v="1"/>
    <x v="1"/>
    <x v="0"/>
    <x v="0"/>
    <x v="85"/>
    <x v="0"/>
    <x v="27"/>
    <x v="0"/>
    <x v="107"/>
    <x v="0"/>
    <x v="0"/>
    <x v="0"/>
    <x v="0"/>
    <x v="99"/>
    <x v="0"/>
    <x v="0"/>
    <x v="1"/>
    <x v="5"/>
    <x v="0"/>
    <x v="1"/>
    <x v="0"/>
    <x v="0"/>
    <x v="0"/>
    <x v="0"/>
    <x v="0"/>
    <x v="2"/>
    <x v="3"/>
  </r>
  <r>
    <x v="206"/>
    <x v="0"/>
    <x v="0"/>
    <x v="72"/>
    <x v="107"/>
    <x v="21"/>
    <x v="107"/>
    <x v="14"/>
    <x v="3"/>
    <x v="8"/>
    <x v="0"/>
    <x v="0"/>
    <x v="16"/>
    <x v="29"/>
    <x v="0"/>
    <x v="0"/>
    <x v="100"/>
    <x v="0"/>
    <x v="108"/>
    <x v="0"/>
    <x v="107"/>
    <x v="0"/>
    <x v="6"/>
    <x v="1"/>
    <x v="38"/>
    <x v="30"/>
    <x v="32"/>
    <x v="100"/>
    <x v="109"/>
    <x v="0"/>
    <x v="108"/>
    <x v="0"/>
    <x v="107"/>
    <x v="2"/>
    <x v="161"/>
    <x v="94"/>
    <x v="0"/>
    <x v="0"/>
    <x v="160"/>
    <x v="0"/>
    <x v="32"/>
    <x v="0"/>
    <x v="1"/>
    <x v="0"/>
    <x v="2"/>
    <x v="0"/>
    <x v="14"/>
    <x v="0"/>
    <x v="108"/>
    <x v="0"/>
    <x v="0"/>
    <x v="0"/>
    <x v="1"/>
    <x v="100"/>
    <x v="1"/>
    <x v="0"/>
    <x v="14"/>
    <x v="12"/>
    <x v="0"/>
    <x v="1"/>
    <x v="1"/>
    <x v="0"/>
    <x v="0"/>
    <x v="0"/>
    <x v="17"/>
    <x v="1"/>
    <x v="5"/>
  </r>
  <r>
    <x v="207"/>
    <x v="0"/>
    <x v="0"/>
    <x v="73"/>
    <x v="108"/>
    <x v="0"/>
    <x v="108"/>
    <x v="103"/>
    <x v="0"/>
    <x v="0"/>
    <x v="1"/>
    <x v="0"/>
    <x v="0"/>
    <x v="0"/>
    <x v="0"/>
    <x v="0"/>
    <x v="101"/>
    <x v="1"/>
    <x v="109"/>
    <x v="0"/>
    <x v="108"/>
    <x v="0"/>
    <x v="1"/>
    <x v="0"/>
    <x v="6"/>
    <x v="5"/>
    <x v="6"/>
    <x v="101"/>
    <x v="110"/>
    <x v="1"/>
    <x v="109"/>
    <x v="1"/>
    <x v="108"/>
    <x v="0"/>
    <x v="162"/>
    <x v="2"/>
    <x v="0"/>
    <x v="0"/>
    <x v="161"/>
    <x v="0"/>
    <x v="0"/>
    <x v="0"/>
    <x v="0"/>
    <x v="0"/>
    <x v="86"/>
    <x v="0"/>
    <x v="7"/>
    <x v="0"/>
    <x v="109"/>
    <x v="0"/>
    <x v="0"/>
    <x v="0"/>
    <x v="0"/>
    <x v="101"/>
    <x v="0"/>
    <x v="0"/>
    <x v="1"/>
    <x v="5"/>
    <x v="0"/>
    <x v="2"/>
    <x v="0"/>
    <x v="0"/>
    <x v="0"/>
    <x v="0"/>
    <x v="0"/>
    <x v="0"/>
    <x v="0"/>
  </r>
  <r>
    <x v="208"/>
    <x v="0"/>
    <x v="0"/>
    <x v="73"/>
    <x v="109"/>
    <x v="0"/>
    <x v="109"/>
    <x v="104"/>
    <x v="0"/>
    <x v="0"/>
    <x v="1"/>
    <x v="0"/>
    <x v="0"/>
    <x v="0"/>
    <x v="0"/>
    <x v="0"/>
    <x v="101"/>
    <x v="1"/>
    <x v="110"/>
    <x v="0"/>
    <x v="109"/>
    <x v="0"/>
    <x v="1"/>
    <x v="0"/>
    <x v="6"/>
    <x v="5"/>
    <x v="6"/>
    <x v="101"/>
    <x v="111"/>
    <x v="1"/>
    <x v="110"/>
    <x v="1"/>
    <x v="109"/>
    <x v="0"/>
    <x v="163"/>
    <x v="6"/>
    <x v="0"/>
    <x v="0"/>
    <x v="25"/>
    <x v="0"/>
    <x v="0"/>
    <x v="0"/>
    <x v="0"/>
    <x v="0"/>
    <x v="86"/>
    <x v="0"/>
    <x v="29"/>
    <x v="0"/>
    <x v="110"/>
    <x v="0"/>
    <x v="0"/>
    <x v="0"/>
    <x v="0"/>
    <x v="101"/>
    <x v="0"/>
    <x v="0"/>
    <x v="1"/>
    <x v="9"/>
    <x v="0"/>
    <x v="2"/>
    <x v="0"/>
    <x v="0"/>
    <x v="0"/>
    <x v="0"/>
    <x v="0"/>
    <x v="0"/>
    <x v="0"/>
  </r>
  <r>
    <x v="209"/>
    <x v="0"/>
    <x v="0"/>
    <x v="73"/>
    <x v="110"/>
    <x v="0"/>
    <x v="110"/>
    <x v="105"/>
    <x v="0"/>
    <x v="0"/>
    <x v="1"/>
    <x v="0"/>
    <x v="0"/>
    <x v="0"/>
    <x v="0"/>
    <x v="0"/>
    <x v="101"/>
    <x v="1"/>
    <x v="111"/>
    <x v="0"/>
    <x v="110"/>
    <x v="0"/>
    <x v="1"/>
    <x v="0"/>
    <x v="6"/>
    <x v="5"/>
    <x v="6"/>
    <x v="101"/>
    <x v="112"/>
    <x v="1"/>
    <x v="111"/>
    <x v="1"/>
    <x v="110"/>
    <x v="0"/>
    <x v="164"/>
    <x v="2"/>
    <x v="0"/>
    <x v="0"/>
    <x v="162"/>
    <x v="0"/>
    <x v="0"/>
    <x v="0"/>
    <x v="0"/>
    <x v="0"/>
    <x v="86"/>
    <x v="0"/>
    <x v="15"/>
    <x v="0"/>
    <x v="111"/>
    <x v="0"/>
    <x v="0"/>
    <x v="0"/>
    <x v="0"/>
    <x v="101"/>
    <x v="0"/>
    <x v="0"/>
    <x v="1"/>
    <x v="5"/>
    <x v="0"/>
    <x v="2"/>
    <x v="0"/>
    <x v="0"/>
    <x v="0"/>
    <x v="0"/>
    <x v="0"/>
    <x v="0"/>
    <x v="0"/>
  </r>
  <r>
    <x v="210"/>
    <x v="0"/>
    <x v="0"/>
    <x v="73"/>
    <x v="110"/>
    <x v="0"/>
    <x v="110"/>
    <x v="105"/>
    <x v="0"/>
    <x v="0"/>
    <x v="1"/>
    <x v="0"/>
    <x v="0"/>
    <x v="0"/>
    <x v="0"/>
    <x v="0"/>
    <x v="101"/>
    <x v="1"/>
    <x v="111"/>
    <x v="0"/>
    <x v="110"/>
    <x v="0"/>
    <x v="1"/>
    <x v="0"/>
    <x v="6"/>
    <x v="5"/>
    <x v="6"/>
    <x v="101"/>
    <x v="112"/>
    <x v="1"/>
    <x v="111"/>
    <x v="1"/>
    <x v="110"/>
    <x v="0"/>
    <x v="165"/>
    <x v="6"/>
    <x v="0"/>
    <x v="0"/>
    <x v="25"/>
    <x v="0"/>
    <x v="0"/>
    <x v="0"/>
    <x v="0"/>
    <x v="0"/>
    <x v="86"/>
    <x v="0"/>
    <x v="15"/>
    <x v="0"/>
    <x v="111"/>
    <x v="0"/>
    <x v="0"/>
    <x v="0"/>
    <x v="0"/>
    <x v="101"/>
    <x v="0"/>
    <x v="0"/>
    <x v="1"/>
    <x v="5"/>
    <x v="0"/>
    <x v="2"/>
    <x v="0"/>
    <x v="0"/>
    <x v="0"/>
    <x v="0"/>
    <x v="0"/>
    <x v="0"/>
    <x v="0"/>
  </r>
  <r>
    <x v="211"/>
    <x v="0"/>
    <x v="0"/>
    <x v="74"/>
    <x v="111"/>
    <x v="10"/>
    <x v="111"/>
    <x v="106"/>
    <x v="0"/>
    <x v="2"/>
    <x v="1"/>
    <x v="5"/>
    <x v="9"/>
    <x v="1"/>
    <x v="0"/>
    <x v="0"/>
    <x v="102"/>
    <x v="1"/>
    <x v="112"/>
    <x v="1"/>
    <x v="111"/>
    <x v="0"/>
    <x v="1"/>
    <x v="0"/>
    <x v="71"/>
    <x v="79"/>
    <x v="74"/>
    <x v="102"/>
    <x v="113"/>
    <x v="1"/>
    <x v="112"/>
    <x v="1"/>
    <x v="111"/>
    <x v="2"/>
    <x v="166"/>
    <x v="95"/>
    <x v="0"/>
    <x v="0"/>
    <x v="163"/>
    <x v="0"/>
    <x v="1"/>
    <x v="1"/>
    <x v="1"/>
    <x v="0"/>
    <x v="2"/>
    <x v="0"/>
    <x v="7"/>
    <x v="0"/>
    <x v="112"/>
    <x v="0"/>
    <x v="0"/>
    <x v="0"/>
    <x v="1"/>
    <x v="102"/>
    <x v="1"/>
    <x v="0"/>
    <x v="1"/>
    <x v="2"/>
    <x v="0"/>
    <x v="3"/>
    <x v="1"/>
    <x v="0"/>
    <x v="0"/>
    <x v="0"/>
    <x v="18"/>
    <x v="0"/>
    <x v="13"/>
  </r>
  <r>
    <x v="212"/>
    <x v="0"/>
    <x v="0"/>
    <x v="75"/>
    <x v="112"/>
    <x v="2"/>
    <x v="112"/>
    <x v="107"/>
    <x v="0"/>
    <x v="8"/>
    <x v="1"/>
    <x v="1"/>
    <x v="2"/>
    <x v="1"/>
    <x v="0"/>
    <x v="0"/>
    <x v="103"/>
    <x v="1"/>
    <x v="113"/>
    <x v="1"/>
    <x v="112"/>
    <x v="0"/>
    <x v="0"/>
    <x v="1"/>
    <x v="58"/>
    <x v="80"/>
    <x v="75"/>
    <x v="103"/>
    <x v="114"/>
    <x v="1"/>
    <x v="113"/>
    <x v="1"/>
    <x v="112"/>
    <x v="0"/>
    <x v="167"/>
    <x v="65"/>
    <x v="0"/>
    <x v="0"/>
    <x v="99"/>
    <x v="0"/>
    <x v="1"/>
    <x v="1"/>
    <x v="0"/>
    <x v="0"/>
    <x v="87"/>
    <x v="0"/>
    <x v="22"/>
    <x v="0"/>
    <x v="113"/>
    <x v="0"/>
    <x v="0"/>
    <x v="0"/>
    <x v="0"/>
    <x v="103"/>
    <x v="0"/>
    <x v="0"/>
    <x v="18"/>
    <x v="3"/>
    <x v="1"/>
    <x v="2"/>
    <x v="0"/>
    <x v="0"/>
    <x v="0"/>
    <x v="0"/>
    <x v="0"/>
    <x v="1"/>
    <x v="2"/>
  </r>
  <r>
    <x v="213"/>
    <x v="0"/>
    <x v="0"/>
    <x v="76"/>
    <x v="113"/>
    <x v="37"/>
    <x v="113"/>
    <x v="108"/>
    <x v="0"/>
    <x v="4"/>
    <x v="1"/>
    <x v="0"/>
    <x v="0"/>
    <x v="30"/>
    <x v="0"/>
    <x v="0"/>
    <x v="104"/>
    <x v="1"/>
    <x v="114"/>
    <x v="0"/>
    <x v="113"/>
    <x v="0"/>
    <x v="0"/>
    <x v="3"/>
    <x v="6"/>
    <x v="3"/>
    <x v="3"/>
    <x v="104"/>
    <x v="115"/>
    <x v="1"/>
    <x v="114"/>
    <x v="1"/>
    <x v="108"/>
    <x v="0"/>
    <x v="168"/>
    <x v="96"/>
    <x v="0"/>
    <x v="0"/>
    <x v="27"/>
    <x v="0"/>
    <x v="33"/>
    <x v="0"/>
    <x v="0"/>
    <x v="0"/>
    <x v="88"/>
    <x v="0"/>
    <x v="7"/>
    <x v="0"/>
    <x v="114"/>
    <x v="0"/>
    <x v="0"/>
    <x v="0"/>
    <x v="0"/>
    <x v="104"/>
    <x v="0"/>
    <x v="2"/>
    <x v="0"/>
    <x v="13"/>
    <x v="2"/>
    <x v="2"/>
    <x v="0"/>
    <x v="0"/>
    <x v="0"/>
    <x v="0"/>
    <x v="0"/>
    <x v="0"/>
    <x v="0"/>
  </r>
  <r>
    <x v="214"/>
    <x v="0"/>
    <x v="0"/>
    <x v="5"/>
    <x v="114"/>
    <x v="5"/>
    <x v="114"/>
    <x v="109"/>
    <x v="3"/>
    <x v="5"/>
    <x v="0"/>
    <x v="3"/>
    <x v="4"/>
    <x v="3"/>
    <x v="0"/>
    <x v="0"/>
    <x v="105"/>
    <x v="0"/>
    <x v="115"/>
    <x v="0"/>
    <x v="114"/>
    <x v="0"/>
    <x v="11"/>
    <x v="3"/>
    <x v="72"/>
    <x v="81"/>
    <x v="34"/>
    <x v="105"/>
    <x v="116"/>
    <x v="0"/>
    <x v="115"/>
    <x v="0"/>
    <x v="113"/>
    <x v="4"/>
    <x v="93"/>
    <x v="41"/>
    <x v="0"/>
    <x v="0"/>
    <x v="164"/>
    <x v="0"/>
    <x v="1"/>
    <x v="0"/>
    <x v="0"/>
    <x v="3"/>
    <x v="89"/>
    <x v="119"/>
    <x v="1"/>
    <x v="0"/>
    <x v="115"/>
    <x v="0"/>
    <x v="0"/>
    <x v="0"/>
    <x v="0"/>
    <x v="105"/>
    <x v="0"/>
    <x v="4"/>
    <x v="12"/>
    <x v="3"/>
    <x v="1"/>
    <x v="2"/>
    <x v="0"/>
    <x v="0"/>
    <x v="0"/>
    <x v="1"/>
    <x v="0"/>
    <x v="2"/>
    <x v="4"/>
  </r>
  <r>
    <x v="215"/>
    <x v="0"/>
    <x v="0"/>
    <x v="77"/>
    <x v="115"/>
    <x v="1"/>
    <x v="115"/>
    <x v="110"/>
    <x v="1"/>
    <x v="1"/>
    <x v="0"/>
    <x v="1"/>
    <x v="1"/>
    <x v="1"/>
    <x v="0"/>
    <x v="0"/>
    <x v="106"/>
    <x v="0"/>
    <x v="116"/>
    <x v="0"/>
    <x v="115"/>
    <x v="0"/>
    <x v="1"/>
    <x v="2"/>
    <x v="6"/>
    <x v="82"/>
    <x v="76"/>
    <x v="106"/>
    <x v="117"/>
    <x v="0"/>
    <x v="116"/>
    <x v="0"/>
    <x v="114"/>
    <x v="0"/>
    <x v="169"/>
    <x v="2"/>
    <x v="0"/>
    <x v="0"/>
    <x v="165"/>
    <x v="0"/>
    <x v="1"/>
    <x v="0"/>
    <x v="0"/>
    <x v="0"/>
    <x v="90"/>
    <x v="0"/>
    <x v="14"/>
    <x v="0"/>
    <x v="116"/>
    <x v="0"/>
    <x v="0"/>
    <x v="0"/>
    <x v="0"/>
    <x v="106"/>
    <x v="0"/>
    <x v="0"/>
    <x v="1"/>
    <x v="6"/>
    <x v="0"/>
    <x v="2"/>
    <x v="0"/>
    <x v="0"/>
    <x v="0"/>
    <x v="0"/>
    <x v="0"/>
    <x v="1"/>
    <x v="1"/>
  </r>
  <r>
    <x v="216"/>
    <x v="0"/>
    <x v="0"/>
    <x v="5"/>
    <x v="116"/>
    <x v="5"/>
    <x v="116"/>
    <x v="111"/>
    <x v="0"/>
    <x v="4"/>
    <x v="1"/>
    <x v="0"/>
    <x v="0"/>
    <x v="3"/>
    <x v="0"/>
    <x v="0"/>
    <x v="107"/>
    <x v="1"/>
    <x v="117"/>
    <x v="0"/>
    <x v="116"/>
    <x v="0"/>
    <x v="1"/>
    <x v="0"/>
    <x v="4"/>
    <x v="6"/>
    <x v="7"/>
    <x v="107"/>
    <x v="118"/>
    <x v="1"/>
    <x v="117"/>
    <x v="1"/>
    <x v="115"/>
    <x v="0"/>
    <x v="170"/>
    <x v="2"/>
    <x v="0"/>
    <x v="0"/>
    <x v="49"/>
    <x v="0"/>
    <x v="1"/>
    <x v="0"/>
    <x v="0"/>
    <x v="0"/>
    <x v="91"/>
    <x v="0"/>
    <x v="14"/>
    <x v="0"/>
    <x v="117"/>
    <x v="0"/>
    <x v="0"/>
    <x v="0"/>
    <x v="0"/>
    <x v="107"/>
    <x v="0"/>
    <x v="0"/>
    <x v="1"/>
    <x v="9"/>
    <x v="0"/>
    <x v="1"/>
    <x v="0"/>
    <x v="0"/>
    <x v="0"/>
    <x v="0"/>
    <x v="0"/>
    <x v="0"/>
    <x v="4"/>
  </r>
  <r>
    <x v="217"/>
    <x v="0"/>
    <x v="0"/>
    <x v="78"/>
    <x v="117"/>
    <x v="30"/>
    <x v="117"/>
    <x v="112"/>
    <x v="3"/>
    <x v="5"/>
    <x v="11"/>
    <x v="6"/>
    <x v="27"/>
    <x v="1"/>
    <x v="7"/>
    <x v="16"/>
    <x v="108"/>
    <x v="0"/>
    <x v="118"/>
    <x v="1"/>
    <x v="117"/>
    <x v="0"/>
    <x v="6"/>
    <x v="5"/>
    <x v="73"/>
    <x v="59"/>
    <x v="50"/>
    <x v="108"/>
    <x v="119"/>
    <x v="0"/>
    <x v="118"/>
    <x v="0"/>
    <x v="116"/>
    <x v="2"/>
    <x v="171"/>
    <x v="42"/>
    <x v="0"/>
    <x v="0"/>
    <x v="50"/>
    <x v="0"/>
    <x v="1"/>
    <x v="1"/>
    <x v="1"/>
    <x v="0"/>
    <x v="2"/>
    <x v="0"/>
    <x v="20"/>
    <x v="0"/>
    <x v="118"/>
    <x v="0"/>
    <x v="0"/>
    <x v="0"/>
    <x v="1"/>
    <x v="108"/>
    <x v="1"/>
    <x v="7"/>
    <x v="29"/>
    <x v="5"/>
    <x v="0"/>
    <x v="3"/>
    <x v="1"/>
    <x v="0"/>
    <x v="0"/>
    <x v="0"/>
    <x v="19"/>
    <x v="2"/>
    <x v="4"/>
  </r>
  <r>
    <x v="218"/>
    <x v="0"/>
    <x v="0"/>
    <x v="79"/>
    <x v="118"/>
    <x v="20"/>
    <x v="118"/>
    <x v="113"/>
    <x v="0"/>
    <x v="0"/>
    <x v="3"/>
    <x v="0"/>
    <x v="0"/>
    <x v="12"/>
    <x v="0"/>
    <x v="0"/>
    <x v="109"/>
    <x v="2"/>
    <x v="119"/>
    <x v="0"/>
    <x v="118"/>
    <x v="0"/>
    <x v="1"/>
    <x v="0"/>
    <x v="45"/>
    <x v="83"/>
    <x v="55"/>
    <x v="109"/>
    <x v="120"/>
    <x v="2"/>
    <x v="119"/>
    <x v="2"/>
    <x v="117"/>
    <x v="0"/>
    <x v="172"/>
    <x v="2"/>
    <x v="0"/>
    <x v="0"/>
    <x v="166"/>
    <x v="0"/>
    <x v="14"/>
    <x v="0"/>
    <x v="0"/>
    <x v="0"/>
    <x v="92"/>
    <x v="0"/>
    <x v="7"/>
    <x v="0"/>
    <x v="119"/>
    <x v="0"/>
    <x v="0"/>
    <x v="0"/>
    <x v="0"/>
    <x v="109"/>
    <x v="0"/>
    <x v="0"/>
    <x v="1"/>
    <x v="12"/>
    <x v="0"/>
    <x v="1"/>
    <x v="0"/>
    <x v="0"/>
    <x v="0"/>
    <x v="0"/>
    <x v="0"/>
    <x v="2"/>
    <x v="0"/>
  </r>
  <r>
    <x v="219"/>
    <x v="0"/>
    <x v="0"/>
    <x v="80"/>
    <x v="119"/>
    <x v="20"/>
    <x v="119"/>
    <x v="114"/>
    <x v="0"/>
    <x v="0"/>
    <x v="17"/>
    <x v="0"/>
    <x v="0"/>
    <x v="12"/>
    <x v="0"/>
    <x v="0"/>
    <x v="110"/>
    <x v="8"/>
    <x v="120"/>
    <x v="0"/>
    <x v="119"/>
    <x v="0"/>
    <x v="20"/>
    <x v="0"/>
    <x v="74"/>
    <x v="84"/>
    <x v="77"/>
    <x v="110"/>
    <x v="121"/>
    <x v="0"/>
    <x v="120"/>
    <x v="8"/>
    <x v="118"/>
    <x v="0"/>
    <x v="25"/>
    <x v="23"/>
    <x v="0"/>
    <x v="0"/>
    <x v="167"/>
    <x v="0"/>
    <x v="14"/>
    <x v="2"/>
    <x v="0"/>
    <x v="0"/>
    <x v="93"/>
    <x v="0"/>
    <x v="9"/>
    <x v="0"/>
    <x v="120"/>
    <x v="0"/>
    <x v="0"/>
    <x v="0"/>
    <x v="0"/>
    <x v="110"/>
    <x v="0"/>
    <x v="0"/>
    <x v="30"/>
    <x v="0"/>
    <x v="0"/>
    <x v="1"/>
    <x v="1"/>
    <x v="0"/>
    <x v="0"/>
    <x v="0"/>
    <x v="0"/>
    <x v="0"/>
    <x v="0"/>
  </r>
  <r>
    <x v="220"/>
    <x v="0"/>
    <x v="0"/>
    <x v="5"/>
    <x v="119"/>
    <x v="5"/>
    <x v="119"/>
    <x v="114"/>
    <x v="0"/>
    <x v="0"/>
    <x v="17"/>
    <x v="0"/>
    <x v="0"/>
    <x v="3"/>
    <x v="0"/>
    <x v="0"/>
    <x v="110"/>
    <x v="8"/>
    <x v="121"/>
    <x v="0"/>
    <x v="120"/>
    <x v="0"/>
    <x v="20"/>
    <x v="0"/>
    <x v="74"/>
    <x v="84"/>
    <x v="77"/>
    <x v="110"/>
    <x v="122"/>
    <x v="0"/>
    <x v="121"/>
    <x v="8"/>
    <x v="118"/>
    <x v="0"/>
    <x v="25"/>
    <x v="23"/>
    <x v="0"/>
    <x v="0"/>
    <x v="167"/>
    <x v="0"/>
    <x v="1"/>
    <x v="2"/>
    <x v="0"/>
    <x v="0"/>
    <x v="93"/>
    <x v="0"/>
    <x v="9"/>
    <x v="0"/>
    <x v="121"/>
    <x v="0"/>
    <x v="0"/>
    <x v="0"/>
    <x v="0"/>
    <x v="110"/>
    <x v="0"/>
    <x v="0"/>
    <x v="30"/>
    <x v="0"/>
    <x v="1"/>
    <x v="1"/>
    <x v="1"/>
    <x v="0"/>
    <x v="0"/>
    <x v="0"/>
    <x v="0"/>
    <x v="0"/>
    <x v="4"/>
  </r>
  <r>
    <x v="221"/>
    <x v="0"/>
    <x v="0"/>
    <x v="81"/>
    <x v="120"/>
    <x v="2"/>
    <x v="120"/>
    <x v="115"/>
    <x v="3"/>
    <x v="0"/>
    <x v="0"/>
    <x v="1"/>
    <x v="2"/>
    <x v="1"/>
    <x v="0"/>
    <x v="0"/>
    <x v="111"/>
    <x v="0"/>
    <x v="122"/>
    <x v="1"/>
    <x v="121"/>
    <x v="0"/>
    <x v="0"/>
    <x v="0"/>
    <x v="14"/>
    <x v="85"/>
    <x v="78"/>
    <x v="111"/>
    <x v="123"/>
    <x v="0"/>
    <x v="122"/>
    <x v="0"/>
    <x v="119"/>
    <x v="0"/>
    <x v="173"/>
    <x v="1"/>
    <x v="0"/>
    <x v="0"/>
    <x v="1"/>
    <x v="0"/>
    <x v="1"/>
    <x v="1"/>
    <x v="0"/>
    <x v="0"/>
    <x v="94"/>
    <x v="0"/>
    <x v="14"/>
    <x v="0"/>
    <x v="122"/>
    <x v="0"/>
    <x v="0"/>
    <x v="0"/>
    <x v="0"/>
    <x v="111"/>
    <x v="0"/>
    <x v="0"/>
    <x v="0"/>
    <x v="13"/>
    <x v="0"/>
    <x v="2"/>
    <x v="0"/>
    <x v="0"/>
    <x v="0"/>
    <x v="0"/>
    <x v="0"/>
    <x v="0"/>
    <x v="2"/>
  </r>
  <r>
    <x v="222"/>
    <x v="0"/>
    <x v="0"/>
    <x v="82"/>
    <x v="121"/>
    <x v="1"/>
    <x v="121"/>
    <x v="116"/>
    <x v="1"/>
    <x v="1"/>
    <x v="3"/>
    <x v="1"/>
    <x v="1"/>
    <x v="1"/>
    <x v="0"/>
    <x v="0"/>
    <x v="112"/>
    <x v="2"/>
    <x v="123"/>
    <x v="1"/>
    <x v="122"/>
    <x v="1"/>
    <x v="1"/>
    <x v="2"/>
    <x v="75"/>
    <x v="86"/>
    <x v="79"/>
    <x v="112"/>
    <x v="124"/>
    <x v="2"/>
    <x v="123"/>
    <x v="2"/>
    <x v="120"/>
    <x v="0"/>
    <x v="174"/>
    <x v="2"/>
    <x v="0"/>
    <x v="0"/>
    <x v="168"/>
    <x v="0"/>
    <x v="1"/>
    <x v="1"/>
    <x v="0"/>
    <x v="0"/>
    <x v="95"/>
    <x v="0"/>
    <x v="1"/>
    <x v="0"/>
    <x v="123"/>
    <x v="0"/>
    <x v="0"/>
    <x v="0"/>
    <x v="0"/>
    <x v="112"/>
    <x v="0"/>
    <x v="0"/>
    <x v="1"/>
    <x v="12"/>
    <x v="5"/>
    <x v="2"/>
    <x v="0"/>
    <x v="0"/>
    <x v="0"/>
    <x v="0"/>
    <x v="0"/>
    <x v="1"/>
    <x v="1"/>
  </r>
  <r>
    <x v="223"/>
    <x v="0"/>
    <x v="0"/>
    <x v="59"/>
    <x v="122"/>
    <x v="12"/>
    <x v="122"/>
    <x v="117"/>
    <x v="3"/>
    <x v="0"/>
    <x v="0"/>
    <x v="0"/>
    <x v="28"/>
    <x v="28"/>
    <x v="0"/>
    <x v="0"/>
    <x v="113"/>
    <x v="0"/>
    <x v="124"/>
    <x v="1"/>
    <x v="123"/>
    <x v="0"/>
    <x v="0"/>
    <x v="0"/>
    <x v="5"/>
    <x v="2"/>
    <x v="5"/>
    <x v="113"/>
    <x v="125"/>
    <x v="0"/>
    <x v="124"/>
    <x v="0"/>
    <x v="121"/>
    <x v="0"/>
    <x v="175"/>
    <x v="22"/>
    <x v="0"/>
    <x v="0"/>
    <x v="169"/>
    <x v="0"/>
    <x v="31"/>
    <x v="1"/>
    <x v="0"/>
    <x v="0"/>
    <x v="96"/>
    <x v="0"/>
    <x v="27"/>
    <x v="0"/>
    <x v="124"/>
    <x v="0"/>
    <x v="0"/>
    <x v="0"/>
    <x v="0"/>
    <x v="113"/>
    <x v="0"/>
    <x v="0"/>
    <x v="18"/>
    <x v="11"/>
    <x v="0"/>
    <x v="1"/>
    <x v="0"/>
    <x v="0"/>
    <x v="0"/>
    <x v="0"/>
    <x v="0"/>
    <x v="2"/>
    <x v="5"/>
  </r>
  <r>
    <x v="224"/>
    <x v="0"/>
    <x v="0"/>
    <x v="59"/>
    <x v="123"/>
    <x v="29"/>
    <x v="123"/>
    <x v="118"/>
    <x v="3"/>
    <x v="0"/>
    <x v="0"/>
    <x v="4"/>
    <x v="8"/>
    <x v="1"/>
    <x v="0"/>
    <x v="0"/>
    <x v="114"/>
    <x v="0"/>
    <x v="125"/>
    <x v="0"/>
    <x v="124"/>
    <x v="0"/>
    <x v="2"/>
    <x v="0"/>
    <x v="76"/>
    <x v="87"/>
    <x v="80"/>
    <x v="114"/>
    <x v="126"/>
    <x v="0"/>
    <x v="125"/>
    <x v="0"/>
    <x v="122"/>
    <x v="1"/>
    <x v="3"/>
    <x v="3"/>
    <x v="0"/>
    <x v="0"/>
    <x v="170"/>
    <x v="2"/>
    <x v="1"/>
    <x v="0"/>
    <x v="0"/>
    <x v="1"/>
    <x v="97"/>
    <x v="120"/>
    <x v="24"/>
    <x v="0"/>
    <x v="125"/>
    <x v="0"/>
    <x v="0"/>
    <x v="0"/>
    <x v="0"/>
    <x v="114"/>
    <x v="0"/>
    <x v="0"/>
    <x v="11"/>
    <x v="2"/>
    <x v="1"/>
    <x v="1"/>
    <x v="0"/>
    <x v="0"/>
    <x v="0"/>
    <x v="1"/>
    <x v="0"/>
    <x v="0"/>
    <x v="5"/>
  </r>
  <r>
    <x v="225"/>
    <x v="0"/>
    <x v="0"/>
    <x v="83"/>
    <x v="124"/>
    <x v="38"/>
    <x v="124"/>
    <x v="119"/>
    <x v="0"/>
    <x v="4"/>
    <x v="3"/>
    <x v="7"/>
    <x v="29"/>
    <x v="1"/>
    <x v="0"/>
    <x v="0"/>
    <x v="115"/>
    <x v="2"/>
    <x v="126"/>
    <x v="1"/>
    <x v="125"/>
    <x v="0"/>
    <x v="21"/>
    <x v="3"/>
    <x v="2"/>
    <x v="54"/>
    <x v="12"/>
    <x v="115"/>
    <x v="127"/>
    <x v="2"/>
    <x v="126"/>
    <x v="2"/>
    <x v="123"/>
    <x v="2"/>
    <x v="176"/>
    <x v="97"/>
    <x v="0"/>
    <x v="0"/>
    <x v="171"/>
    <x v="0"/>
    <x v="1"/>
    <x v="1"/>
    <x v="1"/>
    <x v="0"/>
    <x v="2"/>
    <x v="0"/>
    <x v="14"/>
    <x v="0"/>
    <x v="126"/>
    <x v="0"/>
    <x v="0"/>
    <x v="0"/>
    <x v="1"/>
    <x v="115"/>
    <x v="1"/>
    <x v="2"/>
    <x v="10"/>
    <x v="10"/>
    <x v="0"/>
    <x v="2"/>
    <x v="1"/>
    <x v="0"/>
    <x v="0"/>
    <x v="0"/>
    <x v="20"/>
    <x v="0"/>
    <x v="2"/>
  </r>
  <r>
    <x v="226"/>
    <x v="0"/>
    <x v="0"/>
    <x v="84"/>
    <x v="125"/>
    <x v="17"/>
    <x v="125"/>
    <x v="44"/>
    <x v="3"/>
    <x v="7"/>
    <x v="0"/>
    <x v="0"/>
    <x v="11"/>
    <x v="31"/>
    <x v="0"/>
    <x v="0"/>
    <x v="116"/>
    <x v="0"/>
    <x v="127"/>
    <x v="1"/>
    <x v="126"/>
    <x v="0"/>
    <x v="9"/>
    <x v="7"/>
    <x v="77"/>
    <x v="88"/>
    <x v="81"/>
    <x v="116"/>
    <x v="128"/>
    <x v="0"/>
    <x v="127"/>
    <x v="0"/>
    <x v="124"/>
    <x v="4"/>
    <x v="177"/>
    <x v="33"/>
    <x v="0"/>
    <x v="0"/>
    <x v="164"/>
    <x v="0"/>
    <x v="34"/>
    <x v="1"/>
    <x v="0"/>
    <x v="6"/>
    <x v="98"/>
    <x v="121"/>
    <x v="12"/>
    <x v="0"/>
    <x v="127"/>
    <x v="0"/>
    <x v="0"/>
    <x v="0"/>
    <x v="0"/>
    <x v="116"/>
    <x v="0"/>
    <x v="3"/>
    <x v="8"/>
    <x v="3"/>
    <x v="1"/>
    <x v="1"/>
    <x v="0"/>
    <x v="0"/>
    <x v="0"/>
    <x v="1"/>
    <x v="0"/>
    <x v="0"/>
    <x v="5"/>
  </r>
  <r>
    <x v="227"/>
    <x v="0"/>
    <x v="0"/>
    <x v="85"/>
    <x v="126"/>
    <x v="0"/>
    <x v="126"/>
    <x v="120"/>
    <x v="0"/>
    <x v="0"/>
    <x v="1"/>
    <x v="0"/>
    <x v="0"/>
    <x v="0"/>
    <x v="0"/>
    <x v="0"/>
    <x v="117"/>
    <x v="1"/>
    <x v="128"/>
    <x v="0"/>
    <x v="127"/>
    <x v="0"/>
    <x v="1"/>
    <x v="0"/>
    <x v="4"/>
    <x v="59"/>
    <x v="12"/>
    <x v="117"/>
    <x v="129"/>
    <x v="1"/>
    <x v="128"/>
    <x v="1"/>
    <x v="125"/>
    <x v="0"/>
    <x v="178"/>
    <x v="2"/>
    <x v="0"/>
    <x v="0"/>
    <x v="172"/>
    <x v="0"/>
    <x v="0"/>
    <x v="0"/>
    <x v="0"/>
    <x v="0"/>
    <x v="99"/>
    <x v="0"/>
    <x v="8"/>
    <x v="0"/>
    <x v="128"/>
    <x v="0"/>
    <x v="0"/>
    <x v="0"/>
    <x v="0"/>
    <x v="117"/>
    <x v="0"/>
    <x v="0"/>
    <x v="1"/>
    <x v="5"/>
    <x v="0"/>
    <x v="1"/>
    <x v="0"/>
    <x v="0"/>
    <x v="0"/>
    <x v="0"/>
    <x v="0"/>
    <x v="0"/>
    <x v="0"/>
  </r>
  <r>
    <x v="228"/>
    <x v="0"/>
    <x v="0"/>
    <x v="86"/>
    <x v="127"/>
    <x v="24"/>
    <x v="127"/>
    <x v="121"/>
    <x v="3"/>
    <x v="8"/>
    <x v="1"/>
    <x v="1"/>
    <x v="1"/>
    <x v="1"/>
    <x v="0"/>
    <x v="0"/>
    <x v="118"/>
    <x v="1"/>
    <x v="129"/>
    <x v="1"/>
    <x v="128"/>
    <x v="0"/>
    <x v="6"/>
    <x v="1"/>
    <x v="64"/>
    <x v="89"/>
    <x v="82"/>
    <x v="118"/>
    <x v="130"/>
    <x v="1"/>
    <x v="129"/>
    <x v="1"/>
    <x v="126"/>
    <x v="2"/>
    <x v="179"/>
    <x v="98"/>
    <x v="0"/>
    <x v="0"/>
    <x v="173"/>
    <x v="0"/>
    <x v="1"/>
    <x v="1"/>
    <x v="1"/>
    <x v="0"/>
    <x v="2"/>
    <x v="0"/>
    <x v="31"/>
    <x v="0"/>
    <x v="129"/>
    <x v="0"/>
    <x v="2"/>
    <x v="2"/>
    <x v="2"/>
    <x v="118"/>
    <x v="1"/>
    <x v="0"/>
    <x v="14"/>
    <x v="5"/>
    <x v="0"/>
    <x v="2"/>
    <x v="1"/>
    <x v="0"/>
    <x v="0"/>
    <x v="0"/>
    <x v="21"/>
    <x v="1"/>
    <x v="5"/>
  </r>
  <r>
    <x v="229"/>
    <x v="0"/>
    <x v="0"/>
    <x v="87"/>
    <x v="128"/>
    <x v="20"/>
    <x v="128"/>
    <x v="122"/>
    <x v="0"/>
    <x v="3"/>
    <x v="0"/>
    <x v="0"/>
    <x v="0"/>
    <x v="12"/>
    <x v="0"/>
    <x v="0"/>
    <x v="119"/>
    <x v="0"/>
    <x v="130"/>
    <x v="0"/>
    <x v="129"/>
    <x v="0"/>
    <x v="1"/>
    <x v="2"/>
    <x v="17"/>
    <x v="18"/>
    <x v="15"/>
    <x v="119"/>
    <x v="131"/>
    <x v="0"/>
    <x v="130"/>
    <x v="0"/>
    <x v="127"/>
    <x v="0"/>
    <x v="180"/>
    <x v="2"/>
    <x v="0"/>
    <x v="0"/>
    <x v="172"/>
    <x v="0"/>
    <x v="14"/>
    <x v="0"/>
    <x v="0"/>
    <x v="0"/>
    <x v="100"/>
    <x v="0"/>
    <x v="2"/>
    <x v="0"/>
    <x v="130"/>
    <x v="0"/>
    <x v="0"/>
    <x v="0"/>
    <x v="0"/>
    <x v="119"/>
    <x v="0"/>
    <x v="0"/>
    <x v="1"/>
    <x v="5"/>
    <x v="0"/>
    <x v="2"/>
    <x v="0"/>
    <x v="0"/>
    <x v="0"/>
    <x v="0"/>
    <x v="0"/>
    <x v="1"/>
    <x v="0"/>
  </r>
  <r>
    <x v="230"/>
    <x v="0"/>
    <x v="0"/>
    <x v="5"/>
    <x v="129"/>
    <x v="5"/>
    <x v="129"/>
    <x v="123"/>
    <x v="3"/>
    <x v="8"/>
    <x v="3"/>
    <x v="6"/>
    <x v="13"/>
    <x v="3"/>
    <x v="0"/>
    <x v="0"/>
    <x v="120"/>
    <x v="2"/>
    <x v="131"/>
    <x v="0"/>
    <x v="20"/>
    <x v="0"/>
    <x v="11"/>
    <x v="1"/>
    <x v="78"/>
    <x v="90"/>
    <x v="83"/>
    <x v="120"/>
    <x v="132"/>
    <x v="2"/>
    <x v="131"/>
    <x v="2"/>
    <x v="128"/>
    <x v="4"/>
    <x v="47"/>
    <x v="41"/>
    <x v="0"/>
    <x v="0"/>
    <x v="40"/>
    <x v="1"/>
    <x v="1"/>
    <x v="0"/>
    <x v="0"/>
    <x v="5"/>
    <x v="101"/>
    <x v="122"/>
    <x v="1"/>
    <x v="0"/>
    <x v="131"/>
    <x v="0"/>
    <x v="0"/>
    <x v="0"/>
    <x v="0"/>
    <x v="120"/>
    <x v="0"/>
    <x v="3"/>
    <x v="12"/>
    <x v="3"/>
    <x v="1"/>
    <x v="0"/>
    <x v="0"/>
    <x v="0"/>
    <x v="0"/>
    <x v="2"/>
    <x v="0"/>
    <x v="1"/>
    <x v="4"/>
  </r>
  <r>
    <x v="231"/>
    <x v="0"/>
    <x v="0"/>
    <x v="5"/>
    <x v="130"/>
    <x v="5"/>
    <x v="130"/>
    <x v="124"/>
    <x v="0"/>
    <x v="4"/>
    <x v="1"/>
    <x v="0"/>
    <x v="0"/>
    <x v="3"/>
    <x v="0"/>
    <x v="0"/>
    <x v="121"/>
    <x v="1"/>
    <x v="132"/>
    <x v="0"/>
    <x v="130"/>
    <x v="0"/>
    <x v="1"/>
    <x v="0"/>
    <x v="1"/>
    <x v="91"/>
    <x v="84"/>
    <x v="121"/>
    <x v="133"/>
    <x v="1"/>
    <x v="132"/>
    <x v="9"/>
    <x v="129"/>
    <x v="0"/>
    <x v="181"/>
    <x v="6"/>
    <x v="0"/>
    <x v="0"/>
    <x v="174"/>
    <x v="0"/>
    <x v="1"/>
    <x v="0"/>
    <x v="0"/>
    <x v="0"/>
    <x v="102"/>
    <x v="0"/>
    <x v="3"/>
    <x v="0"/>
    <x v="132"/>
    <x v="0"/>
    <x v="0"/>
    <x v="0"/>
    <x v="0"/>
    <x v="121"/>
    <x v="0"/>
    <x v="0"/>
    <x v="1"/>
    <x v="5"/>
    <x v="1"/>
    <x v="1"/>
    <x v="0"/>
    <x v="0"/>
    <x v="0"/>
    <x v="0"/>
    <x v="0"/>
    <x v="4"/>
    <x v="4"/>
  </r>
  <r>
    <x v="232"/>
    <x v="0"/>
    <x v="0"/>
    <x v="5"/>
    <x v="130"/>
    <x v="5"/>
    <x v="130"/>
    <x v="124"/>
    <x v="0"/>
    <x v="4"/>
    <x v="1"/>
    <x v="0"/>
    <x v="0"/>
    <x v="3"/>
    <x v="0"/>
    <x v="0"/>
    <x v="121"/>
    <x v="1"/>
    <x v="132"/>
    <x v="0"/>
    <x v="130"/>
    <x v="0"/>
    <x v="1"/>
    <x v="0"/>
    <x v="1"/>
    <x v="91"/>
    <x v="84"/>
    <x v="121"/>
    <x v="133"/>
    <x v="1"/>
    <x v="132"/>
    <x v="9"/>
    <x v="129"/>
    <x v="1"/>
    <x v="182"/>
    <x v="66"/>
    <x v="0"/>
    <x v="0"/>
    <x v="175"/>
    <x v="0"/>
    <x v="1"/>
    <x v="0"/>
    <x v="0"/>
    <x v="0"/>
    <x v="102"/>
    <x v="0"/>
    <x v="3"/>
    <x v="0"/>
    <x v="132"/>
    <x v="0"/>
    <x v="0"/>
    <x v="0"/>
    <x v="0"/>
    <x v="121"/>
    <x v="0"/>
    <x v="0"/>
    <x v="1"/>
    <x v="5"/>
    <x v="1"/>
    <x v="1"/>
    <x v="0"/>
    <x v="0"/>
    <x v="0"/>
    <x v="0"/>
    <x v="0"/>
    <x v="4"/>
    <x v="4"/>
  </r>
  <r>
    <x v="233"/>
    <x v="0"/>
    <x v="0"/>
    <x v="5"/>
    <x v="130"/>
    <x v="5"/>
    <x v="130"/>
    <x v="124"/>
    <x v="0"/>
    <x v="4"/>
    <x v="1"/>
    <x v="0"/>
    <x v="0"/>
    <x v="3"/>
    <x v="0"/>
    <x v="0"/>
    <x v="121"/>
    <x v="1"/>
    <x v="132"/>
    <x v="0"/>
    <x v="130"/>
    <x v="0"/>
    <x v="1"/>
    <x v="0"/>
    <x v="1"/>
    <x v="91"/>
    <x v="84"/>
    <x v="121"/>
    <x v="133"/>
    <x v="1"/>
    <x v="132"/>
    <x v="9"/>
    <x v="129"/>
    <x v="0"/>
    <x v="181"/>
    <x v="6"/>
    <x v="0"/>
    <x v="0"/>
    <x v="175"/>
    <x v="0"/>
    <x v="1"/>
    <x v="0"/>
    <x v="0"/>
    <x v="0"/>
    <x v="102"/>
    <x v="0"/>
    <x v="0"/>
    <x v="0"/>
    <x v="132"/>
    <x v="0"/>
    <x v="0"/>
    <x v="0"/>
    <x v="0"/>
    <x v="121"/>
    <x v="0"/>
    <x v="0"/>
    <x v="1"/>
    <x v="5"/>
    <x v="1"/>
    <x v="1"/>
    <x v="0"/>
    <x v="0"/>
    <x v="0"/>
    <x v="0"/>
    <x v="0"/>
    <x v="4"/>
    <x v="4"/>
  </r>
  <r>
    <x v="234"/>
    <x v="0"/>
    <x v="0"/>
    <x v="5"/>
    <x v="130"/>
    <x v="5"/>
    <x v="130"/>
    <x v="124"/>
    <x v="0"/>
    <x v="4"/>
    <x v="1"/>
    <x v="0"/>
    <x v="0"/>
    <x v="3"/>
    <x v="0"/>
    <x v="0"/>
    <x v="121"/>
    <x v="1"/>
    <x v="133"/>
    <x v="0"/>
    <x v="131"/>
    <x v="0"/>
    <x v="2"/>
    <x v="0"/>
    <x v="1"/>
    <x v="91"/>
    <x v="84"/>
    <x v="121"/>
    <x v="134"/>
    <x v="1"/>
    <x v="133"/>
    <x v="1"/>
    <x v="130"/>
    <x v="1"/>
    <x v="3"/>
    <x v="3"/>
    <x v="0"/>
    <x v="0"/>
    <x v="176"/>
    <x v="0"/>
    <x v="1"/>
    <x v="0"/>
    <x v="0"/>
    <x v="7"/>
    <x v="102"/>
    <x v="123"/>
    <x v="2"/>
    <x v="0"/>
    <x v="133"/>
    <x v="0"/>
    <x v="0"/>
    <x v="0"/>
    <x v="0"/>
    <x v="121"/>
    <x v="0"/>
    <x v="0"/>
    <x v="2"/>
    <x v="3"/>
    <x v="1"/>
    <x v="1"/>
    <x v="0"/>
    <x v="0"/>
    <x v="0"/>
    <x v="1"/>
    <x v="0"/>
    <x v="4"/>
    <x v="4"/>
  </r>
  <r>
    <x v="235"/>
    <x v="0"/>
    <x v="0"/>
    <x v="5"/>
    <x v="130"/>
    <x v="5"/>
    <x v="130"/>
    <x v="124"/>
    <x v="0"/>
    <x v="4"/>
    <x v="1"/>
    <x v="0"/>
    <x v="0"/>
    <x v="3"/>
    <x v="0"/>
    <x v="0"/>
    <x v="121"/>
    <x v="1"/>
    <x v="133"/>
    <x v="0"/>
    <x v="131"/>
    <x v="0"/>
    <x v="2"/>
    <x v="0"/>
    <x v="1"/>
    <x v="91"/>
    <x v="84"/>
    <x v="121"/>
    <x v="134"/>
    <x v="1"/>
    <x v="133"/>
    <x v="1"/>
    <x v="130"/>
    <x v="1"/>
    <x v="138"/>
    <x v="85"/>
    <x v="0"/>
    <x v="0"/>
    <x v="3"/>
    <x v="0"/>
    <x v="1"/>
    <x v="0"/>
    <x v="0"/>
    <x v="7"/>
    <x v="102"/>
    <x v="124"/>
    <x v="2"/>
    <x v="0"/>
    <x v="133"/>
    <x v="0"/>
    <x v="0"/>
    <x v="0"/>
    <x v="0"/>
    <x v="121"/>
    <x v="0"/>
    <x v="0"/>
    <x v="2"/>
    <x v="3"/>
    <x v="1"/>
    <x v="1"/>
    <x v="0"/>
    <x v="0"/>
    <x v="0"/>
    <x v="1"/>
    <x v="0"/>
    <x v="4"/>
    <x v="4"/>
  </r>
  <r>
    <x v="236"/>
    <x v="0"/>
    <x v="0"/>
    <x v="88"/>
    <x v="131"/>
    <x v="20"/>
    <x v="131"/>
    <x v="125"/>
    <x v="0"/>
    <x v="8"/>
    <x v="0"/>
    <x v="0"/>
    <x v="0"/>
    <x v="12"/>
    <x v="0"/>
    <x v="0"/>
    <x v="122"/>
    <x v="0"/>
    <x v="134"/>
    <x v="0"/>
    <x v="132"/>
    <x v="0"/>
    <x v="1"/>
    <x v="1"/>
    <x v="71"/>
    <x v="79"/>
    <x v="85"/>
    <x v="122"/>
    <x v="135"/>
    <x v="0"/>
    <x v="134"/>
    <x v="0"/>
    <x v="131"/>
    <x v="0"/>
    <x v="183"/>
    <x v="2"/>
    <x v="0"/>
    <x v="0"/>
    <x v="177"/>
    <x v="0"/>
    <x v="14"/>
    <x v="0"/>
    <x v="0"/>
    <x v="0"/>
    <x v="103"/>
    <x v="0"/>
    <x v="21"/>
    <x v="0"/>
    <x v="134"/>
    <x v="0"/>
    <x v="0"/>
    <x v="0"/>
    <x v="0"/>
    <x v="122"/>
    <x v="0"/>
    <x v="0"/>
    <x v="1"/>
    <x v="5"/>
    <x v="0"/>
    <x v="3"/>
    <x v="0"/>
    <x v="0"/>
    <x v="0"/>
    <x v="0"/>
    <x v="0"/>
    <x v="1"/>
    <x v="0"/>
  </r>
  <r>
    <x v="237"/>
    <x v="0"/>
    <x v="0"/>
    <x v="89"/>
    <x v="132"/>
    <x v="10"/>
    <x v="132"/>
    <x v="126"/>
    <x v="0"/>
    <x v="4"/>
    <x v="3"/>
    <x v="3"/>
    <x v="4"/>
    <x v="1"/>
    <x v="0"/>
    <x v="0"/>
    <x v="123"/>
    <x v="2"/>
    <x v="135"/>
    <x v="1"/>
    <x v="133"/>
    <x v="0"/>
    <x v="22"/>
    <x v="3"/>
    <x v="11"/>
    <x v="11"/>
    <x v="6"/>
    <x v="123"/>
    <x v="136"/>
    <x v="2"/>
    <x v="135"/>
    <x v="2"/>
    <x v="132"/>
    <x v="4"/>
    <x v="70"/>
    <x v="41"/>
    <x v="0"/>
    <x v="0"/>
    <x v="40"/>
    <x v="0"/>
    <x v="1"/>
    <x v="1"/>
    <x v="0"/>
    <x v="1"/>
    <x v="104"/>
    <x v="125"/>
    <x v="21"/>
    <x v="0"/>
    <x v="135"/>
    <x v="0"/>
    <x v="0"/>
    <x v="0"/>
    <x v="0"/>
    <x v="123"/>
    <x v="0"/>
    <x v="3"/>
    <x v="12"/>
    <x v="3"/>
    <x v="1"/>
    <x v="2"/>
    <x v="0"/>
    <x v="0"/>
    <x v="0"/>
    <x v="1"/>
    <x v="0"/>
    <x v="3"/>
    <x v="13"/>
  </r>
  <r>
    <x v="238"/>
    <x v="0"/>
    <x v="0"/>
    <x v="5"/>
    <x v="133"/>
    <x v="5"/>
    <x v="133"/>
    <x v="127"/>
    <x v="20"/>
    <x v="2"/>
    <x v="0"/>
    <x v="4"/>
    <x v="8"/>
    <x v="3"/>
    <x v="0"/>
    <x v="0"/>
    <x v="124"/>
    <x v="0"/>
    <x v="136"/>
    <x v="0"/>
    <x v="134"/>
    <x v="0"/>
    <x v="5"/>
    <x v="2"/>
    <x v="21"/>
    <x v="54"/>
    <x v="50"/>
    <x v="124"/>
    <x v="137"/>
    <x v="0"/>
    <x v="136"/>
    <x v="0"/>
    <x v="133"/>
    <x v="3"/>
    <x v="184"/>
    <x v="99"/>
    <x v="0"/>
    <x v="0"/>
    <x v="178"/>
    <x v="1"/>
    <x v="1"/>
    <x v="0"/>
    <x v="1"/>
    <x v="4"/>
    <x v="105"/>
    <x v="126"/>
    <x v="2"/>
    <x v="0"/>
    <x v="136"/>
    <x v="0"/>
    <x v="0"/>
    <x v="0"/>
    <x v="0"/>
    <x v="124"/>
    <x v="0"/>
    <x v="0"/>
    <x v="31"/>
    <x v="1"/>
    <x v="1"/>
    <x v="1"/>
    <x v="1"/>
    <x v="0"/>
    <x v="0"/>
    <x v="2"/>
    <x v="0"/>
    <x v="0"/>
    <x v="4"/>
  </r>
  <r>
    <x v="239"/>
    <x v="0"/>
    <x v="0"/>
    <x v="6"/>
    <x v="134"/>
    <x v="39"/>
    <x v="134"/>
    <x v="128"/>
    <x v="3"/>
    <x v="5"/>
    <x v="12"/>
    <x v="5"/>
    <x v="9"/>
    <x v="1"/>
    <x v="8"/>
    <x v="17"/>
    <x v="125"/>
    <x v="1"/>
    <x v="137"/>
    <x v="0"/>
    <x v="135"/>
    <x v="0"/>
    <x v="23"/>
    <x v="5"/>
    <x v="11"/>
    <x v="30"/>
    <x v="32"/>
    <x v="125"/>
    <x v="138"/>
    <x v="1"/>
    <x v="137"/>
    <x v="1"/>
    <x v="134"/>
    <x v="4"/>
    <x v="185"/>
    <x v="48"/>
    <x v="0"/>
    <x v="0"/>
    <x v="67"/>
    <x v="0"/>
    <x v="1"/>
    <x v="0"/>
    <x v="0"/>
    <x v="0"/>
    <x v="106"/>
    <x v="0"/>
    <x v="24"/>
    <x v="0"/>
    <x v="137"/>
    <x v="0"/>
    <x v="0"/>
    <x v="0"/>
    <x v="0"/>
    <x v="125"/>
    <x v="0"/>
    <x v="7"/>
    <x v="3"/>
    <x v="3"/>
    <x v="0"/>
    <x v="2"/>
    <x v="0"/>
    <x v="0"/>
    <x v="0"/>
    <x v="0"/>
    <x v="0"/>
    <x v="0"/>
    <x v="5"/>
  </r>
  <r>
    <x v="240"/>
    <x v="0"/>
    <x v="0"/>
    <x v="90"/>
    <x v="135"/>
    <x v="20"/>
    <x v="135"/>
    <x v="129"/>
    <x v="0"/>
    <x v="3"/>
    <x v="0"/>
    <x v="0"/>
    <x v="0"/>
    <x v="12"/>
    <x v="0"/>
    <x v="0"/>
    <x v="126"/>
    <x v="0"/>
    <x v="138"/>
    <x v="0"/>
    <x v="136"/>
    <x v="0"/>
    <x v="1"/>
    <x v="2"/>
    <x v="64"/>
    <x v="69"/>
    <x v="65"/>
    <x v="126"/>
    <x v="139"/>
    <x v="0"/>
    <x v="138"/>
    <x v="0"/>
    <x v="135"/>
    <x v="0"/>
    <x v="186"/>
    <x v="2"/>
    <x v="0"/>
    <x v="0"/>
    <x v="179"/>
    <x v="0"/>
    <x v="14"/>
    <x v="0"/>
    <x v="0"/>
    <x v="0"/>
    <x v="107"/>
    <x v="0"/>
    <x v="24"/>
    <x v="0"/>
    <x v="138"/>
    <x v="0"/>
    <x v="0"/>
    <x v="0"/>
    <x v="0"/>
    <x v="126"/>
    <x v="0"/>
    <x v="0"/>
    <x v="1"/>
    <x v="5"/>
    <x v="0"/>
    <x v="2"/>
    <x v="0"/>
    <x v="0"/>
    <x v="0"/>
    <x v="0"/>
    <x v="0"/>
    <x v="1"/>
    <x v="0"/>
  </r>
  <r>
    <x v="241"/>
    <x v="0"/>
    <x v="0"/>
    <x v="91"/>
    <x v="136"/>
    <x v="15"/>
    <x v="136"/>
    <x v="130"/>
    <x v="0"/>
    <x v="0"/>
    <x v="0"/>
    <x v="0"/>
    <x v="0"/>
    <x v="7"/>
    <x v="0"/>
    <x v="0"/>
    <x v="127"/>
    <x v="0"/>
    <x v="139"/>
    <x v="0"/>
    <x v="137"/>
    <x v="0"/>
    <x v="1"/>
    <x v="0"/>
    <x v="52"/>
    <x v="92"/>
    <x v="86"/>
    <x v="127"/>
    <x v="140"/>
    <x v="0"/>
    <x v="139"/>
    <x v="0"/>
    <x v="136"/>
    <x v="0"/>
    <x v="187"/>
    <x v="2"/>
    <x v="0"/>
    <x v="0"/>
    <x v="60"/>
    <x v="0"/>
    <x v="8"/>
    <x v="0"/>
    <x v="0"/>
    <x v="0"/>
    <x v="108"/>
    <x v="0"/>
    <x v="20"/>
    <x v="0"/>
    <x v="139"/>
    <x v="0"/>
    <x v="0"/>
    <x v="0"/>
    <x v="0"/>
    <x v="127"/>
    <x v="0"/>
    <x v="0"/>
    <x v="1"/>
    <x v="4"/>
    <x v="0"/>
    <x v="1"/>
    <x v="1"/>
    <x v="0"/>
    <x v="0"/>
    <x v="0"/>
    <x v="0"/>
    <x v="0"/>
    <x v="0"/>
  </r>
  <r>
    <x v="242"/>
    <x v="0"/>
    <x v="0"/>
    <x v="91"/>
    <x v="137"/>
    <x v="15"/>
    <x v="137"/>
    <x v="131"/>
    <x v="0"/>
    <x v="0"/>
    <x v="0"/>
    <x v="0"/>
    <x v="0"/>
    <x v="7"/>
    <x v="0"/>
    <x v="0"/>
    <x v="127"/>
    <x v="0"/>
    <x v="140"/>
    <x v="0"/>
    <x v="138"/>
    <x v="0"/>
    <x v="1"/>
    <x v="0"/>
    <x v="52"/>
    <x v="92"/>
    <x v="86"/>
    <x v="127"/>
    <x v="141"/>
    <x v="0"/>
    <x v="140"/>
    <x v="0"/>
    <x v="137"/>
    <x v="0"/>
    <x v="188"/>
    <x v="2"/>
    <x v="0"/>
    <x v="0"/>
    <x v="60"/>
    <x v="0"/>
    <x v="8"/>
    <x v="0"/>
    <x v="0"/>
    <x v="0"/>
    <x v="108"/>
    <x v="0"/>
    <x v="20"/>
    <x v="0"/>
    <x v="140"/>
    <x v="0"/>
    <x v="0"/>
    <x v="0"/>
    <x v="0"/>
    <x v="127"/>
    <x v="0"/>
    <x v="0"/>
    <x v="1"/>
    <x v="9"/>
    <x v="0"/>
    <x v="1"/>
    <x v="0"/>
    <x v="0"/>
    <x v="0"/>
    <x v="0"/>
    <x v="0"/>
    <x v="0"/>
    <x v="0"/>
  </r>
  <r>
    <x v="243"/>
    <x v="0"/>
    <x v="0"/>
    <x v="5"/>
    <x v="138"/>
    <x v="5"/>
    <x v="138"/>
    <x v="132"/>
    <x v="0"/>
    <x v="1"/>
    <x v="0"/>
    <x v="4"/>
    <x v="22"/>
    <x v="3"/>
    <x v="0"/>
    <x v="0"/>
    <x v="128"/>
    <x v="0"/>
    <x v="141"/>
    <x v="0"/>
    <x v="139"/>
    <x v="0"/>
    <x v="16"/>
    <x v="3"/>
    <x v="0"/>
    <x v="0"/>
    <x v="0"/>
    <x v="128"/>
    <x v="142"/>
    <x v="0"/>
    <x v="141"/>
    <x v="0"/>
    <x v="138"/>
    <x v="1"/>
    <x v="13"/>
    <x v="12"/>
    <x v="0"/>
    <x v="0"/>
    <x v="180"/>
    <x v="1"/>
    <x v="1"/>
    <x v="0"/>
    <x v="1"/>
    <x v="7"/>
    <x v="109"/>
    <x v="127"/>
    <x v="0"/>
    <x v="0"/>
    <x v="141"/>
    <x v="0"/>
    <x v="0"/>
    <x v="0"/>
    <x v="0"/>
    <x v="128"/>
    <x v="0"/>
    <x v="0"/>
    <x v="32"/>
    <x v="20"/>
    <x v="1"/>
    <x v="0"/>
    <x v="1"/>
    <x v="0"/>
    <x v="0"/>
    <x v="2"/>
    <x v="0"/>
    <x v="0"/>
    <x v="4"/>
  </r>
  <r>
    <x v="244"/>
    <x v="0"/>
    <x v="0"/>
    <x v="92"/>
    <x v="139"/>
    <x v="12"/>
    <x v="139"/>
    <x v="133"/>
    <x v="3"/>
    <x v="1"/>
    <x v="1"/>
    <x v="0"/>
    <x v="0"/>
    <x v="32"/>
    <x v="0"/>
    <x v="0"/>
    <x v="129"/>
    <x v="1"/>
    <x v="142"/>
    <x v="0"/>
    <x v="140"/>
    <x v="0"/>
    <x v="1"/>
    <x v="2"/>
    <x v="0"/>
    <x v="93"/>
    <x v="87"/>
    <x v="129"/>
    <x v="143"/>
    <x v="1"/>
    <x v="142"/>
    <x v="1"/>
    <x v="139"/>
    <x v="0"/>
    <x v="189"/>
    <x v="2"/>
    <x v="0"/>
    <x v="0"/>
    <x v="181"/>
    <x v="0"/>
    <x v="5"/>
    <x v="0"/>
    <x v="0"/>
    <x v="0"/>
    <x v="110"/>
    <x v="0"/>
    <x v="28"/>
    <x v="0"/>
    <x v="142"/>
    <x v="0"/>
    <x v="0"/>
    <x v="0"/>
    <x v="0"/>
    <x v="129"/>
    <x v="0"/>
    <x v="0"/>
    <x v="1"/>
    <x v="5"/>
    <x v="0"/>
    <x v="5"/>
    <x v="0"/>
    <x v="0"/>
    <x v="0"/>
    <x v="0"/>
    <x v="0"/>
    <x v="1"/>
    <x v="5"/>
  </r>
  <r>
    <x v="245"/>
    <x v="0"/>
    <x v="0"/>
    <x v="5"/>
    <x v="140"/>
    <x v="5"/>
    <x v="140"/>
    <x v="134"/>
    <x v="3"/>
    <x v="4"/>
    <x v="0"/>
    <x v="4"/>
    <x v="22"/>
    <x v="3"/>
    <x v="0"/>
    <x v="0"/>
    <x v="130"/>
    <x v="0"/>
    <x v="143"/>
    <x v="0"/>
    <x v="141"/>
    <x v="0"/>
    <x v="20"/>
    <x v="0"/>
    <x v="2"/>
    <x v="73"/>
    <x v="88"/>
    <x v="130"/>
    <x v="144"/>
    <x v="0"/>
    <x v="143"/>
    <x v="0"/>
    <x v="140"/>
    <x v="0"/>
    <x v="190"/>
    <x v="2"/>
    <x v="0"/>
    <x v="0"/>
    <x v="182"/>
    <x v="0"/>
    <x v="1"/>
    <x v="0"/>
    <x v="0"/>
    <x v="0"/>
    <x v="111"/>
    <x v="0"/>
    <x v="15"/>
    <x v="0"/>
    <x v="143"/>
    <x v="0"/>
    <x v="0"/>
    <x v="0"/>
    <x v="0"/>
    <x v="130"/>
    <x v="0"/>
    <x v="0"/>
    <x v="33"/>
    <x v="12"/>
    <x v="1"/>
    <x v="2"/>
    <x v="0"/>
    <x v="0"/>
    <x v="0"/>
    <x v="0"/>
    <x v="0"/>
    <x v="0"/>
    <x v="4"/>
  </r>
  <r>
    <x v="246"/>
    <x v="0"/>
    <x v="0"/>
    <x v="93"/>
    <x v="141"/>
    <x v="31"/>
    <x v="141"/>
    <x v="135"/>
    <x v="3"/>
    <x v="0"/>
    <x v="1"/>
    <x v="0"/>
    <x v="11"/>
    <x v="33"/>
    <x v="0"/>
    <x v="0"/>
    <x v="131"/>
    <x v="1"/>
    <x v="144"/>
    <x v="1"/>
    <x v="142"/>
    <x v="0"/>
    <x v="1"/>
    <x v="0"/>
    <x v="79"/>
    <x v="94"/>
    <x v="81"/>
    <x v="131"/>
    <x v="145"/>
    <x v="1"/>
    <x v="144"/>
    <x v="1"/>
    <x v="141"/>
    <x v="0"/>
    <x v="191"/>
    <x v="2"/>
    <x v="0"/>
    <x v="0"/>
    <x v="183"/>
    <x v="0"/>
    <x v="35"/>
    <x v="1"/>
    <x v="0"/>
    <x v="0"/>
    <x v="112"/>
    <x v="0"/>
    <x v="23"/>
    <x v="0"/>
    <x v="144"/>
    <x v="0"/>
    <x v="0"/>
    <x v="0"/>
    <x v="0"/>
    <x v="131"/>
    <x v="0"/>
    <x v="0"/>
    <x v="1"/>
    <x v="9"/>
    <x v="0"/>
    <x v="4"/>
    <x v="0"/>
    <x v="0"/>
    <x v="0"/>
    <x v="0"/>
    <x v="0"/>
    <x v="4"/>
    <x v="5"/>
  </r>
  <r>
    <x v="247"/>
    <x v="0"/>
    <x v="0"/>
    <x v="94"/>
    <x v="142"/>
    <x v="10"/>
    <x v="142"/>
    <x v="136"/>
    <x v="0"/>
    <x v="0"/>
    <x v="3"/>
    <x v="2"/>
    <x v="25"/>
    <x v="1"/>
    <x v="0"/>
    <x v="0"/>
    <x v="132"/>
    <x v="2"/>
    <x v="145"/>
    <x v="1"/>
    <x v="143"/>
    <x v="0"/>
    <x v="1"/>
    <x v="0"/>
    <x v="17"/>
    <x v="95"/>
    <x v="89"/>
    <x v="132"/>
    <x v="146"/>
    <x v="2"/>
    <x v="145"/>
    <x v="2"/>
    <x v="142"/>
    <x v="2"/>
    <x v="192"/>
    <x v="100"/>
    <x v="0"/>
    <x v="0"/>
    <x v="184"/>
    <x v="0"/>
    <x v="1"/>
    <x v="1"/>
    <x v="1"/>
    <x v="0"/>
    <x v="2"/>
    <x v="0"/>
    <x v="6"/>
    <x v="0"/>
    <x v="145"/>
    <x v="0"/>
    <x v="0"/>
    <x v="0"/>
    <x v="1"/>
    <x v="132"/>
    <x v="1"/>
    <x v="0"/>
    <x v="1"/>
    <x v="11"/>
    <x v="0"/>
    <x v="2"/>
    <x v="1"/>
    <x v="0"/>
    <x v="0"/>
    <x v="0"/>
    <x v="22"/>
    <x v="0"/>
    <x v="13"/>
  </r>
  <r>
    <x v="248"/>
    <x v="0"/>
    <x v="0"/>
    <x v="5"/>
    <x v="143"/>
    <x v="5"/>
    <x v="143"/>
    <x v="137"/>
    <x v="21"/>
    <x v="0"/>
    <x v="3"/>
    <x v="11"/>
    <x v="30"/>
    <x v="3"/>
    <x v="0"/>
    <x v="0"/>
    <x v="132"/>
    <x v="2"/>
    <x v="146"/>
    <x v="0"/>
    <x v="144"/>
    <x v="0"/>
    <x v="20"/>
    <x v="0"/>
    <x v="19"/>
    <x v="19"/>
    <x v="17"/>
    <x v="132"/>
    <x v="147"/>
    <x v="2"/>
    <x v="146"/>
    <x v="2"/>
    <x v="143"/>
    <x v="0"/>
    <x v="193"/>
    <x v="2"/>
    <x v="0"/>
    <x v="0"/>
    <x v="69"/>
    <x v="0"/>
    <x v="1"/>
    <x v="1"/>
    <x v="2"/>
    <x v="0"/>
    <x v="113"/>
    <x v="0"/>
    <x v="6"/>
    <x v="0"/>
    <x v="146"/>
    <x v="0"/>
    <x v="0"/>
    <x v="0"/>
    <x v="0"/>
    <x v="133"/>
    <x v="0"/>
    <x v="0"/>
    <x v="0"/>
    <x v="21"/>
    <x v="1"/>
    <x v="1"/>
    <x v="1"/>
    <x v="0"/>
    <x v="0"/>
    <x v="0"/>
    <x v="0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5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C2:J7" firstHeaderRow="1" firstDataRow="2" firstDataCol="1"/>
  <pivotFields count="67">
    <pivotField compact="0" showAll="0">
      <items count="250">
        <item x="247"/>
        <item x="158"/>
        <item x="147"/>
        <item x="148"/>
        <item x="149"/>
        <item x="150"/>
        <item x="151"/>
        <item x="152"/>
        <item x="153"/>
        <item x="154"/>
        <item x="155"/>
        <item x="156"/>
        <item x="167"/>
        <item x="144"/>
        <item x="30"/>
        <item x="31"/>
        <item x="32"/>
        <item x="121"/>
        <item x="211"/>
        <item x="163"/>
        <item x="4"/>
        <item x="34"/>
        <item x="86"/>
        <item x="28"/>
        <item x="243"/>
        <item x="98"/>
        <item x="76"/>
        <item x="87"/>
        <item x="217"/>
        <item x="238"/>
        <item x="89"/>
        <item x="114"/>
        <item x="201"/>
        <item x="159"/>
        <item x="206"/>
        <item x="225"/>
        <item x="56"/>
        <item x="133"/>
        <item x="90"/>
        <item x="228"/>
        <item x="136"/>
        <item x="7"/>
        <item x="164"/>
        <item x="29"/>
        <item x="248"/>
        <item x="46"/>
        <item x="47"/>
        <item x="48"/>
        <item x="49"/>
        <item x="50"/>
        <item x="51"/>
        <item x="52"/>
        <item x="8"/>
        <item x="9"/>
        <item x="10"/>
        <item x="11"/>
        <item x="12"/>
        <item x="13"/>
        <item x="14"/>
        <item x="15"/>
        <item x="131"/>
        <item x="36"/>
        <item x="181"/>
        <item x="182"/>
        <item x="183"/>
        <item x="184"/>
        <item x="185"/>
        <item x="186"/>
        <item x="187"/>
        <item x="188"/>
        <item x="189"/>
        <item x="190"/>
        <item x="240"/>
        <item x="141"/>
        <item x="142"/>
        <item x="143"/>
        <item x="239"/>
        <item x="96"/>
        <item x="224"/>
        <item x="33"/>
        <item x="198"/>
        <item x="199"/>
        <item x="129"/>
        <item x="226"/>
        <item x="236"/>
        <item x="237"/>
        <item x="171"/>
        <item x="84"/>
        <item x="85"/>
        <item x="134"/>
        <item x="97"/>
        <item x="145"/>
        <item x="172"/>
        <item x="173"/>
        <item x="174"/>
        <item x="175"/>
        <item x="176"/>
        <item x="177"/>
        <item x="178"/>
        <item x="179"/>
        <item x="218"/>
        <item x="80"/>
        <item x="207"/>
        <item x="16"/>
        <item x="17"/>
        <item x="18"/>
        <item x="19"/>
        <item x="20"/>
        <item x="21"/>
        <item x="22"/>
        <item x="23"/>
        <item x="24"/>
        <item x="25"/>
        <item x="213"/>
        <item x="55"/>
        <item x="99"/>
        <item x="91"/>
        <item x="92"/>
        <item x="93"/>
        <item x="77"/>
        <item x="161"/>
        <item x="5"/>
        <item x="191"/>
        <item x="100"/>
        <item x="88"/>
        <item x="111"/>
        <item x="81"/>
        <item x="219"/>
        <item x="6"/>
        <item x="128"/>
        <item x="74"/>
        <item x="162"/>
        <item x="220"/>
        <item x="203"/>
        <item x="200"/>
        <item x="208"/>
        <item x="67"/>
        <item x="68"/>
        <item x="69"/>
        <item x="70"/>
        <item x="71"/>
        <item x="72"/>
        <item x="231"/>
        <item x="232"/>
        <item x="233"/>
        <item x="57"/>
        <item x="58"/>
        <item x="59"/>
        <item x="60"/>
        <item x="61"/>
        <item x="62"/>
        <item x="63"/>
        <item x="64"/>
        <item x="65"/>
        <item x="66"/>
        <item x="146"/>
        <item x="0"/>
        <item x="1"/>
        <item x="244"/>
        <item x="180"/>
        <item x="192"/>
        <item x="193"/>
        <item x="194"/>
        <item x="195"/>
        <item x="196"/>
        <item x="197"/>
        <item x="118"/>
        <item x="119"/>
        <item x="73"/>
        <item x="37"/>
        <item x="120"/>
        <item x="26"/>
        <item x="227"/>
        <item x="137"/>
        <item x="138"/>
        <item x="139"/>
        <item x="140"/>
        <item x="117"/>
        <item x="241"/>
        <item x="83"/>
        <item x="82"/>
        <item x="242"/>
        <item x="75"/>
        <item x="160"/>
        <item x="135"/>
        <item x="130"/>
        <item x="202"/>
        <item x="165"/>
        <item x="102"/>
        <item x="103"/>
        <item x="104"/>
        <item x="105"/>
        <item x="106"/>
        <item x="107"/>
        <item x="108"/>
        <item x="109"/>
        <item x="110"/>
        <item x="116"/>
        <item x="166"/>
        <item x="115"/>
        <item x="3"/>
        <item x="101"/>
        <item x="229"/>
        <item x="79"/>
        <item x="132"/>
        <item x="234"/>
        <item x="235"/>
        <item x="53"/>
        <item x="45"/>
        <item x="222"/>
        <item x="2"/>
        <item x="230"/>
        <item x="214"/>
        <item x="27"/>
        <item x="205"/>
        <item x="223"/>
        <item x="169"/>
        <item x="170"/>
        <item x="216"/>
        <item x="221"/>
        <item x="122"/>
        <item x="123"/>
        <item x="124"/>
        <item x="125"/>
        <item x="126"/>
        <item x="127"/>
        <item x="215"/>
        <item x="112"/>
        <item x="78"/>
        <item x="113"/>
        <item x="35"/>
        <item x="212"/>
        <item x="168"/>
        <item x="209"/>
        <item x="210"/>
        <item x="245"/>
        <item x="38"/>
        <item x="39"/>
        <item x="40"/>
        <item x="41"/>
        <item x="42"/>
        <item x="43"/>
        <item x="44"/>
        <item x="157"/>
        <item x="246"/>
        <item x="94"/>
        <item x="54"/>
        <item x="95"/>
        <item x="20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axis="axisCol" compact="0" showAll="0">
      <items count="7">
        <item x="0"/>
        <item x="3"/>
        <item x="4"/>
        <item x="2"/>
        <item x="1"/>
        <item x="5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186">
        <item x="174"/>
        <item x="7"/>
        <item x="70"/>
        <item x="50"/>
        <item x="157"/>
        <item x="142"/>
        <item x="46"/>
        <item x="0"/>
        <item x="137"/>
        <item x="139"/>
        <item x="30"/>
        <item x="135"/>
        <item x="149"/>
        <item x="34"/>
        <item x="144"/>
        <item x="145"/>
        <item x="62"/>
        <item x="43"/>
        <item x="151"/>
        <item x="147"/>
        <item x="111"/>
        <item x="106"/>
        <item x="86"/>
        <item x="44"/>
        <item x="148"/>
        <item x="153"/>
        <item x="21"/>
        <item x="4"/>
        <item x="167"/>
        <item x="104"/>
        <item x="63"/>
        <item x="120"/>
        <item x="146"/>
        <item x="14"/>
        <item x="143"/>
        <item x="150"/>
        <item x="117"/>
        <item x="125"/>
        <item x="154"/>
        <item x="11"/>
        <item x="89"/>
        <item x="181"/>
        <item x="121"/>
        <item x="51"/>
        <item x="180"/>
        <item x="18"/>
        <item x="65"/>
        <item x="22"/>
        <item x="24"/>
        <item x="10"/>
        <item x="31"/>
        <item x="90"/>
        <item x="171"/>
        <item x="17"/>
        <item x="52"/>
        <item x="55"/>
        <item x="122"/>
        <item x="152"/>
        <item x="134"/>
        <item x="155"/>
        <item x="61"/>
        <item x="92"/>
        <item x="13"/>
        <item x="95"/>
        <item x="124"/>
        <item x="56"/>
        <item x="133"/>
        <item x="136"/>
        <item x="58"/>
        <item x="126"/>
        <item x="163"/>
        <item x="47"/>
        <item x="8"/>
        <item x="38"/>
        <item x="37"/>
        <item x="164"/>
        <item x="160"/>
        <item x="16"/>
        <item x="105"/>
        <item x="59"/>
        <item x="96"/>
        <item x="29"/>
        <item x="32"/>
        <item x="73"/>
        <item x="45"/>
        <item x="108"/>
        <item x="123"/>
        <item x="103"/>
        <item x="9"/>
        <item x="23"/>
        <item x="88"/>
        <item x="12"/>
        <item x="40"/>
        <item x="78"/>
        <item x="93"/>
        <item x="53"/>
        <item x="115"/>
        <item x="57"/>
        <item x="127"/>
        <item x="94"/>
        <item x="64"/>
        <item x="19"/>
        <item x="66"/>
        <item x="54"/>
        <item x="158"/>
        <item x="82"/>
        <item x="102"/>
        <item x="156"/>
        <item x="20"/>
        <item x="1"/>
        <item x="128"/>
        <item x="170"/>
        <item x="173"/>
        <item x="41"/>
        <item x="130"/>
        <item x="98"/>
        <item x="116"/>
        <item x="178"/>
        <item x="113"/>
        <item x="67"/>
        <item x="159"/>
        <item x="60"/>
        <item x="28"/>
        <item x="161"/>
        <item x="176"/>
        <item x="112"/>
        <item x="77"/>
        <item x="179"/>
        <item x="3"/>
        <item x="25"/>
        <item x="140"/>
        <item x="75"/>
        <item x="172"/>
        <item x="81"/>
        <item x="162"/>
        <item x="138"/>
        <item x="91"/>
        <item x="141"/>
        <item x="114"/>
        <item x="101"/>
        <item x="72"/>
        <item x="99"/>
        <item x="184"/>
        <item x="84"/>
        <item x="132"/>
        <item x="68"/>
        <item x="6"/>
        <item x="80"/>
        <item x="74"/>
        <item x="49"/>
        <item x="48"/>
        <item x="169"/>
        <item x="27"/>
        <item x="35"/>
        <item x="76"/>
        <item x="83"/>
        <item x="42"/>
        <item x="33"/>
        <item x="79"/>
        <item x="39"/>
        <item x="177"/>
        <item x="109"/>
        <item x="107"/>
        <item x="100"/>
        <item x="97"/>
        <item x="71"/>
        <item x="110"/>
        <item x="36"/>
        <item x="131"/>
        <item x="166"/>
        <item x="5"/>
        <item x="175"/>
        <item x="69"/>
        <item x="183"/>
        <item x="87"/>
        <item x="118"/>
        <item x="168"/>
        <item x="129"/>
        <item x="165"/>
        <item x="85"/>
        <item x="26"/>
        <item x="2"/>
        <item x="182"/>
        <item x="15"/>
        <item x="11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9"/>
  </rowFields>
  <rowItems count="4">
    <i>
      <x/>
    </i>
    <i>
      <x v="1"/>
    </i>
    <i>
      <x v="2"/>
    </i>
    <i t="grand">
      <x/>
    </i>
  </rowItems>
  <colFields count="1">
    <field x="3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求和项:学费" fld="38" baseField="0" baseItem="0"/>
  </dataFields>
  <formats count="4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3"/>
  <sheetViews>
    <sheetView showGridLines="0" tabSelected="1" zoomScale="136" zoomScaleNormal="136" workbookViewId="0">
      <selection activeCell="H17" sqref="H17"/>
    </sheetView>
  </sheetViews>
  <sheetFormatPr defaultColWidth="9.23076923076923" defaultRowHeight="16.8"/>
  <cols>
    <col min="4" max="4" width="10.4615384615385" customWidth="1"/>
    <col min="5" max="5" width="13.1538461538462" style="74" customWidth="1"/>
    <col min="6" max="6" width="7.61538461538461" customWidth="1"/>
    <col min="7" max="7" width="14.6153846153846" customWidth="1"/>
    <col min="8" max="8" width="13.7692307692308" customWidth="1"/>
    <col min="9" max="9" width="11.7692307692308" customWidth="1"/>
    <col min="10" max="10" width="49.7211538461538" customWidth="1"/>
  </cols>
  <sheetData>
    <row r="2" ht="20.4" spans="2:10">
      <c r="B2" s="78" t="s">
        <v>0</v>
      </c>
      <c r="C2" s="78"/>
      <c r="D2" s="78"/>
      <c r="E2" s="81"/>
      <c r="F2" s="78"/>
      <c r="G2" s="78"/>
      <c r="H2" s="78"/>
      <c r="I2" s="78"/>
      <c r="J2" s="78"/>
    </row>
    <row r="3" spans="2:10">
      <c r="B3" s="79" t="s">
        <v>1</v>
      </c>
      <c r="C3" s="79" t="s">
        <v>2</v>
      </c>
      <c r="D3" s="79" t="s">
        <v>3</v>
      </c>
      <c r="E3" s="82" t="s">
        <v>4</v>
      </c>
      <c r="F3" s="79" t="s">
        <v>5</v>
      </c>
      <c r="G3" s="79" t="s">
        <v>6</v>
      </c>
      <c r="H3" s="79" t="s">
        <v>7</v>
      </c>
      <c r="I3" s="79" t="s">
        <v>8</v>
      </c>
      <c r="J3" s="79" t="s">
        <v>9</v>
      </c>
    </row>
    <row r="4" spans="2:10">
      <c r="B4" s="20">
        <v>1</v>
      </c>
      <c r="C4" s="80" t="s">
        <v>10</v>
      </c>
      <c r="D4" s="80">
        <v>45931</v>
      </c>
      <c r="E4" s="83">
        <v>238256</v>
      </c>
      <c r="F4" s="80" t="s">
        <v>11</v>
      </c>
      <c r="G4" s="80" t="s">
        <v>12</v>
      </c>
      <c r="H4" s="80" t="s">
        <v>13</v>
      </c>
      <c r="I4" s="84">
        <f>'10月绩效核算'!AD4</f>
        <v>600</v>
      </c>
      <c r="J4" s="85"/>
    </row>
    <row r="5" spans="2:10">
      <c r="B5" s="20">
        <v>2</v>
      </c>
      <c r="C5" s="80" t="s">
        <v>10</v>
      </c>
      <c r="D5" s="80">
        <v>45932</v>
      </c>
      <c r="E5" s="83">
        <v>238256</v>
      </c>
      <c r="F5" s="80" t="s">
        <v>11</v>
      </c>
      <c r="G5" s="80" t="s">
        <v>12</v>
      </c>
      <c r="H5" s="80" t="s">
        <v>14</v>
      </c>
      <c r="I5" s="80">
        <f>业绩核算!P5</f>
        <v>48633.2415</v>
      </c>
      <c r="J5" s="86"/>
    </row>
    <row r="6" spans="2:10">
      <c r="B6" s="20">
        <v>3</v>
      </c>
      <c r="C6" s="80" t="s">
        <v>10</v>
      </c>
      <c r="D6" s="80">
        <v>45933</v>
      </c>
      <c r="E6" s="83">
        <v>238256</v>
      </c>
      <c r="F6" s="80" t="s">
        <v>11</v>
      </c>
      <c r="G6" s="80" t="s">
        <v>12</v>
      </c>
      <c r="H6" s="80" t="s">
        <v>15</v>
      </c>
      <c r="I6" s="80">
        <v>2000</v>
      </c>
      <c r="J6" s="86" t="s">
        <v>16</v>
      </c>
    </row>
    <row r="7" spans="2:10">
      <c r="B7" s="20">
        <v>4</v>
      </c>
      <c r="C7" s="80" t="s">
        <v>10</v>
      </c>
      <c r="D7" s="80">
        <v>45934</v>
      </c>
      <c r="E7" s="83">
        <v>341422</v>
      </c>
      <c r="F7" s="80" t="s">
        <v>17</v>
      </c>
      <c r="G7" s="80" t="s">
        <v>18</v>
      </c>
      <c r="H7" s="80" t="s">
        <v>13</v>
      </c>
      <c r="I7" s="80">
        <v>0</v>
      </c>
      <c r="J7" s="86" t="s">
        <v>19</v>
      </c>
    </row>
    <row r="8" spans="2:10">
      <c r="B8" s="20">
        <v>5</v>
      </c>
      <c r="C8" s="80" t="s">
        <v>10</v>
      </c>
      <c r="D8" s="80">
        <v>45935</v>
      </c>
      <c r="E8" s="83">
        <v>341422</v>
      </c>
      <c r="F8" s="80" t="s">
        <v>17</v>
      </c>
      <c r="G8" s="80" t="s">
        <v>18</v>
      </c>
      <c r="H8" s="80" t="s">
        <v>14</v>
      </c>
      <c r="I8" s="80">
        <f>业绩核算!P4</f>
        <v>56041.305</v>
      </c>
      <c r="J8" s="86"/>
    </row>
    <row r="9" spans="2:10">
      <c r="B9" s="20">
        <v>6</v>
      </c>
      <c r="C9" s="80" t="s">
        <v>10</v>
      </c>
      <c r="D9" s="80">
        <v>45936</v>
      </c>
      <c r="E9" s="83">
        <v>404905</v>
      </c>
      <c r="F9" s="80" t="s">
        <v>20</v>
      </c>
      <c r="G9" s="80" t="s">
        <v>21</v>
      </c>
      <c r="H9" s="80" t="s">
        <v>13</v>
      </c>
      <c r="I9" s="80">
        <f>'10月绩效核算'!AD5</f>
        <v>1200</v>
      </c>
      <c r="J9" s="85"/>
    </row>
    <row r="10" spans="2:10">
      <c r="B10" s="20">
        <v>7</v>
      </c>
      <c r="C10" s="80" t="s">
        <v>10</v>
      </c>
      <c r="D10" s="80">
        <v>45937</v>
      </c>
      <c r="E10" s="83">
        <v>404905</v>
      </c>
      <c r="F10" s="80" t="s">
        <v>20</v>
      </c>
      <c r="G10" s="80" t="s">
        <v>21</v>
      </c>
      <c r="H10" s="80" t="s">
        <v>14</v>
      </c>
      <c r="I10" s="80">
        <f>业绩核算!P6</f>
        <v>28491.419</v>
      </c>
      <c r="J10" s="87" t="s">
        <v>22</v>
      </c>
    </row>
    <row r="11" spans="2:10">
      <c r="B11" s="20">
        <v>8</v>
      </c>
      <c r="C11" s="80" t="s">
        <v>10</v>
      </c>
      <c r="D11" s="80">
        <v>45933</v>
      </c>
      <c r="E11" s="83">
        <v>238256</v>
      </c>
      <c r="F11" s="80" t="s">
        <v>11</v>
      </c>
      <c r="G11" s="80" t="s">
        <v>12</v>
      </c>
      <c r="H11" s="80" t="s">
        <v>23</v>
      </c>
      <c r="I11" s="80">
        <f>-0.2%*(19303.2+50180)</f>
        <v>-138.9664</v>
      </c>
      <c r="J11" s="88" t="s">
        <v>24</v>
      </c>
    </row>
    <row r="12" spans="2:10">
      <c r="B12" s="20">
        <v>9</v>
      </c>
      <c r="C12" s="80" t="s">
        <v>10</v>
      </c>
      <c r="D12" s="80">
        <v>45934</v>
      </c>
      <c r="E12" s="83">
        <v>341422</v>
      </c>
      <c r="F12" s="80" t="s">
        <v>17</v>
      </c>
      <c r="G12" s="80" t="s">
        <v>18</v>
      </c>
      <c r="H12" s="80" t="s">
        <v>23</v>
      </c>
      <c r="I12" s="80">
        <f>-0.2%*(25040+17586.2)</f>
        <v>-85.2524</v>
      </c>
      <c r="J12" s="88" t="s">
        <v>25</v>
      </c>
    </row>
    <row r="13" spans="9:9">
      <c r="I13" s="54"/>
    </row>
  </sheetData>
  <mergeCells count="1">
    <mergeCell ref="B2:J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10"/>
  <sheetViews>
    <sheetView showGridLines="0" workbookViewId="0">
      <selection activeCell="F9" sqref="F9"/>
    </sheetView>
  </sheetViews>
  <sheetFormatPr defaultColWidth="9.23076923076923" defaultRowHeight="16.8"/>
  <cols>
    <col min="4" max="4" width="11" customWidth="1"/>
    <col min="5" max="5" width="10.4615384615385" customWidth="1"/>
    <col min="6" max="6" width="11" customWidth="1"/>
    <col min="7" max="7" width="12.9230769230769" customWidth="1"/>
    <col min="8" max="8" width="12.4615384615385" customWidth="1"/>
    <col min="9" max="10" width="13.9230769230769" customWidth="1"/>
    <col min="11" max="11" width="11.2211538461538" customWidth="1"/>
    <col min="12" max="13" width="15.3846153846154" customWidth="1"/>
    <col min="14" max="14" width="16.8461538461538" customWidth="1"/>
    <col min="15" max="15" width="11.5288461538462" customWidth="1"/>
    <col min="16" max="16" width="11.7692307692308"/>
  </cols>
  <sheetData>
    <row r="2" ht="26" spans="2:15">
      <c r="B2" s="59" t="s">
        <v>26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2:15">
      <c r="B3" s="60" t="s">
        <v>1</v>
      </c>
      <c r="C3" s="60" t="s">
        <v>27</v>
      </c>
      <c r="D3" s="60" t="s">
        <v>28</v>
      </c>
      <c r="E3" s="60" t="s">
        <v>29</v>
      </c>
      <c r="F3" s="60" t="s">
        <v>30</v>
      </c>
      <c r="G3" s="65" t="s">
        <v>31</v>
      </c>
      <c r="H3" s="65" t="s">
        <v>32</v>
      </c>
      <c r="I3" s="65" t="s">
        <v>33</v>
      </c>
      <c r="J3" s="65" t="s">
        <v>34</v>
      </c>
      <c r="K3" s="65" t="s">
        <v>35</v>
      </c>
      <c r="L3" s="65" t="s">
        <v>36</v>
      </c>
      <c r="M3" s="70" t="s">
        <v>37</v>
      </c>
      <c r="N3" s="71" t="s">
        <v>38</v>
      </c>
      <c r="O3" s="72" t="s">
        <v>39</v>
      </c>
    </row>
    <row r="4" spans="2:16">
      <c r="B4" s="61">
        <v>1</v>
      </c>
      <c r="C4" s="61" t="s">
        <v>17</v>
      </c>
      <c r="D4" s="61">
        <v>650000</v>
      </c>
      <c r="E4" s="61">
        <v>20000</v>
      </c>
      <c r="F4" s="61">
        <f t="shared" ref="F4:F7" si="0">D4+E4</f>
        <v>670000</v>
      </c>
      <c r="G4" s="61">
        <f>GETPIVOTDATA("学费",签约单明细!$C$2,"签约单录入人","谭悦","项目类别","四六级")</f>
        <v>53661.1</v>
      </c>
      <c r="H4" s="61">
        <f>GETPIVOTDATA("学费",签约单明细!$C$2,"签约单录入人","谭悦","项目类别","网课")</f>
        <v>59354.7</v>
      </c>
      <c r="I4" s="61">
        <f>GETPIVOTDATA("学费",签约单明细!$C$2,"签约单录入人","谭悦","项目类别","无忧")</f>
        <v>421119.5</v>
      </c>
      <c r="J4" s="61">
        <f>GETPIVOTDATA("学费",签约单明细!$C$2,"签约单录入人","谭悦","项目类别","集训营")</f>
        <v>71628.9</v>
      </c>
      <c r="K4" s="61">
        <f>GETPIVOTDATA("学费",签约单明细!$C$2,"签约单录入人","谭悦","项目类别","个性化")</f>
        <v>584850</v>
      </c>
      <c r="L4" s="69">
        <f t="shared" ref="L4:L6" si="1">SUM(G4:K4)</f>
        <v>1190614.2</v>
      </c>
      <c r="M4" s="61">
        <f>退费明细!AO26</f>
        <v>69788.1</v>
      </c>
      <c r="N4" s="61">
        <f t="shared" ref="N4:N6" si="2">L4-M4</f>
        <v>1120826.1</v>
      </c>
      <c r="O4" s="73">
        <f>N4/D4</f>
        <v>1.72434784615385</v>
      </c>
      <c r="P4" s="74">
        <f>N4*5%</f>
        <v>56041.305</v>
      </c>
    </row>
    <row r="5" spans="2:16">
      <c r="B5" s="61">
        <v>2</v>
      </c>
      <c r="C5" s="61" t="s">
        <v>11</v>
      </c>
      <c r="D5" s="61">
        <v>650000</v>
      </c>
      <c r="E5" s="61">
        <v>20000</v>
      </c>
      <c r="F5" s="61">
        <f t="shared" si="0"/>
        <v>670000</v>
      </c>
      <c r="G5" s="61">
        <f>GETPIVOTDATA("学费",签约单明细!$C$2,"签约单录入人","赵星火","项目类别","四六级")</f>
        <v>117950</v>
      </c>
      <c r="H5" s="61">
        <f>GETPIVOTDATA("学费",签约单明细!$C$2,"签约单录入人","赵星火","项目类别","网课")</f>
        <v>35003.13</v>
      </c>
      <c r="I5" s="61">
        <f>GETPIVOTDATA("学费",签约单明细!$C$2,"签约单录入人","赵星火","项目类别","无忧")</f>
        <v>391300</v>
      </c>
      <c r="J5" s="61">
        <f>GETPIVOTDATA("学费",签约单明细!$C$2,"签约单录入人","赵星火","项目类别","集训营")</f>
        <v>103968.15</v>
      </c>
      <c r="K5" s="61">
        <f>GETPIVOTDATA("学费",签约单明细!$C$2,"签约单录入人","赵星火","项目类别","个性化")+GETPIVOTDATA("学费",签约单明细!$C$2,"签约单录入人","赵星火","项目类别","在职")</f>
        <v>350544</v>
      </c>
      <c r="L5" s="69">
        <f t="shared" si="1"/>
        <v>998765.28</v>
      </c>
      <c r="M5" s="61">
        <f>退费明细!AO36</f>
        <v>26100.45</v>
      </c>
      <c r="N5" s="61">
        <f t="shared" si="2"/>
        <v>972664.83</v>
      </c>
      <c r="O5" s="73">
        <f>N5/D5</f>
        <v>1.49640743076923</v>
      </c>
      <c r="P5" s="74">
        <f>N5*5%</f>
        <v>48633.2415</v>
      </c>
    </row>
    <row r="6" spans="2:16">
      <c r="B6" s="61">
        <v>3</v>
      </c>
      <c r="C6" s="62" t="s">
        <v>20</v>
      </c>
      <c r="D6" s="61">
        <v>325000</v>
      </c>
      <c r="E6" s="61">
        <v>20000</v>
      </c>
      <c r="F6" s="61">
        <f t="shared" si="0"/>
        <v>345000</v>
      </c>
      <c r="G6" s="61">
        <f>GETPIVOTDATA("学费",签约单明细!$C$2,"签约单录入人","李涛","项目类别","四六级")</f>
        <v>81939</v>
      </c>
      <c r="H6" s="61">
        <f>GETPIVOTDATA("学费",签约单明细!$C$2,"签约单录入人","李涛","项目类别","网课")</f>
        <v>53229.38</v>
      </c>
      <c r="I6" s="61">
        <f>GETPIVOTDATA("学费",签约单明细!$C$2,"签约单录入人","李涛","项目类别","无忧")</f>
        <v>124700</v>
      </c>
      <c r="J6" s="61"/>
      <c r="K6" s="61">
        <f>GETPIVOTDATA("学费",签约单明细!$C$2,"签约单录入人","李涛","项目类别","个性化")</f>
        <v>328500</v>
      </c>
      <c r="L6" s="69">
        <f t="shared" si="1"/>
        <v>588368.38</v>
      </c>
      <c r="M6" s="61">
        <f>退费明细!AO5</f>
        <v>18540</v>
      </c>
      <c r="N6" s="61">
        <f t="shared" si="2"/>
        <v>569828.38</v>
      </c>
      <c r="O6" s="73">
        <f>N6/D6</f>
        <v>1.75331809230769</v>
      </c>
      <c r="P6" s="74">
        <f>N6*5%</f>
        <v>28491.419</v>
      </c>
    </row>
    <row r="7" spans="2:15">
      <c r="B7" s="63" t="s">
        <v>40</v>
      </c>
      <c r="C7" s="63"/>
      <c r="D7" s="64">
        <f t="shared" ref="D7:L7" si="3">SUM(D4:D6)</f>
        <v>1625000</v>
      </c>
      <c r="E7" s="64">
        <v>60000</v>
      </c>
      <c r="F7" s="64">
        <f t="shared" si="0"/>
        <v>1685000</v>
      </c>
      <c r="G7" s="66">
        <f t="shared" si="3"/>
        <v>253550.1</v>
      </c>
      <c r="H7" s="66">
        <f t="shared" si="3"/>
        <v>147587.21</v>
      </c>
      <c r="I7" s="66">
        <f t="shared" si="3"/>
        <v>937119.5</v>
      </c>
      <c r="J7" s="66">
        <f t="shared" si="3"/>
        <v>175597.05</v>
      </c>
      <c r="K7" s="66">
        <f t="shared" si="3"/>
        <v>1263894</v>
      </c>
      <c r="L7" s="66">
        <f t="shared" si="3"/>
        <v>2777747.86</v>
      </c>
      <c r="M7" s="75">
        <v>587442.075</v>
      </c>
      <c r="N7" s="76">
        <f>SUM(N4:N6)</f>
        <v>2663319.31</v>
      </c>
      <c r="O7" s="77">
        <f>N7/D7</f>
        <v>1.63896572923077</v>
      </c>
    </row>
    <row r="8" spans="5:12">
      <c r="E8" s="54" t="s">
        <v>41</v>
      </c>
      <c r="F8" s="61" t="s">
        <v>17</v>
      </c>
      <c r="G8" s="67">
        <f t="shared" ref="G8:L8" si="4">G4/$L4</f>
        <v>0.04507009911355</v>
      </c>
      <c r="H8" s="67">
        <f t="shared" si="4"/>
        <v>0.0498521687377826</v>
      </c>
      <c r="I8" s="67">
        <f t="shared" si="4"/>
        <v>0.3536993763387</v>
      </c>
      <c r="J8" s="67">
        <f t="shared" si="4"/>
        <v>0.0601613016206257</v>
      </c>
      <c r="K8" s="67">
        <f t="shared" si="4"/>
        <v>0.491217054189342</v>
      </c>
      <c r="L8" s="67">
        <f t="shared" si="4"/>
        <v>1</v>
      </c>
    </row>
    <row r="9" spans="6:12">
      <c r="F9" s="61" t="s">
        <v>11</v>
      </c>
      <c r="G9" s="68">
        <f t="shared" ref="G9:L9" si="5">G5/$L5</f>
        <v>0.118095815265024</v>
      </c>
      <c r="H9" s="68">
        <f t="shared" si="5"/>
        <v>0.0350464024940875</v>
      </c>
      <c r="I9" s="68">
        <f t="shared" si="5"/>
        <v>0.391783743223433</v>
      </c>
      <c r="J9" s="68">
        <f t="shared" si="5"/>
        <v>0.104096680253042</v>
      </c>
      <c r="K9" s="68">
        <f t="shared" si="5"/>
        <v>0.350977358764414</v>
      </c>
      <c r="L9" s="68">
        <f t="shared" si="5"/>
        <v>1</v>
      </c>
    </row>
    <row r="10" spans="6:12">
      <c r="F10" s="62" t="s">
        <v>20</v>
      </c>
      <c r="G10" s="68">
        <f t="shared" ref="G10:L10" si="6">G6/$L6</f>
        <v>0.139264791897892</v>
      </c>
      <c r="H10" s="68">
        <f t="shared" si="6"/>
        <v>0.0904694776425613</v>
      </c>
      <c r="I10" s="68">
        <f t="shared" si="6"/>
        <v>0.211942048959191</v>
      </c>
      <c r="J10" s="68">
        <f t="shared" si="6"/>
        <v>0</v>
      </c>
      <c r="K10" s="68">
        <f t="shared" si="6"/>
        <v>0.558323681500355</v>
      </c>
      <c r="L10" s="68">
        <f t="shared" si="6"/>
        <v>1</v>
      </c>
    </row>
  </sheetData>
  <mergeCells count="2">
    <mergeCell ref="B2:O2"/>
    <mergeCell ref="B7:C7"/>
  </mergeCells>
  <conditionalFormatting sqref="G8:K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O259"/>
  <sheetViews>
    <sheetView showGridLines="0" topLeftCell="U1" workbookViewId="0">
      <selection activeCell="U10" sqref="$A10:$XFD10"/>
    </sheetView>
  </sheetViews>
  <sheetFormatPr defaultColWidth="9" defaultRowHeight="16.8"/>
  <cols>
    <col min="1" max="2" width="9" style="54"/>
    <col min="3" max="3" width="17.9230769230769" style="54"/>
    <col min="4" max="9" width="13.9230769230769" style="54"/>
    <col min="10" max="10" width="15.3846153846154" style="54"/>
    <col min="11" max="28" width="9" style="54"/>
    <col min="29" max="29" width="10.4615384615385" style="54"/>
    <col min="30" max="35" width="9" style="54"/>
    <col min="36" max="36" width="30.7692307692308" style="54" customWidth="1"/>
    <col min="37" max="38" width="9" style="54"/>
    <col min="39" max="39" width="11.7692307692308" style="54"/>
    <col min="40" max="53" width="9" style="54"/>
    <col min="54" max="54" width="11.7692307692308" style="54"/>
    <col min="55" max="64" width="9" style="54"/>
    <col min="65" max="65" width="13.1538461538462" style="54"/>
    <col min="66" max="16384" width="9" style="54"/>
  </cols>
  <sheetData>
    <row r="2" spans="3:4">
      <c r="C2" s="54" t="s">
        <v>42</v>
      </c>
      <c r="D2" s="54" t="s">
        <v>43</v>
      </c>
    </row>
    <row r="3" spans="3:10">
      <c r="C3" s="54" t="s">
        <v>44</v>
      </c>
      <c r="D3" s="54" t="s">
        <v>35</v>
      </c>
      <c r="E3" s="54" t="s">
        <v>45</v>
      </c>
      <c r="F3" s="54" t="s">
        <v>46</v>
      </c>
      <c r="G3" s="54" t="s">
        <v>47</v>
      </c>
      <c r="H3" s="54" t="s">
        <v>48</v>
      </c>
      <c r="I3" s="54" t="s">
        <v>49</v>
      </c>
      <c r="J3" s="54" t="s">
        <v>50</v>
      </c>
    </row>
    <row r="4" spans="3:10">
      <c r="C4" s="54" t="s">
        <v>20</v>
      </c>
      <c r="D4" s="54">
        <v>328500</v>
      </c>
      <c r="F4" s="54">
        <v>81939</v>
      </c>
      <c r="G4" s="54">
        <v>53229.38</v>
      </c>
      <c r="H4" s="54">
        <v>124700</v>
      </c>
      <c r="J4" s="54">
        <v>588368.38</v>
      </c>
    </row>
    <row r="5" spans="3:10">
      <c r="C5" s="54" t="s">
        <v>17</v>
      </c>
      <c r="D5" s="54">
        <v>584850</v>
      </c>
      <c r="E5" s="54">
        <v>71628.9</v>
      </c>
      <c r="F5" s="54">
        <v>53661.1</v>
      </c>
      <c r="G5" s="54">
        <v>59354.7</v>
      </c>
      <c r="H5" s="54">
        <v>421119.5</v>
      </c>
      <c r="J5" s="54">
        <v>1190614.2</v>
      </c>
    </row>
    <row r="6" spans="3:10">
      <c r="C6" s="54" t="s">
        <v>11</v>
      </c>
      <c r="D6" s="54">
        <v>343800</v>
      </c>
      <c r="E6" s="54">
        <v>103968.15</v>
      </c>
      <c r="F6" s="54">
        <v>117950</v>
      </c>
      <c r="G6" s="54">
        <v>35003.13</v>
      </c>
      <c r="H6" s="54">
        <v>391300</v>
      </c>
      <c r="I6" s="54">
        <v>6744</v>
      </c>
      <c r="J6" s="54">
        <v>998765.28</v>
      </c>
    </row>
    <row r="7" spans="3:10">
      <c r="C7" s="54" t="s">
        <v>50</v>
      </c>
      <c r="D7" s="54">
        <v>1257150</v>
      </c>
      <c r="E7" s="54">
        <v>175597.05</v>
      </c>
      <c r="F7" s="54">
        <v>253550.1</v>
      </c>
      <c r="G7" s="54">
        <v>147587.21</v>
      </c>
      <c r="H7" s="54">
        <v>937119.5</v>
      </c>
      <c r="I7" s="54">
        <v>6744</v>
      </c>
      <c r="J7" s="54">
        <v>2777747.86</v>
      </c>
    </row>
    <row r="10" ht="14" customHeight="1" spans="1:67">
      <c r="A10" s="55" t="s">
        <v>1</v>
      </c>
      <c r="B10" s="55" t="s">
        <v>51</v>
      </c>
      <c r="C10" s="55" t="s">
        <v>6</v>
      </c>
      <c r="D10" s="55" t="s">
        <v>52</v>
      </c>
      <c r="E10" s="55" t="s">
        <v>53</v>
      </c>
      <c r="F10" s="55" t="s">
        <v>54</v>
      </c>
      <c r="G10" s="55" t="s">
        <v>55</v>
      </c>
      <c r="H10" s="55" t="s">
        <v>56</v>
      </c>
      <c r="I10" s="55" t="s">
        <v>57</v>
      </c>
      <c r="J10" s="55" t="s">
        <v>58</v>
      </c>
      <c r="K10" s="55" t="s">
        <v>59</v>
      </c>
      <c r="L10" s="55" t="s">
        <v>60</v>
      </c>
      <c r="M10" s="55" t="s">
        <v>61</v>
      </c>
      <c r="N10" s="55" t="s">
        <v>62</v>
      </c>
      <c r="O10" s="55" t="s">
        <v>63</v>
      </c>
      <c r="P10" s="55" t="s">
        <v>64</v>
      </c>
      <c r="Q10" s="55" t="s">
        <v>65</v>
      </c>
      <c r="R10" s="55" t="s">
        <v>66</v>
      </c>
      <c r="S10" s="55" t="s">
        <v>67</v>
      </c>
      <c r="T10" s="55" t="s">
        <v>68</v>
      </c>
      <c r="U10" s="55" t="s">
        <v>69</v>
      </c>
      <c r="V10" s="55" t="s">
        <v>70</v>
      </c>
      <c r="W10" s="55" t="s">
        <v>71</v>
      </c>
      <c r="X10" s="55" t="s">
        <v>72</v>
      </c>
      <c r="Y10" s="55" t="s">
        <v>51</v>
      </c>
      <c r="Z10" s="55" t="s">
        <v>73</v>
      </c>
      <c r="AA10" s="55" t="s">
        <v>74</v>
      </c>
      <c r="AB10" s="55" t="s">
        <v>75</v>
      </c>
      <c r="AC10" s="55" t="s">
        <v>76</v>
      </c>
      <c r="AD10" s="55" t="s">
        <v>44</v>
      </c>
      <c r="AE10" s="55" t="s">
        <v>77</v>
      </c>
      <c r="AF10" s="55" t="s">
        <v>78</v>
      </c>
      <c r="AG10" s="55" t="s">
        <v>79</v>
      </c>
      <c r="AH10" s="55" t="s">
        <v>43</v>
      </c>
      <c r="AI10" s="55" t="s">
        <v>80</v>
      </c>
      <c r="AJ10" s="55" t="s">
        <v>81</v>
      </c>
      <c r="AK10" s="55" t="s">
        <v>82</v>
      </c>
      <c r="AL10" s="55" t="s">
        <v>83</v>
      </c>
      <c r="AM10" s="55" t="s">
        <v>84</v>
      </c>
      <c r="AN10" s="55" t="s">
        <v>85</v>
      </c>
      <c r="AO10" s="55" t="s">
        <v>86</v>
      </c>
      <c r="AP10" s="55" t="s">
        <v>87</v>
      </c>
      <c r="AQ10" s="55" t="s">
        <v>88</v>
      </c>
      <c r="AR10" s="55" t="s">
        <v>89</v>
      </c>
      <c r="AS10" s="55" t="s">
        <v>90</v>
      </c>
      <c r="AT10" s="55" t="s">
        <v>91</v>
      </c>
      <c r="AU10" s="55" t="s">
        <v>92</v>
      </c>
      <c r="AV10" s="55" t="s">
        <v>93</v>
      </c>
      <c r="AW10" s="55" t="s">
        <v>94</v>
      </c>
      <c r="AX10" s="55" t="s">
        <v>95</v>
      </c>
      <c r="AY10" s="55" t="s">
        <v>96</v>
      </c>
      <c r="AZ10" s="55" t="s">
        <v>97</v>
      </c>
      <c r="BA10" s="55" t="s">
        <v>98</v>
      </c>
      <c r="BB10" s="55" t="s">
        <v>99</v>
      </c>
      <c r="BC10" s="55" t="s">
        <v>100</v>
      </c>
      <c r="BD10" s="55" t="s">
        <v>101</v>
      </c>
      <c r="BE10" s="55" t="s">
        <v>102</v>
      </c>
      <c r="BF10" s="55" t="s">
        <v>103</v>
      </c>
      <c r="BG10" s="55" t="s">
        <v>104</v>
      </c>
      <c r="BH10" s="55" t="s">
        <v>105</v>
      </c>
      <c r="BI10" s="55" t="s">
        <v>106</v>
      </c>
      <c r="BJ10" s="55" t="s">
        <v>107</v>
      </c>
      <c r="BK10" s="55" t="s">
        <v>108</v>
      </c>
      <c r="BL10" s="55" t="s">
        <v>109</v>
      </c>
      <c r="BM10" s="55" t="s">
        <v>110</v>
      </c>
      <c r="BN10" s="55" t="s">
        <v>111</v>
      </c>
      <c r="BO10" s="55" t="s">
        <v>112</v>
      </c>
    </row>
    <row r="11" spans="1:67">
      <c r="A11" s="56">
        <v>157</v>
      </c>
      <c r="B11" s="56" t="s">
        <v>113</v>
      </c>
      <c r="C11" s="56" t="s">
        <v>114</v>
      </c>
      <c r="D11" s="56" t="s">
        <v>115</v>
      </c>
      <c r="E11" s="56" t="s">
        <v>116</v>
      </c>
      <c r="F11" s="56" t="s">
        <v>117</v>
      </c>
      <c r="G11" s="56" t="s">
        <v>118</v>
      </c>
      <c r="H11" s="56" t="s">
        <v>119</v>
      </c>
      <c r="I11" s="56"/>
      <c r="J11" s="56" t="s">
        <v>120</v>
      </c>
      <c r="K11" s="56" t="s">
        <v>17</v>
      </c>
      <c r="L11" s="56" t="s">
        <v>121</v>
      </c>
      <c r="M11" s="56" t="s">
        <v>122</v>
      </c>
      <c r="N11" s="56" t="s">
        <v>123</v>
      </c>
      <c r="O11" s="56"/>
      <c r="P11" s="56"/>
      <c r="Q11" s="56" t="s">
        <v>115</v>
      </c>
      <c r="R11" s="56" t="s">
        <v>17</v>
      </c>
      <c r="S11" s="56" t="s">
        <v>124</v>
      </c>
      <c r="T11" s="56" t="s">
        <v>125</v>
      </c>
      <c r="U11" s="56" t="s">
        <v>126</v>
      </c>
      <c r="V11" s="56" t="s">
        <v>127</v>
      </c>
      <c r="W11" s="56" t="s">
        <v>128</v>
      </c>
      <c r="X11" s="56" t="s">
        <v>120</v>
      </c>
      <c r="Y11" s="56" t="s">
        <v>129</v>
      </c>
      <c r="Z11" s="56" t="s">
        <v>130</v>
      </c>
      <c r="AA11" s="56" t="s">
        <v>131</v>
      </c>
      <c r="AB11" s="56" t="s">
        <v>115</v>
      </c>
      <c r="AC11" s="56">
        <v>5566241</v>
      </c>
      <c r="AD11" s="56" t="s">
        <v>17</v>
      </c>
      <c r="AE11" s="56" t="s">
        <v>132</v>
      </c>
      <c r="AF11" s="56" t="s">
        <v>17</v>
      </c>
      <c r="AG11" s="56" t="s">
        <v>133</v>
      </c>
      <c r="AH11" s="56" t="s">
        <v>35</v>
      </c>
      <c r="AI11" s="56" t="s">
        <v>134</v>
      </c>
      <c r="AJ11" s="56" t="s">
        <v>135</v>
      </c>
      <c r="AK11" s="56" t="s">
        <v>136</v>
      </c>
      <c r="AL11" s="56" t="s">
        <v>137</v>
      </c>
      <c r="AM11" s="58">
        <v>1200</v>
      </c>
      <c r="AN11" s="56"/>
      <c r="AO11" s="56" t="s">
        <v>117</v>
      </c>
      <c r="AP11" s="56" t="s">
        <v>138</v>
      </c>
      <c r="AQ11" s="56" t="s">
        <v>139</v>
      </c>
      <c r="AR11" s="56"/>
      <c r="AS11" s="56" t="s">
        <v>140</v>
      </c>
      <c r="AT11" s="56"/>
      <c r="AU11" s="56" t="s">
        <v>141</v>
      </c>
      <c r="AV11" s="56"/>
      <c r="AW11" s="56" t="s">
        <v>142</v>
      </c>
      <c r="AX11" s="56"/>
      <c r="AY11" s="56"/>
      <c r="AZ11" s="56"/>
      <c r="BA11" s="56"/>
      <c r="BB11" s="56">
        <v>85872093</v>
      </c>
      <c r="BC11" s="56" t="s">
        <v>143</v>
      </c>
      <c r="BD11" s="56" t="s">
        <v>144</v>
      </c>
      <c r="BE11" s="56" t="s">
        <v>145</v>
      </c>
      <c r="BF11" s="56" t="s">
        <v>146</v>
      </c>
      <c r="BG11" s="56" t="s">
        <v>147</v>
      </c>
      <c r="BH11" s="56" t="s">
        <v>148</v>
      </c>
      <c r="BI11" s="56" t="s">
        <v>149</v>
      </c>
      <c r="BJ11" s="56" t="s">
        <v>137</v>
      </c>
      <c r="BK11" s="56"/>
      <c r="BL11" s="56"/>
      <c r="BM11" s="56"/>
      <c r="BN11" s="56" t="s">
        <v>150</v>
      </c>
      <c r="BO11" s="56" t="s">
        <v>122</v>
      </c>
    </row>
    <row r="12" spans="1:67">
      <c r="A12" s="56">
        <v>158</v>
      </c>
      <c r="B12" s="56" t="s">
        <v>113</v>
      </c>
      <c r="C12" s="56" t="s">
        <v>114</v>
      </c>
      <c r="D12" s="56" t="s">
        <v>115</v>
      </c>
      <c r="E12" s="56" t="s">
        <v>116</v>
      </c>
      <c r="F12" s="56" t="s">
        <v>117</v>
      </c>
      <c r="G12" s="56" t="s">
        <v>118</v>
      </c>
      <c r="H12" s="56" t="s">
        <v>119</v>
      </c>
      <c r="I12" s="56"/>
      <c r="J12" s="56" t="s">
        <v>120</v>
      </c>
      <c r="K12" s="56" t="s">
        <v>17</v>
      </c>
      <c r="L12" s="56" t="s">
        <v>121</v>
      </c>
      <c r="M12" s="56" t="s">
        <v>122</v>
      </c>
      <c r="N12" s="56" t="s">
        <v>123</v>
      </c>
      <c r="O12" s="56"/>
      <c r="P12" s="56"/>
      <c r="Q12" s="56" t="s">
        <v>115</v>
      </c>
      <c r="R12" s="56" t="s">
        <v>17</v>
      </c>
      <c r="S12" s="56" t="s">
        <v>124</v>
      </c>
      <c r="T12" s="56" t="s">
        <v>125</v>
      </c>
      <c r="U12" s="56" t="s">
        <v>126</v>
      </c>
      <c r="V12" s="56" t="s">
        <v>127</v>
      </c>
      <c r="W12" s="56" t="s">
        <v>128</v>
      </c>
      <c r="X12" s="56" t="s">
        <v>120</v>
      </c>
      <c r="Y12" s="56" t="s">
        <v>129</v>
      </c>
      <c r="Z12" s="56" t="s">
        <v>130</v>
      </c>
      <c r="AA12" s="56" t="s">
        <v>131</v>
      </c>
      <c r="AB12" s="56" t="s">
        <v>115</v>
      </c>
      <c r="AC12" s="56">
        <v>5566241</v>
      </c>
      <c r="AD12" s="56" t="s">
        <v>17</v>
      </c>
      <c r="AE12" s="56" t="s">
        <v>132</v>
      </c>
      <c r="AF12" s="56" t="s">
        <v>17</v>
      </c>
      <c r="AG12" s="56" t="s">
        <v>133</v>
      </c>
      <c r="AH12" s="56" t="s">
        <v>35</v>
      </c>
      <c r="AI12" s="56" t="s">
        <v>151</v>
      </c>
      <c r="AJ12" s="56" t="s">
        <v>152</v>
      </c>
      <c r="AK12" s="56" t="s">
        <v>136</v>
      </c>
      <c r="AL12" s="56" t="s">
        <v>137</v>
      </c>
      <c r="AM12" s="58">
        <v>7200</v>
      </c>
      <c r="AN12" s="56"/>
      <c r="AO12" s="56" t="s">
        <v>117</v>
      </c>
      <c r="AP12" s="56" t="s">
        <v>138</v>
      </c>
      <c r="AQ12" s="56" t="s">
        <v>139</v>
      </c>
      <c r="AR12" s="56"/>
      <c r="AS12" s="56" t="s">
        <v>140</v>
      </c>
      <c r="AT12" s="56"/>
      <c r="AU12" s="56" t="s">
        <v>141</v>
      </c>
      <c r="AV12" s="56"/>
      <c r="AW12" s="56" t="s">
        <v>142</v>
      </c>
      <c r="AX12" s="56"/>
      <c r="AY12" s="56"/>
      <c r="AZ12" s="56"/>
      <c r="BA12" s="56"/>
      <c r="BB12" s="56">
        <v>85872093</v>
      </c>
      <c r="BC12" s="56" t="s">
        <v>143</v>
      </c>
      <c r="BD12" s="56" t="s">
        <v>144</v>
      </c>
      <c r="BE12" s="56" t="s">
        <v>145</v>
      </c>
      <c r="BF12" s="56" t="s">
        <v>146</v>
      </c>
      <c r="BG12" s="56" t="s">
        <v>147</v>
      </c>
      <c r="BH12" s="56" t="s">
        <v>148</v>
      </c>
      <c r="BI12" s="56" t="s">
        <v>149</v>
      </c>
      <c r="BJ12" s="56" t="s">
        <v>137</v>
      </c>
      <c r="BK12" s="56"/>
      <c r="BL12" s="56"/>
      <c r="BM12" s="56"/>
      <c r="BN12" s="56" t="s">
        <v>150</v>
      </c>
      <c r="BO12" s="56" t="s">
        <v>122</v>
      </c>
    </row>
    <row r="13" spans="1:67">
      <c r="A13" s="56">
        <v>211</v>
      </c>
      <c r="B13" s="56" t="s">
        <v>113</v>
      </c>
      <c r="C13" s="56" t="s">
        <v>114</v>
      </c>
      <c r="D13" s="56" t="s">
        <v>153</v>
      </c>
      <c r="E13" s="56" t="s">
        <v>154</v>
      </c>
      <c r="F13" s="56" t="s">
        <v>155</v>
      </c>
      <c r="G13" s="56" t="s">
        <v>156</v>
      </c>
      <c r="H13" s="56" t="s">
        <v>157</v>
      </c>
      <c r="I13" s="56" t="s">
        <v>158</v>
      </c>
      <c r="J13" s="56" t="s">
        <v>159</v>
      </c>
      <c r="K13" s="56" t="s">
        <v>17</v>
      </c>
      <c r="L13" s="56" t="s">
        <v>160</v>
      </c>
      <c r="M13" s="56" t="s">
        <v>161</v>
      </c>
      <c r="N13" s="56" t="s">
        <v>137</v>
      </c>
      <c r="O13" s="56"/>
      <c r="P13" s="56"/>
      <c r="Q13" s="56" t="s">
        <v>115</v>
      </c>
      <c r="R13" s="56" t="s">
        <v>17</v>
      </c>
      <c r="S13" s="56" t="s">
        <v>162</v>
      </c>
      <c r="T13" s="56" t="s">
        <v>163</v>
      </c>
      <c r="U13" s="56" t="s">
        <v>164</v>
      </c>
      <c r="V13" s="56" t="s">
        <v>127</v>
      </c>
      <c r="W13" s="56" t="s">
        <v>165</v>
      </c>
      <c r="X13" s="56" t="s">
        <v>120</v>
      </c>
      <c r="Y13" s="56" t="s">
        <v>129</v>
      </c>
      <c r="Z13" s="56" t="s">
        <v>130</v>
      </c>
      <c r="AA13" s="56" t="s">
        <v>131</v>
      </c>
      <c r="AB13" s="56" t="s">
        <v>115</v>
      </c>
      <c r="AC13" s="56">
        <v>5673871</v>
      </c>
      <c r="AD13" s="56" t="s">
        <v>17</v>
      </c>
      <c r="AE13" s="56" t="s">
        <v>166</v>
      </c>
      <c r="AF13" s="56" t="s">
        <v>17</v>
      </c>
      <c r="AG13" s="56" t="s">
        <v>167</v>
      </c>
      <c r="AH13" s="56" t="s">
        <v>35</v>
      </c>
      <c r="AI13" s="56" t="s">
        <v>168</v>
      </c>
      <c r="AJ13" s="56" t="s">
        <v>169</v>
      </c>
      <c r="AK13" s="56" t="s">
        <v>136</v>
      </c>
      <c r="AL13" s="56" t="s">
        <v>137</v>
      </c>
      <c r="AM13" s="58">
        <v>63200</v>
      </c>
      <c r="AN13" s="56"/>
      <c r="AO13" s="56" t="s">
        <v>137</v>
      </c>
      <c r="AP13" s="56" t="s">
        <v>170</v>
      </c>
      <c r="AQ13" s="56" t="s">
        <v>139</v>
      </c>
      <c r="AR13" s="56"/>
      <c r="AS13" s="56" t="s">
        <v>140</v>
      </c>
      <c r="AT13" s="56"/>
      <c r="AU13" s="56" t="s">
        <v>171</v>
      </c>
      <c r="AV13" s="56"/>
      <c r="AW13" s="56" t="s">
        <v>172</v>
      </c>
      <c r="AX13" s="56"/>
      <c r="AY13" s="56"/>
      <c r="AZ13" s="56"/>
      <c r="BA13" s="56"/>
      <c r="BB13" s="56">
        <v>85872093</v>
      </c>
      <c r="BC13" s="56" t="s">
        <v>143</v>
      </c>
      <c r="BD13" s="56" t="s">
        <v>144</v>
      </c>
      <c r="BE13" s="56" t="s">
        <v>173</v>
      </c>
      <c r="BF13" s="56" t="s">
        <v>174</v>
      </c>
      <c r="BG13" s="56" t="s">
        <v>147</v>
      </c>
      <c r="BH13" s="56" t="s">
        <v>148</v>
      </c>
      <c r="BI13" s="56" t="s">
        <v>149</v>
      </c>
      <c r="BJ13" s="56" t="s">
        <v>137</v>
      </c>
      <c r="BK13" s="56"/>
      <c r="BL13" s="56"/>
      <c r="BM13" s="56"/>
      <c r="BN13" s="56" t="s">
        <v>150</v>
      </c>
      <c r="BO13" s="56" t="s">
        <v>161</v>
      </c>
    </row>
    <row r="14" spans="1:67">
      <c r="A14" s="56">
        <v>201</v>
      </c>
      <c r="B14" s="56" t="s">
        <v>113</v>
      </c>
      <c r="C14" s="56" t="s">
        <v>114</v>
      </c>
      <c r="D14" s="56" t="s">
        <v>175</v>
      </c>
      <c r="E14" s="56" t="s">
        <v>176</v>
      </c>
      <c r="F14" s="56" t="s">
        <v>177</v>
      </c>
      <c r="G14" s="56" t="s">
        <v>178</v>
      </c>
      <c r="H14" s="56" t="s">
        <v>179</v>
      </c>
      <c r="I14" s="56"/>
      <c r="J14" s="56" t="s">
        <v>120</v>
      </c>
      <c r="K14" s="56" t="s">
        <v>11</v>
      </c>
      <c r="L14" s="56" t="s">
        <v>160</v>
      </c>
      <c r="M14" s="56" t="s">
        <v>180</v>
      </c>
      <c r="N14" s="56" t="s">
        <v>137</v>
      </c>
      <c r="O14" s="56"/>
      <c r="P14" s="56"/>
      <c r="Q14" s="56" t="s">
        <v>181</v>
      </c>
      <c r="R14" s="56" t="s">
        <v>11</v>
      </c>
      <c r="S14" s="56" t="s">
        <v>182</v>
      </c>
      <c r="T14" s="56" t="s">
        <v>163</v>
      </c>
      <c r="U14" s="56" t="s">
        <v>183</v>
      </c>
      <c r="V14" s="56" t="s">
        <v>127</v>
      </c>
      <c r="W14" s="56" t="s">
        <v>184</v>
      </c>
      <c r="X14" s="56" t="s">
        <v>120</v>
      </c>
      <c r="Y14" s="56" t="s">
        <v>185</v>
      </c>
      <c r="Z14" s="56" t="s">
        <v>186</v>
      </c>
      <c r="AA14" s="56" t="s">
        <v>187</v>
      </c>
      <c r="AB14" s="56" t="s">
        <v>181</v>
      </c>
      <c r="AC14" s="56">
        <v>5648748</v>
      </c>
      <c r="AD14" s="56" t="s">
        <v>11</v>
      </c>
      <c r="AE14" s="56" t="s">
        <v>188</v>
      </c>
      <c r="AF14" s="56" t="s">
        <v>11</v>
      </c>
      <c r="AG14" s="56" t="s">
        <v>188</v>
      </c>
      <c r="AH14" s="56" t="s">
        <v>48</v>
      </c>
      <c r="AI14" s="56" t="s">
        <v>189</v>
      </c>
      <c r="AJ14" s="56" t="s">
        <v>190</v>
      </c>
      <c r="AK14" s="56" t="s">
        <v>136</v>
      </c>
      <c r="AL14" s="56" t="s">
        <v>137</v>
      </c>
      <c r="AM14" s="58">
        <v>9800</v>
      </c>
      <c r="AN14" s="56"/>
      <c r="AO14" s="56" t="s">
        <v>137</v>
      </c>
      <c r="AP14" s="56" t="s">
        <v>170</v>
      </c>
      <c r="AQ14" s="56" t="s">
        <v>139</v>
      </c>
      <c r="AR14" s="56" t="s">
        <v>191</v>
      </c>
      <c r="AS14" s="56" t="s">
        <v>192</v>
      </c>
      <c r="AT14" s="56" t="s">
        <v>193</v>
      </c>
      <c r="AU14" s="56" t="s">
        <v>194</v>
      </c>
      <c r="AV14" s="56"/>
      <c r="AW14" s="56" t="s">
        <v>195</v>
      </c>
      <c r="AX14" s="56"/>
      <c r="AY14" s="56"/>
      <c r="AZ14" s="56"/>
      <c r="BA14" s="56"/>
      <c r="BB14" s="56">
        <v>85516485</v>
      </c>
      <c r="BC14" s="56" t="s">
        <v>143</v>
      </c>
      <c r="BD14" s="56" t="s">
        <v>144</v>
      </c>
      <c r="BE14" s="56" t="s">
        <v>196</v>
      </c>
      <c r="BF14" s="56" t="s">
        <v>197</v>
      </c>
      <c r="BG14" s="56" t="s">
        <v>147</v>
      </c>
      <c r="BH14" s="56" t="s">
        <v>198</v>
      </c>
      <c r="BI14" s="56" t="s">
        <v>149</v>
      </c>
      <c r="BJ14" s="56" t="s">
        <v>137</v>
      </c>
      <c r="BK14" s="56"/>
      <c r="BL14" s="56" t="s">
        <v>199</v>
      </c>
      <c r="BM14" s="56"/>
      <c r="BN14" s="56" t="s">
        <v>150</v>
      </c>
      <c r="BO14" s="56" t="s">
        <v>200</v>
      </c>
    </row>
    <row r="15" spans="1:67">
      <c r="A15" s="56">
        <v>21</v>
      </c>
      <c r="B15" s="56" t="s">
        <v>113</v>
      </c>
      <c r="C15" s="56" t="s">
        <v>114</v>
      </c>
      <c r="D15" s="56" t="s">
        <v>201</v>
      </c>
      <c r="E15" s="56" t="s">
        <v>202</v>
      </c>
      <c r="F15" s="56" t="s">
        <v>203</v>
      </c>
      <c r="G15" s="56" t="s">
        <v>204</v>
      </c>
      <c r="H15" s="56" t="s">
        <v>205</v>
      </c>
      <c r="I15" s="56" t="s">
        <v>206</v>
      </c>
      <c r="J15" s="56"/>
      <c r="K15" s="56" t="s">
        <v>207</v>
      </c>
      <c r="L15" s="56" t="s">
        <v>208</v>
      </c>
      <c r="M15" s="56" t="s">
        <v>209</v>
      </c>
      <c r="N15" s="56" t="s">
        <v>137</v>
      </c>
      <c r="O15" s="56" t="s">
        <v>207</v>
      </c>
      <c r="P15" s="56" t="s">
        <v>210</v>
      </c>
      <c r="Q15" s="56" t="s">
        <v>201</v>
      </c>
      <c r="R15" s="56" t="s">
        <v>11</v>
      </c>
      <c r="S15" s="56" t="s">
        <v>211</v>
      </c>
      <c r="T15" s="56" t="s">
        <v>163</v>
      </c>
      <c r="U15" s="56" t="s">
        <v>212</v>
      </c>
      <c r="V15" s="56" t="s">
        <v>127</v>
      </c>
      <c r="W15" s="56" t="s">
        <v>213</v>
      </c>
      <c r="X15" s="56" t="s">
        <v>49</v>
      </c>
      <c r="Y15" s="56" t="s">
        <v>214</v>
      </c>
      <c r="Z15" s="56" t="s">
        <v>215</v>
      </c>
      <c r="AA15" s="56" t="s">
        <v>216</v>
      </c>
      <c r="AB15" s="56" t="s">
        <v>201</v>
      </c>
      <c r="AC15" s="56">
        <v>5680022</v>
      </c>
      <c r="AD15" s="56" t="s">
        <v>11</v>
      </c>
      <c r="AE15" s="56" t="s">
        <v>217</v>
      </c>
      <c r="AF15" s="56" t="s">
        <v>11</v>
      </c>
      <c r="AG15" s="56" t="s">
        <v>218</v>
      </c>
      <c r="AH15" s="56" t="s">
        <v>47</v>
      </c>
      <c r="AI15" s="56" t="s">
        <v>219</v>
      </c>
      <c r="AJ15" s="56" t="s">
        <v>220</v>
      </c>
      <c r="AK15" s="56" t="s">
        <v>136</v>
      </c>
      <c r="AL15" s="56" t="s">
        <v>137</v>
      </c>
      <c r="AM15" s="58">
        <v>2934.13</v>
      </c>
      <c r="AN15" s="56"/>
      <c r="AO15" s="56" t="s">
        <v>137</v>
      </c>
      <c r="AP15" s="56" t="s">
        <v>170</v>
      </c>
      <c r="AQ15" s="56" t="s">
        <v>221</v>
      </c>
      <c r="AR15" s="56"/>
      <c r="AS15" s="56"/>
      <c r="AT15" s="56"/>
      <c r="AU15" s="56" t="s">
        <v>222</v>
      </c>
      <c r="AV15" s="56"/>
      <c r="AW15" s="56" t="s">
        <v>223</v>
      </c>
      <c r="AX15" s="56"/>
      <c r="AY15" s="56"/>
      <c r="AZ15" s="56"/>
      <c r="BA15" s="56" t="s">
        <v>224</v>
      </c>
      <c r="BB15" s="56">
        <v>86005371</v>
      </c>
      <c r="BC15" s="56" t="s">
        <v>149</v>
      </c>
      <c r="BD15" s="56"/>
      <c r="BE15" s="56" t="s">
        <v>137</v>
      </c>
      <c r="BF15" s="56" t="s">
        <v>137</v>
      </c>
      <c r="BG15" s="56"/>
      <c r="BH15" s="56" t="s">
        <v>225</v>
      </c>
      <c r="BI15" s="56" t="s">
        <v>143</v>
      </c>
      <c r="BJ15" s="56" t="s">
        <v>137</v>
      </c>
      <c r="BK15" s="56"/>
      <c r="BL15" s="56"/>
      <c r="BM15" s="56">
        <v>109418058</v>
      </c>
      <c r="BN15" s="56"/>
      <c r="BO15" s="56" t="s">
        <v>226</v>
      </c>
    </row>
    <row r="16" spans="1:67">
      <c r="A16" s="56">
        <v>122</v>
      </c>
      <c r="B16" s="56" t="s">
        <v>113</v>
      </c>
      <c r="C16" s="56" t="s">
        <v>114</v>
      </c>
      <c r="D16" s="56" t="s">
        <v>227</v>
      </c>
      <c r="E16" s="56" t="s">
        <v>228</v>
      </c>
      <c r="F16" s="56" t="s">
        <v>229</v>
      </c>
      <c r="G16" s="56" t="s">
        <v>230</v>
      </c>
      <c r="H16" s="56" t="s">
        <v>231</v>
      </c>
      <c r="I16" s="56"/>
      <c r="J16" s="56" t="s">
        <v>232</v>
      </c>
      <c r="K16" s="56" t="s">
        <v>17</v>
      </c>
      <c r="L16" s="56" t="s">
        <v>121</v>
      </c>
      <c r="M16" s="56" t="s">
        <v>122</v>
      </c>
      <c r="N16" s="56" t="s">
        <v>233</v>
      </c>
      <c r="O16" s="56"/>
      <c r="P16" s="56"/>
      <c r="Q16" s="56" t="s">
        <v>227</v>
      </c>
      <c r="R16" s="56" t="s">
        <v>17</v>
      </c>
      <c r="S16" s="56" t="s">
        <v>234</v>
      </c>
      <c r="T16" s="56" t="s">
        <v>125</v>
      </c>
      <c r="U16" s="56" t="s">
        <v>235</v>
      </c>
      <c r="V16" s="56" t="s">
        <v>127</v>
      </c>
      <c r="W16" s="56" t="s">
        <v>165</v>
      </c>
      <c r="X16" s="56" t="s">
        <v>232</v>
      </c>
      <c r="Y16" s="56" t="s">
        <v>236</v>
      </c>
      <c r="Z16" s="56" t="s">
        <v>237</v>
      </c>
      <c r="AA16" s="56" t="s">
        <v>238</v>
      </c>
      <c r="AB16" s="56" t="s">
        <v>227</v>
      </c>
      <c r="AC16" s="56">
        <v>5567368</v>
      </c>
      <c r="AD16" s="56" t="s">
        <v>17</v>
      </c>
      <c r="AE16" s="56" t="s">
        <v>239</v>
      </c>
      <c r="AF16" s="56" t="s">
        <v>17</v>
      </c>
      <c r="AG16" s="56" t="s">
        <v>240</v>
      </c>
      <c r="AH16" s="56" t="s">
        <v>35</v>
      </c>
      <c r="AI16" s="56" t="s">
        <v>241</v>
      </c>
      <c r="AJ16" s="56" t="s">
        <v>169</v>
      </c>
      <c r="AK16" s="56" t="s">
        <v>136</v>
      </c>
      <c r="AL16" s="56" t="s">
        <v>137</v>
      </c>
      <c r="AM16" s="58">
        <v>29900</v>
      </c>
      <c r="AN16" s="56"/>
      <c r="AO16" s="56" t="s">
        <v>229</v>
      </c>
      <c r="AP16" s="56" t="s">
        <v>138</v>
      </c>
      <c r="AQ16" s="56" t="s">
        <v>139</v>
      </c>
      <c r="AR16" s="56"/>
      <c r="AS16" s="56" t="s">
        <v>242</v>
      </c>
      <c r="AT16" s="56"/>
      <c r="AU16" s="56" t="s">
        <v>243</v>
      </c>
      <c r="AV16" s="56"/>
      <c r="AW16" s="56" t="s">
        <v>244</v>
      </c>
      <c r="AX16" s="56"/>
      <c r="AY16" s="56"/>
      <c r="AZ16" s="56"/>
      <c r="BA16" s="56"/>
      <c r="BB16" s="56">
        <v>33569231</v>
      </c>
      <c r="BC16" s="56" t="s">
        <v>143</v>
      </c>
      <c r="BD16" s="56" t="s">
        <v>144</v>
      </c>
      <c r="BE16" s="56" t="s">
        <v>173</v>
      </c>
      <c r="BF16" s="56" t="s">
        <v>245</v>
      </c>
      <c r="BG16" s="56" t="s">
        <v>147</v>
      </c>
      <c r="BH16" s="56" t="s">
        <v>198</v>
      </c>
      <c r="BI16" s="56" t="s">
        <v>149</v>
      </c>
      <c r="BJ16" s="56" t="s">
        <v>137</v>
      </c>
      <c r="BK16" s="56"/>
      <c r="BL16" s="56"/>
      <c r="BM16" s="56"/>
      <c r="BN16" s="56"/>
      <c r="BO16" s="56" t="s">
        <v>122</v>
      </c>
    </row>
    <row r="17" spans="1:67">
      <c r="A17" s="56">
        <v>129</v>
      </c>
      <c r="B17" s="56" t="s">
        <v>113</v>
      </c>
      <c r="C17" s="56" t="s">
        <v>114</v>
      </c>
      <c r="D17" s="56"/>
      <c r="E17" s="56" t="s">
        <v>246</v>
      </c>
      <c r="F17" s="56"/>
      <c r="G17" s="56" t="s">
        <v>247</v>
      </c>
      <c r="H17" s="56" t="s">
        <v>248</v>
      </c>
      <c r="I17" s="56"/>
      <c r="J17" s="56" t="s">
        <v>232</v>
      </c>
      <c r="K17" s="56" t="s">
        <v>11</v>
      </c>
      <c r="L17" s="56" t="s">
        <v>121</v>
      </c>
      <c r="M17" s="56" t="s">
        <v>122</v>
      </c>
      <c r="N17" s="56"/>
      <c r="O17" s="56"/>
      <c r="P17" s="56"/>
      <c r="Q17" s="56" t="s">
        <v>249</v>
      </c>
      <c r="R17" s="56" t="s">
        <v>11</v>
      </c>
      <c r="S17" s="56" t="s">
        <v>250</v>
      </c>
      <c r="T17" s="56" t="s">
        <v>125</v>
      </c>
      <c r="U17" s="56" t="s">
        <v>251</v>
      </c>
      <c r="V17" s="56" t="s">
        <v>127</v>
      </c>
      <c r="W17" s="56" t="s">
        <v>165</v>
      </c>
      <c r="X17" s="56" t="s">
        <v>232</v>
      </c>
      <c r="Y17" s="56" t="s">
        <v>252</v>
      </c>
      <c r="Z17" s="56" t="s">
        <v>253</v>
      </c>
      <c r="AA17" s="56" t="s">
        <v>254</v>
      </c>
      <c r="AB17" s="56" t="s">
        <v>249</v>
      </c>
      <c r="AC17" s="56">
        <v>5679654</v>
      </c>
      <c r="AD17" s="56" t="s">
        <v>11</v>
      </c>
      <c r="AE17" s="56" t="s">
        <v>255</v>
      </c>
      <c r="AF17" s="56" t="s">
        <v>11</v>
      </c>
      <c r="AG17" s="56" t="s">
        <v>256</v>
      </c>
      <c r="AH17" s="56" t="s">
        <v>45</v>
      </c>
      <c r="AI17" s="56" t="s">
        <v>257</v>
      </c>
      <c r="AJ17" s="56" t="s">
        <v>258</v>
      </c>
      <c r="AK17" s="56" t="s">
        <v>136</v>
      </c>
      <c r="AL17" s="56" t="s">
        <v>137</v>
      </c>
      <c r="AM17" s="58">
        <v>16000</v>
      </c>
      <c r="AN17" s="56"/>
      <c r="AO17" s="56" t="s">
        <v>137</v>
      </c>
      <c r="AP17" s="56" t="s">
        <v>138</v>
      </c>
      <c r="AQ17" s="56" t="s">
        <v>139</v>
      </c>
      <c r="AR17" s="56"/>
      <c r="AS17" s="56" t="s">
        <v>259</v>
      </c>
      <c r="AT17" s="56"/>
      <c r="AU17" s="56" t="s">
        <v>222</v>
      </c>
      <c r="AV17" s="56"/>
      <c r="AW17" s="56" t="s">
        <v>260</v>
      </c>
      <c r="AX17" s="56"/>
      <c r="AY17" s="56"/>
      <c r="AZ17" s="56"/>
      <c r="BA17" s="56"/>
      <c r="BB17" s="56">
        <v>33140368</v>
      </c>
      <c r="BC17" s="56" t="s">
        <v>143</v>
      </c>
      <c r="BD17" s="56" t="s">
        <v>144</v>
      </c>
      <c r="BE17" s="56" t="s">
        <v>173</v>
      </c>
      <c r="BF17" s="56" t="s">
        <v>261</v>
      </c>
      <c r="BG17" s="56"/>
      <c r="BH17" s="56" t="s">
        <v>198</v>
      </c>
      <c r="BI17" s="56" t="s">
        <v>149</v>
      </c>
      <c r="BJ17" s="56" t="s">
        <v>137</v>
      </c>
      <c r="BK17" s="56"/>
      <c r="BL17" s="56"/>
      <c r="BM17" s="56"/>
      <c r="BN17" s="56"/>
      <c r="BO17" s="56"/>
    </row>
    <row r="18" spans="1:67">
      <c r="A18" s="56">
        <v>42</v>
      </c>
      <c r="B18" s="56" t="s">
        <v>113</v>
      </c>
      <c r="C18" s="56" t="s">
        <v>114</v>
      </c>
      <c r="D18" s="56" t="s">
        <v>262</v>
      </c>
      <c r="E18" s="56" t="s">
        <v>263</v>
      </c>
      <c r="F18" s="56" t="s">
        <v>264</v>
      </c>
      <c r="G18" s="56" t="s">
        <v>265</v>
      </c>
      <c r="H18" s="56" t="s">
        <v>266</v>
      </c>
      <c r="I18" s="56" t="s">
        <v>137</v>
      </c>
      <c r="J18" s="56" t="s">
        <v>120</v>
      </c>
      <c r="K18" s="56" t="s">
        <v>17</v>
      </c>
      <c r="L18" s="56" t="s">
        <v>267</v>
      </c>
      <c r="M18" s="56" t="s">
        <v>268</v>
      </c>
      <c r="N18" s="56" t="s">
        <v>137</v>
      </c>
      <c r="O18" s="56"/>
      <c r="P18" s="56"/>
      <c r="Q18" s="56" t="s">
        <v>269</v>
      </c>
      <c r="R18" s="56" t="s">
        <v>17</v>
      </c>
      <c r="S18" s="56" t="s">
        <v>270</v>
      </c>
      <c r="T18" s="56" t="s">
        <v>125</v>
      </c>
      <c r="U18" s="56" t="s">
        <v>271</v>
      </c>
      <c r="V18" s="56" t="s">
        <v>127</v>
      </c>
      <c r="W18" s="56" t="s">
        <v>165</v>
      </c>
      <c r="X18" s="56" t="s">
        <v>120</v>
      </c>
      <c r="Y18" s="56" t="s">
        <v>272</v>
      </c>
      <c r="Z18" s="56" t="s">
        <v>215</v>
      </c>
      <c r="AA18" s="56" t="s">
        <v>273</v>
      </c>
      <c r="AB18" s="56" t="s">
        <v>269</v>
      </c>
      <c r="AC18" s="56">
        <v>5570137</v>
      </c>
      <c r="AD18" s="56" t="s">
        <v>17</v>
      </c>
      <c r="AE18" s="56" t="s">
        <v>274</v>
      </c>
      <c r="AF18" s="56" t="s">
        <v>17</v>
      </c>
      <c r="AG18" s="56" t="s">
        <v>275</v>
      </c>
      <c r="AH18" s="56" t="s">
        <v>35</v>
      </c>
      <c r="AI18" s="56" t="s">
        <v>276</v>
      </c>
      <c r="AJ18" s="56" t="s">
        <v>277</v>
      </c>
      <c r="AK18" s="56" t="s">
        <v>136</v>
      </c>
      <c r="AL18" s="56" t="s">
        <v>137</v>
      </c>
      <c r="AM18" s="58">
        <v>0</v>
      </c>
      <c r="AN18" s="56"/>
      <c r="AO18" s="56" t="s">
        <v>137</v>
      </c>
      <c r="AP18" s="56" t="s">
        <v>170</v>
      </c>
      <c r="AQ18" s="56" t="s">
        <v>221</v>
      </c>
      <c r="AR18" s="56"/>
      <c r="AS18" s="56" t="s">
        <v>278</v>
      </c>
      <c r="AT18" s="56"/>
      <c r="AU18" s="56" t="s">
        <v>279</v>
      </c>
      <c r="AV18" s="56"/>
      <c r="AW18" s="56" t="s">
        <v>280</v>
      </c>
      <c r="AX18" s="56"/>
      <c r="AY18" s="56"/>
      <c r="AZ18" s="56"/>
      <c r="BA18" s="56"/>
      <c r="BB18" s="56">
        <v>85687580</v>
      </c>
      <c r="BC18" s="56" t="s">
        <v>143</v>
      </c>
      <c r="BD18" s="56" t="s">
        <v>144</v>
      </c>
      <c r="BE18" s="56" t="s">
        <v>173</v>
      </c>
      <c r="BF18" s="56" t="s">
        <v>281</v>
      </c>
      <c r="BG18" s="56" t="s">
        <v>147</v>
      </c>
      <c r="BH18" s="56" t="s">
        <v>198</v>
      </c>
      <c r="BI18" s="56" t="s">
        <v>143</v>
      </c>
      <c r="BJ18" s="56" t="s">
        <v>137</v>
      </c>
      <c r="BK18" s="56"/>
      <c r="BL18" s="56"/>
      <c r="BM18" s="56"/>
      <c r="BN18" s="56" t="s">
        <v>282</v>
      </c>
      <c r="BO18" s="56" t="s">
        <v>283</v>
      </c>
    </row>
    <row r="19" spans="1:67">
      <c r="A19" s="56">
        <v>53</v>
      </c>
      <c r="B19" s="56" t="s">
        <v>113</v>
      </c>
      <c r="C19" s="56" t="s">
        <v>114</v>
      </c>
      <c r="D19" s="56"/>
      <c r="E19" s="56" t="s">
        <v>284</v>
      </c>
      <c r="F19" s="56"/>
      <c r="G19" s="56" t="s">
        <v>285</v>
      </c>
      <c r="H19" s="56" t="s">
        <v>286</v>
      </c>
      <c r="I19" s="56" t="s">
        <v>137</v>
      </c>
      <c r="J19" s="56" t="s">
        <v>287</v>
      </c>
      <c r="K19" s="56" t="s">
        <v>20</v>
      </c>
      <c r="L19" s="56" t="s">
        <v>160</v>
      </c>
      <c r="M19" s="56" t="s">
        <v>161</v>
      </c>
      <c r="N19" s="56"/>
      <c r="O19" s="56"/>
      <c r="P19" s="56"/>
      <c r="Q19" s="56" t="s">
        <v>288</v>
      </c>
      <c r="R19" s="56" t="s">
        <v>20</v>
      </c>
      <c r="S19" s="56" t="s">
        <v>289</v>
      </c>
      <c r="T19" s="56" t="s">
        <v>125</v>
      </c>
      <c r="U19" s="56" t="s">
        <v>290</v>
      </c>
      <c r="V19" s="56" t="s">
        <v>127</v>
      </c>
      <c r="W19" s="56" t="s">
        <v>165</v>
      </c>
      <c r="X19" s="56" t="s">
        <v>287</v>
      </c>
      <c r="Y19" s="56" t="s">
        <v>291</v>
      </c>
      <c r="Z19" s="56" t="s">
        <v>292</v>
      </c>
      <c r="AA19" s="56" t="s">
        <v>293</v>
      </c>
      <c r="AB19" s="56" t="s">
        <v>288</v>
      </c>
      <c r="AC19" s="56">
        <v>5663041</v>
      </c>
      <c r="AD19" s="56" t="s">
        <v>20</v>
      </c>
      <c r="AE19" s="56" t="s">
        <v>294</v>
      </c>
      <c r="AF19" s="56" t="s">
        <v>20</v>
      </c>
      <c r="AG19" s="56" t="s">
        <v>295</v>
      </c>
      <c r="AH19" s="56" t="s">
        <v>48</v>
      </c>
      <c r="AI19" s="56" t="s">
        <v>296</v>
      </c>
      <c r="AJ19" s="56" t="s">
        <v>297</v>
      </c>
      <c r="AK19" s="56" t="s">
        <v>136</v>
      </c>
      <c r="AL19" s="56" t="s">
        <v>137</v>
      </c>
      <c r="AM19" s="58">
        <v>5137.6</v>
      </c>
      <c r="AN19" s="56"/>
      <c r="AO19" s="56" t="s">
        <v>137</v>
      </c>
      <c r="AP19" s="56" t="s">
        <v>170</v>
      </c>
      <c r="AQ19" s="56" t="s">
        <v>139</v>
      </c>
      <c r="AR19" s="56" t="s">
        <v>298</v>
      </c>
      <c r="AS19" s="56" t="s">
        <v>299</v>
      </c>
      <c r="AT19" s="56" t="s">
        <v>300</v>
      </c>
      <c r="AU19" s="56" t="s">
        <v>301</v>
      </c>
      <c r="AV19" s="56"/>
      <c r="AW19" s="56" t="s">
        <v>302</v>
      </c>
      <c r="AX19" s="56"/>
      <c r="AY19" s="56"/>
      <c r="AZ19" s="56"/>
      <c r="BA19" s="56"/>
      <c r="BB19" s="56">
        <v>86751591</v>
      </c>
      <c r="BC19" s="56" t="s">
        <v>143</v>
      </c>
      <c r="BD19" s="56" t="s">
        <v>303</v>
      </c>
      <c r="BE19" s="56" t="s">
        <v>173</v>
      </c>
      <c r="BF19" s="56" t="s">
        <v>304</v>
      </c>
      <c r="BG19" s="56"/>
      <c r="BH19" s="56" t="s">
        <v>225</v>
      </c>
      <c r="BI19" s="56" t="s">
        <v>149</v>
      </c>
      <c r="BJ19" s="56" t="s">
        <v>137</v>
      </c>
      <c r="BK19" s="56"/>
      <c r="BL19" s="56" t="s">
        <v>199</v>
      </c>
      <c r="BM19" s="56"/>
      <c r="BN19" s="56" t="s">
        <v>150</v>
      </c>
      <c r="BO19" s="56"/>
    </row>
    <row r="20" spans="1:67">
      <c r="A20" s="56">
        <v>54</v>
      </c>
      <c r="B20" s="56" t="s">
        <v>113</v>
      </c>
      <c r="C20" s="56" t="s">
        <v>114</v>
      </c>
      <c r="D20" s="56"/>
      <c r="E20" s="56" t="s">
        <v>284</v>
      </c>
      <c r="F20" s="56"/>
      <c r="G20" s="56" t="s">
        <v>285</v>
      </c>
      <c r="H20" s="56" t="s">
        <v>286</v>
      </c>
      <c r="I20" s="56" t="s">
        <v>137</v>
      </c>
      <c r="J20" s="56" t="s">
        <v>287</v>
      </c>
      <c r="K20" s="56" t="s">
        <v>20</v>
      </c>
      <c r="L20" s="56" t="s">
        <v>160</v>
      </c>
      <c r="M20" s="56" t="s">
        <v>161</v>
      </c>
      <c r="N20" s="56"/>
      <c r="O20" s="56"/>
      <c r="P20" s="56"/>
      <c r="Q20" s="56" t="s">
        <v>288</v>
      </c>
      <c r="R20" s="56" t="s">
        <v>20</v>
      </c>
      <c r="S20" s="56" t="s">
        <v>289</v>
      </c>
      <c r="T20" s="56" t="s">
        <v>125</v>
      </c>
      <c r="U20" s="56" t="s">
        <v>290</v>
      </c>
      <c r="V20" s="56" t="s">
        <v>127</v>
      </c>
      <c r="W20" s="56" t="s">
        <v>165</v>
      </c>
      <c r="X20" s="56" t="s">
        <v>287</v>
      </c>
      <c r="Y20" s="56" t="s">
        <v>291</v>
      </c>
      <c r="Z20" s="56" t="s">
        <v>292</v>
      </c>
      <c r="AA20" s="56" t="s">
        <v>293</v>
      </c>
      <c r="AB20" s="56" t="s">
        <v>288</v>
      </c>
      <c r="AC20" s="56">
        <v>5663041</v>
      </c>
      <c r="AD20" s="56" t="s">
        <v>20</v>
      </c>
      <c r="AE20" s="56" t="s">
        <v>294</v>
      </c>
      <c r="AF20" s="56" t="s">
        <v>20</v>
      </c>
      <c r="AG20" s="56" t="s">
        <v>295</v>
      </c>
      <c r="AH20" s="56" t="s">
        <v>48</v>
      </c>
      <c r="AI20" s="56" t="s">
        <v>305</v>
      </c>
      <c r="AJ20" s="56" t="s">
        <v>306</v>
      </c>
      <c r="AK20" s="56" t="s">
        <v>136</v>
      </c>
      <c r="AL20" s="56" t="s">
        <v>137</v>
      </c>
      <c r="AM20" s="58">
        <v>6092.2</v>
      </c>
      <c r="AN20" s="56"/>
      <c r="AO20" s="56" t="s">
        <v>137</v>
      </c>
      <c r="AP20" s="56" t="s">
        <v>170</v>
      </c>
      <c r="AQ20" s="56" t="s">
        <v>139</v>
      </c>
      <c r="AR20" s="56" t="s">
        <v>298</v>
      </c>
      <c r="AS20" s="56" t="s">
        <v>299</v>
      </c>
      <c r="AT20" s="56" t="s">
        <v>307</v>
      </c>
      <c r="AU20" s="56" t="s">
        <v>301</v>
      </c>
      <c r="AV20" s="56"/>
      <c r="AW20" s="56" t="s">
        <v>302</v>
      </c>
      <c r="AX20" s="56"/>
      <c r="AY20" s="56"/>
      <c r="AZ20" s="56"/>
      <c r="BA20" s="56"/>
      <c r="BB20" s="56">
        <v>86751591</v>
      </c>
      <c r="BC20" s="56" t="s">
        <v>143</v>
      </c>
      <c r="BD20" s="56" t="s">
        <v>303</v>
      </c>
      <c r="BE20" s="56" t="s">
        <v>173</v>
      </c>
      <c r="BF20" s="56" t="s">
        <v>304</v>
      </c>
      <c r="BG20" s="56"/>
      <c r="BH20" s="56" t="s">
        <v>225</v>
      </c>
      <c r="BI20" s="56" t="s">
        <v>149</v>
      </c>
      <c r="BJ20" s="56" t="s">
        <v>137</v>
      </c>
      <c r="BK20" s="56"/>
      <c r="BL20" s="56" t="s">
        <v>199</v>
      </c>
      <c r="BM20" s="56"/>
      <c r="BN20" s="56" t="s">
        <v>150</v>
      </c>
      <c r="BO20" s="56"/>
    </row>
    <row r="21" spans="1:67">
      <c r="A21" s="56">
        <v>55</v>
      </c>
      <c r="B21" s="56" t="s">
        <v>113</v>
      </c>
      <c r="C21" s="56" t="s">
        <v>114</v>
      </c>
      <c r="D21" s="56"/>
      <c r="E21" s="56" t="s">
        <v>284</v>
      </c>
      <c r="F21" s="56"/>
      <c r="G21" s="56" t="s">
        <v>285</v>
      </c>
      <c r="H21" s="56" t="s">
        <v>286</v>
      </c>
      <c r="I21" s="56" t="s">
        <v>137</v>
      </c>
      <c r="J21" s="56" t="s">
        <v>287</v>
      </c>
      <c r="K21" s="56" t="s">
        <v>20</v>
      </c>
      <c r="L21" s="56" t="s">
        <v>160</v>
      </c>
      <c r="M21" s="56" t="s">
        <v>161</v>
      </c>
      <c r="N21" s="56"/>
      <c r="O21" s="56"/>
      <c r="P21" s="56"/>
      <c r="Q21" s="56" t="s">
        <v>288</v>
      </c>
      <c r="R21" s="56" t="s">
        <v>20</v>
      </c>
      <c r="S21" s="56" t="s">
        <v>289</v>
      </c>
      <c r="T21" s="56" t="s">
        <v>125</v>
      </c>
      <c r="U21" s="56" t="s">
        <v>290</v>
      </c>
      <c r="V21" s="56" t="s">
        <v>127</v>
      </c>
      <c r="W21" s="56" t="s">
        <v>165</v>
      </c>
      <c r="X21" s="56" t="s">
        <v>287</v>
      </c>
      <c r="Y21" s="56" t="s">
        <v>291</v>
      </c>
      <c r="Z21" s="56" t="s">
        <v>292</v>
      </c>
      <c r="AA21" s="56" t="s">
        <v>293</v>
      </c>
      <c r="AB21" s="56" t="s">
        <v>288</v>
      </c>
      <c r="AC21" s="56">
        <v>5663041</v>
      </c>
      <c r="AD21" s="56" t="s">
        <v>20</v>
      </c>
      <c r="AE21" s="56" t="s">
        <v>294</v>
      </c>
      <c r="AF21" s="56" t="s">
        <v>20</v>
      </c>
      <c r="AG21" s="56" t="s">
        <v>295</v>
      </c>
      <c r="AH21" s="56" t="s">
        <v>48</v>
      </c>
      <c r="AI21" s="56" t="s">
        <v>308</v>
      </c>
      <c r="AJ21" s="56" t="s">
        <v>309</v>
      </c>
      <c r="AK21" s="56" t="s">
        <v>136</v>
      </c>
      <c r="AL21" s="56" t="s">
        <v>137</v>
      </c>
      <c r="AM21" s="58">
        <v>4183.8</v>
      </c>
      <c r="AN21" s="56"/>
      <c r="AO21" s="56" t="s">
        <v>137</v>
      </c>
      <c r="AP21" s="56" t="s">
        <v>170</v>
      </c>
      <c r="AQ21" s="56" t="s">
        <v>139</v>
      </c>
      <c r="AR21" s="56" t="s">
        <v>298</v>
      </c>
      <c r="AS21" s="56" t="s">
        <v>299</v>
      </c>
      <c r="AT21" s="56" t="s">
        <v>310</v>
      </c>
      <c r="AU21" s="56" t="s">
        <v>301</v>
      </c>
      <c r="AV21" s="56"/>
      <c r="AW21" s="56" t="s">
        <v>302</v>
      </c>
      <c r="AX21" s="56"/>
      <c r="AY21" s="56"/>
      <c r="AZ21" s="56"/>
      <c r="BA21" s="56"/>
      <c r="BB21" s="56">
        <v>86751591</v>
      </c>
      <c r="BC21" s="56" t="s">
        <v>143</v>
      </c>
      <c r="BD21" s="56" t="s">
        <v>303</v>
      </c>
      <c r="BE21" s="56" t="s">
        <v>173</v>
      </c>
      <c r="BF21" s="56" t="s">
        <v>304</v>
      </c>
      <c r="BG21" s="56"/>
      <c r="BH21" s="56" t="s">
        <v>225</v>
      </c>
      <c r="BI21" s="56" t="s">
        <v>149</v>
      </c>
      <c r="BJ21" s="56" t="s">
        <v>137</v>
      </c>
      <c r="BK21" s="56"/>
      <c r="BL21" s="56" t="s">
        <v>199</v>
      </c>
      <c r="BM21" s="56"/>
      <c r="BN21" s="56" t="s">
        <v>150</v>
      </c>
      <c r="BO21" s="56"/>
    </row>
    <row r="22" spans="1:67">
      <c r="A22" s="56">
        <v>56</v>
      </c>
      <c r="B22" s="56" t="s">
        <v>113</v>
      </c>
      <c r="C22" s="56" t="s">
        <v>114</v>
      </c>
      <c r="D22" s="56"/>
      <c r="E22" s="56" t="s">
        <v>284</v>
      </c>
      <c r="F22" s="56"/>
      <c r="G22" s="56" t="s">
        <v>285</v>
      </c>
      <c r="H22" s="56" t="s">
        <v>286</v>
      </c>
      <c r="I22" s="56" t="s">
        <v>137</v>
      </c>
      <c r="J22" s="56" t="s">
        <v>287</v>
      </c>
      <c r="K22" s="56" t="s">
        <v>20</v>
      </c>
      <c r="L22" s="56" t="s">
        <v>160</v>
      </c>
      <c r="M22" s="56" t="s">
        <v>161</v>
      </c>
      <c r="N22" s="56"/>
      <c r="O22" s="56"/>
      <c r="P22" s="56"/>
      <c r="Q22" s="56" t="s">
        <v>288</v>
      </c>
      <c r="R22" s="56" t="s">
        <v>20</v>
      </c>
      <c r="S22" s="56" t="s">
        <v>289</v>
      </c>
      <c r="T22" s="56" t="s">
        <v>125</v>
      </c>
      <c r="U22" s="56" t="s">
        <v>290</v>
      </c>
      <c r="V22" s="56" t="s">
        <v>127</v>
      </c>
      <c r="W22" s="56" t="s">
        <v>165</v>
      </c>
      <c r="X22" s="56" t="s">
        <v>287</v>
      </c>
      <c r="Y22" s="56" t="s">
        <v>291</v>
      </c>
      <c r="Z22" s="56" t="s">
        <v>292</v>
      </c>
      <c r="AA22" s="56" t="s">
        <v>293</v>
      </c>
      <c r="AB22" s="56" t="s">
        <v>288</v>
      </c>
      <c r="AC22" s="56">
        <v>5663041</v>
      </c>
      <c r="AD22" s="56" t="s">
        <v>20</v>
      </c>
      <c r="AE22" s="56" t="s">
        <v>294</v>
      </c>
      <c r="AF22" s="56" t="s">
        <v>20</v>
      </c>
      <c r="AG22" s="56" t="s">
        <v>295</v>
      </c>
      <c r="AH22" s="56" t="s">
        <v>48</v>
      </c>
      <c r="AI22" s="56" t="s">
        <v>311</v>
      </c>
      <c r="AJ22" s="56" t="s">
        <v>312</v>
      </c>
      <c r="AK22" s="56" t="s">
        <v>136</v>
      </c>
      <c r="AL22" s="56" t="s">
        <v>137</v>
      </c>
      <c r="AM22" s="58">
        <v>3523.2</v>
      </c>
      <c r="AN22" s="56"/>
      <c r="AO22" s="56" t="s">
        <v>137</v>
      </c>
      <c r="AP22" s="56" t="s">
        <v>170</v>
      </c>
      <c r="AQ22" s="56" t="s">
        <v>139</v>
      </c>
      <c r="AR22" s="56" t="s">
        <v>298</v>
      </c>
      <c r="AS22" s="56" t="s">
        <v>299</v>
      </c>
      <c r="AT22" s="56" t="s">
        <v>313</v>
      </c>
      <c r="AU22" s="56" t="s">
        <v>301</v>
      </c>
      <c r="AV22" s="56"/>
      <c r="AW22" s="56" t="s">
        <v>302</v>
      </c>
      <c r="AX22" s="56"/>
      <c r="AY22" s="56"/>
      <c r="AZ22" s="56"/>
      <c r="BA22" s="56"/>
      <c r="BB22" s="56">
        <v>86751591</v>
      </c>
      <c r="BC22" s="56" t="s">
        <v>143</v>
      </c>
      <c r="BD22" s="56" t="s">
        <v>303</v>
      </c>
      <c r="BE22" s="56" t="s">
        <v>173</v>
      </c>
      <c r="BF22" s="56" t="s">
        <v>304</v>
      </c>
      <c r="BG22" s="56"/>
      <c r="BH22" s="56" t="s">
        <v>225</v>
      </c>
      <c r="BI22" s="56" t="s">
        <v>149</v>
      </c>
      <c r="BJ22" s="56" t="s">
        <v>137</v>
      </c>
      <c r="BK22" s="56"/>
      <c r="BL22" s="56" t="s">
        <v>199</v>
      </c>
      <c r="BM22" s="56"/>
      <c r="BN22" s="56" t="s">
        <v>150</v>
      </c>
      <c r="BO22" s="56"/>
    </row>
    <row r="23" spans="1:67">
      <c r="A23" s="56">
        <v>57</v>
      </c>
      <c r="B23" s="56" t="s">
        <v>113</v>
      </c>
      <c r="C23" s="56" t="s">
        <v>114</v>
      </c>
      <c r="D23" s="56"/>
      <c r="E23" s="56" t="s">
        <v>284</v>
      </c>
      <c r="F23" s="56"/>
      <c r="G23" s="56" t="s">
        <v>285</v>
      </c>
      <c r="H23" s="56" t="s">
        <v>286</v>
      </c>
      <c r="I23" s="56" t="s">
        <v>137</v>
      </c>
      <c r="J23" s="56" t="s">
        <v>287</v>
      </c>
      <c r="K23" s="56" t="s">
        <v>20</v>
      </c>
      <c r="L23" s="56" t="s">
        <v>160</v>
      </c>
      <c r="M23" s="56" t="s">
        <v>161</v>
      </c>
      <c r="N23" s="56"/>
      <c r="O23" s="56"/>
      <c r="P23" s="56"/>
      <c r="Q23" s="56" t="s">
        <v>288</v>
      </c>
      <c r="R23" s="56" t="s">
        <v>20</v>
      </c>
      <c r="S23" s="56" t="s">
        <v>289</v>
      </c>
      <c r="T23" s="56" t="s">
        <v>125</v>
      </c>
      <c r="U23" s="56" t="s">
        <v>290</v>
      </c>
      <c r="V23" s="56" t="s">
        <v>127</v>
      </c>
      <c r="W23" s="56" t="s">
        <v>165</v>
      </c>
      <c r="X23" s="56" t="s">
        <v>287</v>
      </c>
      <c r="Y23" s="56" t="s">
        <v>291</v>
      </c>
      <c r="Z23" s="56" t="s">
        <v>292</v>
      </c>
      <c r="AA23" s="56" t="s">
        <v>293</v>
      </c>
      <c r="AB23" s="56" t="s">
        <v>288</v>
      </c>
      <c r="AC23" s="56">
        <v>5663041</v>
      </c>
      <c r="AD23" s="56" t="s">
        <v>20</v>
      </c>
      <c r="AE23" s="56" t="s">
        <v>294</v>
      </c>
      <c r="AF23" s="56" t="s">
        <v>20</v>
      </c>
      <c r="AG23" s="56" t="s">
        <v>295</v>
      </c>
      <c r="AH23" s="56" t="s">
        <v>48</v>
      </c>
      <c r="AI23" s="56" t="s">
        <v>314</v>
      </c>
      <c r="AJ23" s="56" t="s">
        <v>315</v>
      </c>
      <c r="AK23" s="56" t="s">
        <v>136</v>
      </c>
      <c r="AL23" s="56" t="s">
        <v>137</v>
      </c>
      <c r="AM23" s="58">
        <v>6165.6</v>
      </c>
      <c r="AN23" s="56"/>
      <c r="AO23" s="56" t="s">
        <v>137</v>
      </c>
      <c r="AP23" s="56" t="s">
        <v>170</v>
      </c>
      <c r="AQ23" s="56" t="s">
        <v>139</v>
      </c>
      <c r="AR23" s="56" t="s">
        <v>298</v>
      </c>
      <c r="AS23" s="56" t="s">
        <v>299</v>
      </c>
      <c r="AT23" s="56" t="s">
        <v>316</v>
      </c>
      <c r="AU23" s="56" t="s">
        <v>301</v>
      </c>
      <c r="AV23" s="56"/>
      <c r="AW23" s="56" t="s">
        <v>302</v>
      </c>
      <c r="AX23" s="56"/>
      <c r="AY23" s="56"/>
      <c r="AZ23" s="56"/>
      <c r="BA23" s="56"/>
      <c r="BB23" s="56">
        <v>86751591</v>
      </c>
      <c r="BC23" s="56" t="s">
        <v>143</v>
      </c>
      <c r="BD23" s="56" t="s">
        <v>303</v>
      </c>
      <c r="BE23" s="56" t="s">
        <v>173</v>
      </c>
      <c r="BF23" s="56" t="s">
        <v>304</v>
      </c>
      <c r="BG23" s="56"/>
      <c r="BH23" s="56" t="s">
        <v>225</v>
      </c>
      <c r="BI23" s="56" t="s">
        <v>149</v>
      </c>
      <c r="BJ23" s="56" t="s">
        <v>137</v>
      </c>
      <c r="BK23" s="56"/>
      <c r="BL23" s="56" t="s">
        <v>199</v>
      </c>
      <c r="BM23" s="56"/>
      <c r="BN23" s="56" t="s">
        <v>150</v>
      </c>
      <c r="BO23" s="56"/>
    </row>
    <row r="24" spans="1:67">
      <c r="A24" s="56">
        <v>58</v>
      </c>
      <c r="B24" s="56" t="s">
        <v>113</v>
      </c>
      <c r="C24" s="56" t="s">
        <v>114</v>
      </c>
      <c r="D24" s="56"/>
      <c r="E24" s="56" t="s">
        <v>284</v>
      </c>
      <c r="F24" s="56"/>
      <c r="G24" s="56" t="s">
        <v>285</v>
      </c>
      <c r="H24" s="56" t="s">
        <v>286</v>
      </c>
      <c r="I24" s="56" t="s">
        <v>137</v>
      </c>
      <c r="J24" s="56" t="s">
        <v>287</v>
      </c>
      <c r="K24" s="56" t="s">
        <v>20</v>
      </c>
      <c r="L24" s="56" t="s">
        <v>160</v>
      </c>
      <c r="M24" s="56" t="s">
        <v>161</v>
      </c>
      <c r="N24" s="56"/>
      <c r="O24" s="56"/>
      <c r="P24" s="56"/>
      <c r="Q24" s="56" t="s">
        <v>288</v>
      </c>
      <c r="R24" s="56" t="s">
        <v>20</v>
      </c>
      <c r="S24" s="56" t="s">
        <v>289</v>
      </c>
      <c r="T24" s="56" t="s">
        <v>125</v>
      </c>
      <c r="U24" s="56" t="s">
        <v>290</v>
      </c>
      <c r="V24" s="56" t="s">
        <v>127</v>
      </c>
      <c r="W24" s="56" t="s">
        <v>165</v>
      </c>
      <c r="X24" s="56" t="s">
        <v>287</v>
      </c>
      <c r="Y24" s="56" t="s">
        <v>291</v>
      </c>
      <c r="Z24" s="56" t="s">
        <v>292</v>
      </c>
      <c r="AA24" s="56" t="s">
        <v>293</v>
      </c>
      <c r="AB24" s="56" t="s">
        <v>288</v>
      </c>
      <c r="AC24" s="56">
        <v>5663041</v>
      </c>
      <c r="AD24" s="56" t="s">
        <v>20</v>
      </c>
      <c r="AE24" s="56" t="s">
        <v>294</v>
      </c>
      <c r="AF24" s="56" t="s">
        <v>20</v>
      </c>
      <c r="AG24" s="56" t="s">
        <v>295</v>
      </c>
      <c r="AH24" s="56" t="s">
        <v>48</v>
      </c>
      <c r="AI24" s="56" t="s">
        <v>317</v>
      </c>
      <c r="AJ24" s="56" t="s">
        <v>318</v>
      </c>
      <c r="AK24" s="56" t="s">
        <v>136</v>
      </c>
      <c r="AL24" s="56" t="s">
        <v>137</v>
      </c>
      <c r="AM24" s="58">
        <v>4697.6</v>
      </c>
      <c r="AN24" s="56"/>
      <c r="AO24" s="56" t="s">
        <v>137</v>
      </c>
      <c r="AP24" s="56" t="s">
        <v>170</v>
      </c>
      <c r="AQ24" s="56" t="s">
        <v>139</v>
      </c>
      <c r="AR24" s="56" t="s">
        <v>298</v>
      </c>
      <c r="AS24" s="56" t="s">
        <v>299</v>
      </c>
      <c r="AT24" s="56" t="s">
        <v>319</v>
      </c>
      <c r="AU24" s="56" t="s">
        <v>301</v>
      </c>
      <c r="AV24" s="56"/>
      <c r="AW24" s="56" t="s">
        <v>302</v>
      </c>
      <c r="AX24" s="56"/>
      <c r="AY24" s="56"/>
      <c r="AZ24" s="56"/>
      <c r="BA24" s="56"/>
      <c r="BB24" s="56">
        <v>86751591</v>
      </c>
      <c r="BC24" s="56" t="s">
        <v>143</v>
      </c>
      <c r="BD24" s="56" t="s">
        <v>303</v>
      </c>
      <c r="BE24" s="56" t="s">
        <v>173</v>
      </c>
      <c r="BF24" s="56" t="s">
        <v>304</v>
      </c>
      <c r="BG24" s="56"/>
      <c r="BH24" s="56" t="s">
        <v>225</v>
      </c>
      <c r="BI24" s="56" t="s">
        <v>149</v>
      </c>
      <c r="BJ24" s="56" t="s">
        <v>137</v>
      </c>
      <c r="BK24" s="56"/>
      <c r="BL24" s="56" t="s">
        <v>199</v>
      </c>
      <c r="BM24" s="56"/>
      <c r="BN24" s="56" t="s">
        <v>150</v>
      </c>
      <c r="BO24" s="56"/>
    </row>
    <row r="25" spans="1:67">
      <c r="A25" s="56">
        <v>59</v>
      </c>
      <c r="B25" s="56" t="s">
        <v>113</v>
      </c>
      <c r="C25" s="56" t="s">
        <v>114</v>
      </c>
      <c r="D25" s="56"/>
      <c r="E25" s="56" t="s">
        <v>284</v>
      </c>
      <c r="F25" s="56"/>
      <c r="G25" s="56" t="s">
        <v>285</v>
      </c>
      <c r="H25" s="56" t="s">
        <v>286</v>
      </c>
      <c r="I25" s="56" t="s">
        <v>137</v>
      </c>
      <c r="J25" s="56" t="s">
        <v>287</v>
      </c>
      <c r="K25" s="56" t="s">
        <v>20</v>
      </c>
      <c r="L25" s="56" t="s">
        <v>160</v>
      </c>
      <c r="M25" s="56" t="s">
        <v>161</v>
      </c>
      <c r="N25" s="56"/>
      <c r="O25" s="56"/>
      <c r="P25" s="56"/>
      <c r="Q25" s="56" t="s">
        <v>288</v>
      </c>
      <c r="R25" s="56" t="s">
        <v>20</v>
      </c>
      <c r="S25" s="56" t="s">
        <v>289</v>
      </c>
      <c r="T25" s="56" t="s">
        <v>125</v>
      </c>
      <c r="U25" s="56" t="s">
        <v>290</v>
      </c>
      <c r="V25" s="56" t="s">
        <v>127</v>
      </c>
      <c r="W25" s="56" t="s">
        <v>165</v>
      </c>
      <c r="X25" s="56" t="s">
        <v>287</v>
      </c>
      <c r="Y25" s="56" t="s">
        <v>291</v>
      </c>
      <c r="Z25" s="56" t="s">
        <v>292</v>
      </c>
      <c r="AA25" s="56" t="s">
        <v>293</v>
      </c>
      <c r="AB25" s="56" t="s">
        <v>288</v>
      </c>
      <c r="AC25" s="56">
        <v>5663041</v>
      </c>
      <c r="AD25" s="56" t="s">
        <v>20</v>
      </c>
      <c r="AE25" s="56" t="s">
        <v>294</v>
      </c>
      <c r="AF25" s="56" t="s">
        <v>20</v>
      </c>
      <c r="AG25" s="56" t="s">
        <v>295</v>
      </c>
      <c r="AH25" s="56" t="s">
        <v>46</v>
      </c>
      <c r="AI25" s="56" t="s">
        <v>320</v>
      </c>
      <c r="AJ25" s="56" t="s">
        <v>321</v>
      </c>
      <c r="AK25" s="56" t="s">
        <v>136</v>
      </c>
      <c r="AL25" s="56" t="s">
        <v>137</v>
      </c>
      <c r="AM25" s="58">
        <v>3180</v>
      </c>
      <c r="AN25" s="56"/>
      <c r="AO25" s="56" t="s">
        <v>137</v>
      </c>
      <c r="AP25" s="56" t="s">
        <v>170</v>
      </c>
      <c r="AQ25" s="56" t="s">
        <v>139</v>
      </c>
      <c r="AR25" s="56" t="s">
        <v>322</v>
      </c>
      <c r="AS25" s="56" t="s">
        <v>299</v>
      </c>
      <c r="AT25" s="56" t="s">
        <v>323</v>
      </c>
      <c r="AU25" s="56" t="s">
        <v>301</v>
      </c>
      <c r="AV25" s="56"/>
      <c r="AW25" s="56" t="s">
        <v>302</v>
      </c>
      <c r="AX25" s="56"/>
      <c r="AY25" s="56"/>
      <c r="AZ25" s="56"/>
      <c r="BA25" s="56"/>
      <c r="BB25" s="56">
        <v>86751591</v>
      </c>
      <c r="BC25" s="56" t="s">
        <v>143</v>
      </c>
      <c r="BD25" s="56" t="s">
        <v>303</v>
      </c>
      <c r="BE25" s="56" t="s">
        <v>173</v>
      </c>
      <c r="BF25" s="56" t="s">
        <v>304</v>
      </c>
      <c r="BG25" s="56"/>
      <c r="BH25" s="56" t="s">
        <v>225</v>
      </c>
      <c r="BI25" s="56" t="s">
        <v>149</v>
      </c>
      <c r="BJ25" s="56" t="s">
        <v>137</v>
      </c>
      <c r="BK25" s="56"/>
      <c r="BL25" s="56" t="s">
        <v>199</v>
      </c>
      <c r="BM25" s="56"/>
      <c r="BN25" s="56" t="s">
        <v>150</v>
      </c>
      <c r="BO25" s="56"/>
    </row>
    <row r="26" spans="1:67">
      <c r="A26" s="56">
        <v>60</v>
      </c>
      <c r="B26" s="56" t="s">
        <v>113</v>
      </c>
      <c r="C26" s="56" t="s">
        <v>114</v>
      </c>
      <c r="D26" s="56"/>
      <c r="E26" s="56" t="s">
        <v>284</v>
      </c>
      <c r="F26" s="56"/>
      <c r="G26" s="56" t="s">
        <v>285</v>
      </c>
      <c r="H26" s="56" t="s">
        <v>286</v>
      </c>
      <c r="I26" s="56" t="s">
        <v>137</v>
      </c>
      <c r="J26" s="56" t="s">
        <v>287</v>
      </c>
      <c r="K26" s="56" t="s">
        <v>20</v>
      </c>
      <c r="L26" s="56" t="s">
        <v>160</v>
      </c>
      <c r="M26" s="56" t="s">
        <v>161</v>
      </c>
      <c r="N26" s="56"/>
      <c r="O26" s="56"/>
      <c r="P26" s="56"/>
      <c r="Q26" s="56" t="s">
        <v>288</v>
      </c>
      <c r="R26" s="56" t="s">
        <v>20</v>
      </c>
      <c r="S26" s="56" t="s">
        <v>289</v>
      </c>
      <c r="T26" s="56" t="s">
        <v>125</v>
      </c>
      <c r="U26" s="56" t="s">
        <v>290</v>
      </c>
      <c r="V26" s="56" t="s">
        <v>127</v>
      </c>
      <c r="W26" s="56" t="s">
        <v>165</v>
      </c>
      <c r="X26" s="56" t="s">
        <v>287</v>
      </c>
      <c r="Y26" s="56" t="s">
        <v>291</v>
      </c>
      <c r="Z26" s="56" t="s">
        <v>292</v>
      </c>
      <c r="AA26" s="56" t="s">
        <v>293</v>
      </c>
      <c r="AB26" s="56" t="s">
        <v>288</v>
      </c>
      <c r="AC26" s="56">
        <v>5663041</v>
      </c>
      <c r="AD26" s="56" t="s">
        <v>20</v>
      </c>
      <c r="AE26" s="56" t="s">
        <v>294</v>
      </c>
      <c r="AF26" s="56" t="s">
        <v>20</v>
      </c>
      <c r="AG26" s="56" t="s">
        <v>295</v>
      </c>
      <c r="AH26" s="56" t="s">
        <v>48</v>
      </c>
      <c r="AI26" s="56" t="s">
        <v>324</v>
      </c>
      <c r="AJ26" s="56" t="s">
        <v>325</v>
      </c>
      <c r="AK26" s="56" t="s">
        <v>136</v>
      </c>
      <c r="AL26" s="56" t="s">
        <v>137</v>
      </c>
      <c r="AM26" s="58">
        <v>80000</v>
      </c>
      <c r="AN26" s="56"/>
      <c r="AO26" s="56" t="s">
        <v>137</v>
      </c>
      <c r="AP26" s="56" t="s">
        <v>170</v>
      </c>
      <c r="AQ26" s="56" t="s">
        <v>139</v>
      </c>
      <c r="AR26" s="56" t="s">
        <v>298</v>
      </c>
      <c r="AS26" s="56" t="s">
        <v>299</v>
      </c>
      <c r="AT26" s="56"/>
      <c r="AU26" s="56" t="s">
        <v>301</v>
      </c>
      <c r="AV26" s="56"/>
      <c r="AW26" s="56" t="s">
        <v>302</v>
      </c>
      <c r="AX26" s="56"/>
      <c r="AY26" s="56"/>
      <c r="AZ26" s="56"/>
      <c r="BA26" s="56"/>
      <c r="BB26" s="56">
        <v>86751591</v>
      </c>
      <c r="BC26" s="56" t="s">
        <v>143</v>
      </c>
      <c r="BD26" s="56" t="s">
        <v>303</v>
      </c>
      <c r="BE26" s="56" t="s">
        <v>173</v>
      </c>
      <c r="BF26" s="56" t="s">
        <v>304</v>
      </c>
      <c r="BG26" s="56"/>
      <c r="BH26" s="56" t="s">
        <v>225</v>
      </c>
      <c r="BI26" s="56" t="s">
        <v>149</v>
      </c>
      <c r="BJ26" s="56" t="s">
        <v>137</v>
      </c>
      <c r="BK26" s="56"/>
      <c r="BL26" s="56"/>
      <c r="BM26" s="56"/>
      <c r="BN26" s="56" t="s">
        <v>150</v>
      </c>
      <c r="BO26" s="56"/>
    </row>
    <row r="27" spans="1:67">
      <c r="A27" s="56">
        <v>104</v>
      </c>
      <c r="B27" s="56" t="s">
        <v>113</v>
      </c>
      <c r="C27" s="56" t="s">
        <v>114</v>
      </c>
      <c r="D27" s="56" t="s">
        <v>326</v>
      </c>
      <c r="E27" s="56" t="s">
        <v>327</v>
      </c>
      <c r="F27" s="56" t="s">
        <v>328</v>
      </c>
      <c r="G27" s="56" t="s">
        <v>329</v>
      </c>
      <c r="H27" s="56" t="s">
        <v>330</v>
      </c>
      <c r="I27" s="56" t="s">
        <v>331</v>
      </c>
      <c r="J27" s="56"/>
      <c r="K27" s="56" t="s">
        <v>17</v>
      </c>
      <c r="L27" s="56" t="s">
        <v>332</v>
      </c>
      <c r="M27" s="56" t="s">
        <v>333</v>
      </c>
      <c r="N27" s="56" t="s">
        <v>137</v>
      </c>
      <c r="O27" s="56"/>
      <c r="P27" s="56"/>
      <c r="Q27" s="56" t="s">
        <v>334</v>
      </c>
      <c r="R27" s="56" t="s">
        <v>17</v>
      </c>
      <c r="S27" s="56" t="s">
        <v>335</v>
      </c>
      <c r="T27" s="56" t="s">
        <v>163</v>
      </c>
      <c r="U27" s="56" t="s">
        <v>336</v>
      </c>
      <c r="V27" s="56" t="s">
        <v>127</v>
      </c>
      <c r="W27" s="56" t="s">
        <v>337</v>
      </c>
      <c r="X27" s="56" t="s">
        <v>287</v>
      </c>
      <c r="Y27" s="56" t="s">
        <v>252</v>
      </c>
      <c r="Z27" s="56" t="s">
        <v>338</v>
      </c>
      <c r="AA27" s="56" t="s">
        <v>339</v>
      </c>
      <c r="AB27" s="56" t="s">
        <v>334</v>
      </c>
      <c r="AC27" s="56">
        <v>5681454</v>
      </c>
      <c r="AD27" s="56" t="s">
        <v>17</v>
      </c>
      <c r="AE27" s="56" t="s">
        <v>340</v>
      </c>
      <c r="AF27" s="56" t="s">
        <v>17</v>
      </c>
      <c r="AG27" s="56" t="s">
        <v>341</v>
      </c>
      <c r="AH27" s="56" t="s">
        <v>48</v>
      </c>
      <c r="AI27" s="56" t="s">
        <v>342</v>
      </c>
      <c r="AJ27" s="56" t="s">
        <v>343</v>
      </c>
      <c r="AK27" s="56" t="s">
        <v>136</v>
      </c>
      <c r="AL27" s="56" t="s">
        <v>137</v>
      </c>
      <c r="AM27" s="58">
        <v>5300</v>
      </c>
      <c r="AN27" s="56"/>
      <c r="AO27" s="56" t="s">
        <v>137</v>
      </c>
      <c r="AP27" s="56" t="s">
        <v>170</v>
      </c>
      <c r="AQ27" s="56" t="s">
        <v>139</v>
      </c>
      <c r="AR27" s="56" t="s">
        <v>322</v>
      </c>
      <c r="AS27" s="56" t="s">
        <v>344</v>
      </c>
      <c r="AT27" s="56" t="s">
        <v>345</v>
      </c>
      <c r="AU27" s="56" t="s">
        <v>346</v>
      </c>
      <c r="AV27" s="56"/>
      <c r="AW27" s="56" t="s">
        <v>347</v>
      </c>
      <c r="AX27" s="56"/>
      <c r="AY27" s="56"/>
      <c r="AZ27" s="56"/>
      <c r="BA27" s="56"/>
      <c r="BB27" s="56">
        <v>43431314</v>
      </c>
      <c r="BC27" s="56" t="s">
        <v>143</v>
      </c>
      <c r="BD27" s="56" t="s">
        <v>303</v>
      </c>
      <c r="BE27" s="56" t="s">
        <v>348</v>
      </c>
      <c r="BF27" s="56" t="s">
        <v>349</v>
      </c>
      <c r="BG27" s="56" t="s">
        <v>147</v>
      </c>
      <c r="BH27" s="56" t="s">
        <v>198</v>
      </c>
      <c r="BI27" s="56" t="s">
        <v>149</v>
      </c>
      <c r="BJ27" s="56" t="s">
        <v>137</v>
      </c>
      <c r="BK27" s="56"/>
      <c r="BL27" s="56" t="s">
        <v>199</v>
      </c>
      <c r="BM27" s="56"/>
      <c r="BN27" s="56" t="s">
        <v>150</v>
      </c>
      <c r="BO27" s="56" t="s">
        <v>350</v>
      </c>
    </row>
    <row r="28" spans="1:67">
      <c r="A28" s="56">
        <v>105</v>
      </c>
      <c r="B28" s="56" t="s">
        <v>113</v>
      </c>
      <c r="C28" s="56" t="s">
        <v>114</v>
      </c>
      <c r="D28" s="56" t="s">
        <v>326</v>
      </c>
      <c r="E28" s="56" t="s">
        <v>327</v>
      </c>
      <c r="F28" s="56" t="s">
        <v>328</v>
      </c>
      <c r="G28" s="56" t="s">
        <v>329</v>
      </c>
      <c r="H28" s="56" t="s">
        <v>330</v>
      </c>
      <c r="I28" s="56" t="s">
        <v>331</v>
      </c>
      <c r="J28" s="56"/>
      <c r="K28" s="56" t="s">
        <v>17</v>
      </c>
      <c r="L28" s="56" t="s">
        <v>332</v>
      </c>
      <c r="M28" s="56" t="s">
        <v>333</v>
      </c>
      <c r="N28" s="56" t="s">
        <v>137</v>
      </c>
      <c r="O28" s="56"/>
      <c r="P28" s="56"/>
      <c r="Q28" s="56" t="s">
        <v>334</v>
      </c>
      <c r="R28" s="56" t="s">
        <v>17</v>
      </c>
      <c r="S28" s="56" t="s">
        <v>335</v>
      </c>
      <c r="T28" s="56" t="s">
        <v>163</v>
      </c>
      <c r="U28" s="56" t="s">
        <v>336</v>
      </c>
      <c r="V28" s="56" t="s">
        <v>127</v>
      </c>
      <c r="W28" s="56" t="s">
        <v>337</v>
      </c>
      <c r="X28" s="56" t="s">
        <v>287</v>
      </c>
      <c r="Y28" s="56" t="s">
        <v>252</v>
      </c>
      <c r="Z28" s="56" t="s">
        <v>338</v>
      </c>
      <c r="AA28" s="56" t="s">
        <v>339</v>
      </c>
      <c r="AB28" s="56" t="s">
        <v>334</v>
      </c>
      <c r="AC28" s="56">
        <v>5681454</v>
      </c>
      <c r="AD28" s="56" t="s">
        <v>17</v>
      </c>
      <c r="AE28" s="56" t="s">
        <v>340</v>
      </c>
      <c r="AF28" s="56" t="s">
        <v>17</v>
      </c>
      <c r="AG28" s="56" t="s">
        <v>341</v>
      </c>
      <c r="AH28" s="56" t="s">
        <v>48</v>
      </c>
      <c r="AI28" s="56" t="s">
        <v>351</v>
      </c>
      <c r="AJ28" s="56" t="s">
        <v>352</v>
      </c>
      <c r="AK28" s="56" t="s">
        <v>136</v>
      </c>
      <c r="AL28" s="56" t="s">
        <v>137</v>
      </c>
      <c r="AM28" s="58">
        <v>4300</v>
      </c>
      <c r="AN28" s="56"/>
      <c r="AO28" s="56" t="s">
        <v>137</v>
      </c>
      <c r="AP28" s="56" t="s">
        <v>170</v>
      </c>
      <c r="AQ28" s="56" t="s">
        <v>139</v>
      </c>
      <c r="AR28" s="56" t="s">
        <v>322</v>
      </c>
      <c r="AS28" s="56" t="s">
        <v>344</v>
      </c>
      <c r="AT28" s="56" t="s">
        <v>353</v>
      </c>
      <c r="AU28" s="56" t="s">
        <v>346</v>
      </c>
      <c r="AV28" s="56"/>
      <c r="AW28" s="56" t="s">
        <v>347</v>
      </c>
      <c r="AX28" s="56"/>
      <c r="AY28" s="56"/>
      <c r="AZ28" s="56"/>
      <c r="BA28" s="56"/>
      <c r="BB28" s="56">
        <v>43431314</v>
      </c>
      <c r="BC28" s="56" t="s">
        <v>143</v>
      </c>
      <c r="BD28" s="56" t="s">
        <v>303</v>
      </c>
      <c r="BE28" s="56" t="s">
        <v>348</v>
      </c>
      <c r="BF28" s="56" t="s">
        <v>349</v>
      </c>
      <c r="BG28" s="56" t="s">
        <v>147</v>
      </c>
      <c r="BH28" s="56" t="s">
        <v>198</v>
      </c>
      <c r="BI28" s="56" t="s">
        <v>149</v>
      </c>
      <c r="BJ28" s="56" t="s">
        <v>137</v>
      </c>
      <c r="BK28" s="56"/>
      <c r="BL28" s="56" t="s">
        <v>199</v>
      </c>
      <c r="BM28" s="56"/>
      <c r="BN28" s="56" t="s">
        <v>150</v>
      </c>
      <c r="BO28" s="56" t="s">
        <v>350</v>
      </c>
    </row>
    <row r="29" spans="1:67">
      <c r="A29" s="56">
        <v>106</v>
      </c>
      <c r="B29" s="56" t="s">
        <v>113</v>
      </c>
      <c r="C29" s="56" t="s">
        <v>114</v>
      </c>
      <c r="D29" s="56" t="s">
        <v>326</v>
      </c>
      <c r="E29" s="56" t="s">
        <v>327</v>
      </c>
      <c r="F29" s="56" t="s">
        <v>328</v>
      </c>
      <c r="G29" s="56" t="s">
        <v>329</v>
      </c>
      <c r="H29" s="56" t="s">
        <v>330</v>
      </c>
      <c r="I29" s="56" t="s">
        <v>331</v>
      </c>
      <c r="J29" s="56"/>
      <c r="K29" s="56" t="s">
        <v>17</v>
      </c>
      <c r="L29" s="56" t="s">
        <v>332</v>
      </c>
      <c r="M29" s="56" t="s">
        <v>333</v>
      </c>
      <c r="N29" s="56" t="s">
        <v>137</v>
      </c>
      <c r="O29" s="56"/>
      <c r="P29" s="56"/>
      <c r="Q29" s="56" t="s">
        <v>334</v>
      </c>
      <c r="R29" s="56" t="s">
        <v>17</v>
      </c>
      <c r="S29" s="56" t="s">
        <v>335</v>
      </c>
      <c r="T29" s="56" t="s">
        <v>163</v>
      </c>
      <c r="U29" s="56" t="s">
        <v>336</v>
      </c>
      <c r="V29" s="56" t="s">
        <v>127</v>
      </c>
      <c r="W29" s="56" t="s">
        <v>337</v>
      </c>
      <c r="X29" s="56" t="s">
        <v>287</v>
      </c>
      <c r="Y29" s="56" t="s">
        <v>252</v>
      </c>
      <c r="Z29" s="56" t="s">
        <v>338</v>
      </c>
      <c r="AA29" s="56" t="s">
        <v>339</v>
      </c>
      <c r="AB29" s="56" t="s">
        <v>334</v>
      </c>
      <c r="AC29" s="56">
        <v>5681454</v>
      </c>
      <c r="AD29" s="56" t="s">
        <v>17</v>
      </c>
      <c r="AE29" s="56" t="s">
        <v>340</v>
      </c>
      <c r="AF29" s="56" t="s">
        <v>17</v>
      </c>
      <c r="AG29" s="56" t="s">
        <v>341</v>
      </c>
      <c r="AH29" s="56" t="s">
        <v>48</v>
      </c>
      <c r="AI29" s="56" t="s">
        <v>354</v>
      </c>
      <c r="AJ29" s="56" t="s">
        <v>355</v>
      </c>
      <c r="AK29" s="56" t="s">
        <v>136</v>
      </c>
      <c r="AL29" s="56" t="s">
        <v>137</v>
      </c>
      <c r="AM29" s="58">
        <v>3900</v>
      </c>
      <c r="AN29" s="56"/>
      <c r="AO29" s="56" t="s">
        <v>137</v>
      </c>
      <c r="AP29" s="56" t="s">
        <v>170</v>
      </c>
      <c r="AQ29" s="56" t="s">
        <v>139</v>
      </c>
      <c r="AR29" s="56" t="s">
        <v>322</v>
      </c>
      <c r="AS29" s="56" t="s">
        <v>344</v>
      </c>
      <c r="AT29" s="56" t="s">
        <v>356</v>
      </c>
      <c r="AU29" s="56" t="s">
        <v>346</v>
      </c>
      <c r="AV29" s="56"/>
      <c r="AW29" s="56" t="s">
        <v>347</v>
      </c>
      <c r="AX29" s="56"/>
      <c r="AY29" s="56"/>
      <c r="AZ29" s="56"/>
      <c r="BA29" s="56"/>
      <c r="BB29" s="56">
        <v>43431314</v>
      </c>
      <c r="BC29" s="56" t="s">
        <v>143</v>
      </c>
      <c r="BD29" s="56" t="s">
        <v>303</v>
      </c>
      <c r="BE29" s="56" t="s">
        <v>348</v>
      </c>
      <c r="BF29" s="56" t="s">
        <v>349</v>
      </c>
      <c r="BG29" s="56" t="s">
        <v>147</v>
      </c>
      <c r="BH29" s="56" t="s">
        <v>198</v>
      </c>
      <c r="BI29" s="56" t="s">
        <v>149</v>
      </c>
      <c r="BJ29" s="56" t="s">
        <v>137</v>
      </c>
      <c r="BK29" s="56"/>
      <c r="BL29" s="56" t="s">
        <v>199</v>
      </c>
      <c r="BM29" s="56"/>
      <c r="BN29" s="56" t="s">
        <v>150</v>
      </c>
      <c r="BO29" s="56" t="s">
        <v>350</v>
      </c>
    </row>
    <row r="30" spans="1:67">
      <c r="A30" s="56">
        <v>107</v>
      </c>
      <c r="B30" s="56" t="s">
        <v>113</v>
      </c>
      <c r="C30" s="56" t="s">
        <v>114</v>
      </c>
      <c r="D30" s="56" t="s">
        <v>326</v>
      </c>
      <c r="E30" s="56" t="s">
        <v>327</v>
      </c>
      <c r="F30" s="56" t="s">
        <v>328</v>
      </c>
      <c r="G30" s="56" t="s">
        <v>329</v>
      </c>
      <c r="H30" s="56" t="s">
        <v>330</v>
      </c>
      <c r="I30" s="56" t="s">
        <v>331</v>
      </c>
      <c r="J30" s="56"/>
      <c r="K30" s="56" t="s">
        <v>17</v>
      </c>
      <c r="L30" s="56" t="s">
        <v>332</v>
      </c>
      <c r="M30" s="56" t="s">
        <v>333</v>
      </c>
      <c r="N30" s="56" t="s">
        <v>137</v>
      </c>
      <c r="O30" s="56"/>
      <c r="P30" s="56"/>
      <c r="Q30" s="56" t="s">
        <v>334</v>
      </c>
      <c r="R30" s="56" t="s">
        <v>17</v>
      </c>
      <c r="S30" s="56" t="s">
        <v>335</v>
      </c>
      <c r="T30" s="56" t="s">
        <v>163</v>
      </c>
      <c r="U30" s="56" t="s">
        <v>336</v>
      </c>
      <c r="V30" s="56" t="s">
        <v>127</v>
      </c>
      <c r="W30" s="56" t="s">
        <v>337</v>
      </c>
      <c r="X30" s="56" t="s">
        <v>287</v>
      </c>
      <c r="Y30" s="56" t="s">
        <v>252</v>
      </c>
      <c r="Z30" s="56" t="s">
        <v>338</v>
      </c>
      <c r="AA30" s="56" t="s">
        <v>339</v>
      </c>
      <c r="AB30" s="56" t="s">
        <v>334</v>
      </c>
      <c r="AC30" s="56">
        <v>5681454</v>
      </c>
      <c r="AD30" s="56" t="s">
        <v>17</v>
      </c>
      <c r="AE30" s="56" t="s">
        <v>340</v>
      </c>
      <c r="AF30" s="56" t="s">
        <v>17</v>
      </c>
      <c r="AG30" s="56" t="s">
        <v>341</v>
      </c>
      <c r="AH30" s="56" t="s">
        <v>48</v>
      </c>
      <c r="AI30" s="56" t="s">
        <v>357</v>
      </c>
      <c r="AJ30" s="56" t="s">
        <v>358</v>
      </c>
      <c r="AK30" s="56" t="s">
        <v>136</v>
      </c>
      <c r="AL30" s="56" t="s">
        <v>137</v>
      </c>
      <c r="AM30" s="58">
        <v>6600</v>
      </c>
      <c r="AN30" s="56"/>
      <c r="AO30" s="56" t="s">
        <v>137</v>
      </c>
      <c r="AP30" s="56" t="s">
        <v>170</v>
      </c>
      <c r="AQ30" s="56" t="s">
        <v>139</v>
      </c>
      <c r="AR30" s="56" t="s">
        <v>322</v>
      </c>
      <c r="AS30" s="56" t="s">
        <v>344</v>
      </c>
      <c r="AT30" s="56" t="s">
        <v>359</v>
      </c>
      <c r="AU30" s="56" t="s">
        <v>346</v>
      </c>
      <c r="AV30" s="56"/>
      <c r="AW30" s="56" t="s">
        <v>347</v>
      </c>
      <c r="AX30" s="56"/>
      <c r="AY30" s="56"/>
      <c r="AZ30" s="56"/>
      <c r="BA30" s="56"/>
      <c r="BB30" s="56">
        <v>43431314</v>
      </c>
      <c r="BC30" s="56" t="s">
        <v>143</v>
      </c>
      <c r="BD30" s="56" t="s">
        <v>303</v>
      </c>
      <c r="BE30" s="56" t="s">
        <v>348</v>
      </c>
      <c r="BF30" s="56" t="s">
        <v>349</v>
      </c>
      <c r="BG30" s="56" t="s">
        <v>147</v>
      </c>
      <c r="BH30" s="56" t="s">
        <v>198</v>
      </c>
      <c r="BI30" s="56" t="s">
        <v>149</v>
      </c>
      <c r="BJ30" s="56" t="s">
        <v>137</v>
      </c>
      <c r="BK30" s="56"/>
      <c r="BL30" s="56" t="s">
        <v>199</v>
      </c>
      <c r="BM30" s="56"/>
      <c r="BN30" s="56" t="s">
        <v>150</v>
      </c>
      <c r="BO30" s="56" t="s">
        <v>350</v>
      </c>
    </row>
    <row r="31" spans="1:67">
      <c r="A31" s="56">
        <v>108</v>
      </c>
      <c r="B31" s="56" t="s">
        <v>113</v>
      </c>
      <c r="C31" s="56" t="s">
        <v>114</v>
      </c>
      <c r="D31" s="56" t="s">
        <v>326</v>
      </c>
      <c r="E31" s="56" t="s">
        <v>327</v>
      </c>
      <c r="F31" s="56" t="s">
        <v>328</v>
      </c>
      <c r="G31" s="56" t="s">
        <v>329</v>
      </c>
      <c r="H31" s="56" t="s">
        <v>330</v>
      </c>
      <c r="I31" s="56" t="s">
        <v>331</v>
      </c>
      <c r="J31" s="56"/>
      <c r="K31" s="56" t="s">
        <v>17</v>
      </c>
      <c r="L31" s="56" t="s">
        <v>332</v>
      </c>
      <c r="M31" s="56" t="s">
        <v>333</v>
      </c>
      <c r="N31" s="56" t="s">
        <v>137</v>
      </c>
      <c r="O31" s="56"/>
      <c r="P31" s="56"/>
      <c r="Q31" s="56" t="s">
        <v>334</v>
      </c>
      <c r="R31" s="56" t="s">
        <v>17</v>
      </c>
      <c r="S31" s="56" t="s">
        <v>335</v>
      </c>
      <c r="T31" s="56" t="s">
        <v>163</v>
      </c>
      <c r="U31" s="56" t="s">
        <v>336</v>
      </c>
      <c r="V31" s="56" t="s">
        <v>127</v>
      </c>
      <c r="W31" s="56" t="s">
        <v>337</v>
      </c>
      <c r="X31" s="56" t="s">
        <v>287</v>
      </c>
      <c r="Y31" s="56" t="s">
        <v>252</v>
      </c>
      <c r="Z31" s="56" t="s">
        <v>338</v>
      </c>
      <c r="AA31" s="56" t="s">
        <v>339</v>
      </c>
      <c r="AB31" s="56" t="s">
        <v>334</v>
      </c>
      <c r="AC31" s="56">
        <v>5681454</v>
      </c>
      <c r="AD31" s="56" t="s">
        <v>17</v>
      </c>
      <c r="AE31" s="56" t="s">
        <v>340</v>
      </c>
      <c r="AF31" s="56" t="s">
        <v>17</v>
      </c>
      <c r="AG31" s="56" t="s">
        <v>341</v>
      </c>
      <c r="AH31" s="56" t="s">
        <v>48</v>
      </c>
      <c r="AI31" s="56" t="s">
        <v>360</v>
      </c>
      <c r="AJ31" s="56" t="s">
        <v>361</v>
      </c>
      <c r="AK31" s="56" t="s">
        <v>136</v>
      </c>
      <c r="AL31" s="56" t="s">
        <v>137</v>
      </c>
      <c r="AM31" s="58">
        <v>7100</v>
      </c>
      <c r="AN31" s="56"/>
      <c r="AO31" s="56" t="s">
        <v>137</v>
      </c>
      <c r="AP31" s="56" t="s">
        <v>170</v>
      </c>
      <c r="AQ31" s="56" t="s">
        <v>139</v>
      </c>
      <c r="AR31" s="56" t="s">
        <v>322</v>
      </c>
      <c r="AS31" s="56" t="s">
        <v>344</v>
      </c>
      <c r="AT31" s="56" t="s">
        <v>362</v>
      </c>
      <c r="AU31" s="56" t="s">
        <v>346</v>
      </c>
      <c r="AV31" s="56"/>
      <c r="AW31" s="56" t="s">
        <v>347</v>
      </c>
      <c r="AX31" s="56"/>
      <c r="AY31" s="56"/>
      <c r="AZ31" s="56"/>
      <c r="BA31" s="56"/>
      <c r="BB31" s="56">
        <v>43431314</v>
      </c>
      <c r="BC31" s="56" t="s">
        <v>143</v>
      </c>
      <c r="BD31" s="56" t="s">
        <v>303</v>
      </c>
      <c r="BE31" s="56" t="s">
        <v>348</v>
      </c>
      <c r="BF31" s="56" t="s">
        <v>349</v>
      </c>
      <c r="BG31" s="56" t="s">
        <v>147</v>
      </c>
      <c r="BH31" s="56" t="s">
        <v>198</v>
      </c>
      <c r="BI31" s="56" t="s">
        <v>149</v>
      </c>
      <c r="BJ31" s="56" t="s">
        <v>137</v>
      </c>
      <c r="BK31" s="56"/>
      <c r="BL31" s="56" t="s">
        <v>199</v>
      </c>
      <c r="BM31" s="56"/>
      <c r="BN31" s="56" t="s">
        <v>150</v>
      </c>
      <c r="BO31" s="56" t="s">
        <v>350</v>
      </c>
    </row>
    <row r="32" spans="1:67">
      <c r="A32" s="56">
        <v>109</v>
      </c>
      <c r="B32" s="56" t="s">
        <v>113</v>
      </c>
      <c r="C32" s="56" t="s">
        <v>114</v>
      </c>
      <c r="D32" s="56" t="s">
        <v>326</v>
      </c>
      <c r="E32" s="56" t="s">
        <v>327</v>
      </c>
      <c r="F32" s="56" t="s">
        <v>328</v>
      </c>
      <c r="G32" s="56" t="s">
        <v>329</v>
      </c>
      <c r="H32" s="56" t="s">
        <v>330</v>
      </c>
      <c r="I32" s="56" t="s">
        <v>331</v>
      </c>
      <c r="J32" s="56"/>
      <c r="K32" s="56" t="s">
        <v>17</v>
      </c>
      <c r="L32" s="56" t="s">
        <v>332</v>
      </c>
      <c r="M32" s="56" t="s">
        <v>333</v>
      </c>
      <c r="N32" s="56" t="s">
        <v>137</v>
      </c>
      <c r="O32" s="56"/>
      <c r="P32" s="56"/>
      <c r="Q32" s="56" t="s">
        <v>334</v>
      </c>
      <c r="R32" s="56" t="s">
        <v>17</v>
      </c>
      <c r="S32" s="56" t="s">
        <v>335</v>
      </c>
      <c r="T32" s="56" t="s">
        <v>163</v>
      </c>
      <c r="U32" s="56" t="s">
        <v>336</v>
      </c>
      <c r="V32" s="56" t="s">
        <v>127</v>
      </c>
      <c r="W32" s="56" t="s">
        <v>337</v>
      </c>
      <c r="X32" s="56" t="s">
        <v>287</v>
      </c>
      <c r="Y32" s="56" t="s">
        <v>252</v>
      </c>
      <c r="Z32" s="56" t="s">
        <v>338</v>
      </c>
      <c r="AA32" s="56" t="s">
        <v>339</v>
      </c>
      <c r="AB32" s="56" t="s">
        <v>334</v>
      </c>
      <c r="AC32" s="56">
        <v>5681454</v>
      </c>
      <c r="AD32" s="56" t="s">
        <v>17</v>
      </c>
      <c r="AE32" s="56" t="s">
        <v>340</v>
      </c>
      <c r="AF32" s="56" t="s">
        <v>17</v>
      </c>
      <c r="AG32" s="56" t="s">
        <v>341</v>
      </c>
      <c r="AH32" s="56" t="s">
        <v>48</v>
      </c>
      <c r="AI32" s="56" t="s">
        <v>363</v>
      </c>
      <c r="AJ32" s="56" t="s">
        <v>364</v>
      </c>
      <c r="AK32" s="56" t="s">
        <v>136</v>
      </c>
      <c r="AL32" s="56" t="s">
        <v>137</v>
      </c>
      <c r="AM32" s="58">
        <v>2900</v>
      </c>
      <c r="AN32" s="56"/>
      <c r="AO32" s="56" t="s">
        <v>137</v>
      </c>
      <c r="AP32" s="56" t="s">
        <v>170</v>
      </c>
      <c r="AQ32" s="56" t="s">
        <v>139</v>
      </c>
      <c r="AR32" s="56" t="s">
        <v>322</v>
      </c>
      <c r="AS32" s="56" t="s">
        <v>344</v>
      </c>
      <c r="AT32" s="56" t="s">
        <v>365</v>
      </c>
      <c r="AU32" s="56" t="s">
        <v>346</v>
      </c>
      <c r="AV32" s="56"/>
      <c r="AW32" s="56" t="s">
        <v>347</v>
      </c>
      <c r="AX32" s="56"/>
      <c r="AY32" s="56"/>
      <c r="AZ32" s="56"/>
      <c r="BA32" s="56"/>
      <c r="BB32" s="56">
        <v>43431314</v>
      </c>
      <c r="BC32" s="56" t="s">
        <v>143</v>
      </c>
      <c r="BD32" s="56" t="s">
        <v>303</v>
      </c>
      <c r="BE32" s="56" t="s">
        <v>348</v>
      </c>
      <c r="BF32" s="56" t="s">
        <v>349</v>
      </c>
      <c r="BG32" s="56" t="s">
        <v>147</v>
      </c>
      <c r="BH32" s="56" t="s">
        <v>198</v>
      </c>
      <c r="BI32" s="56" t="s">
        <v>149</v>
      </c>
      <c r="BJ32" s="56" t="s">
        <v>137</v>
      </c>
      <c r="BK32" s="56"/>
      <c r="BL32" s="56" t="s">
        <v>199</v>
      </c>
      <c r="BM32" s="56"/>
      <c r="BN32" s="56" t="s">
        <v>150</v>
      </c>
      <c r="BO32" s="56" t="s">
        <v>350</v>
      </c>
    </row>
    <row r="33" spans="1:67">
      <c r="A33" s="56">
        <v>110</v>
      </c>
      <c r="B33" s="56" t="s">
        <v>113</v>
      </c>
      <c r="C33" s="56" t="s">
        <v>114</v>
      </c>
      <c r="D33" s="56" t="s">
        <v>326</v>
      </c>
      <c r="E33" s="56" t="s">
        <v>327</v>
      </c>
      <c r="F33" s="56" t="s">
        <v>328</v>
      </c>
      <c r="G33" s="56" t="s">
        <v>329</v>
      </c>
      <c r="H33" s="56" t="s">
        <v>330</v>
      </c>
      <c r="I33" s="56" t="s">
        <v>331</v>
      </c>
      <c r="J33" s="56"/>
      <c r="K33" s="56" t="s">
        <v>17</v>
      </c>
      <c r="L33" s="56" t="s">
        <v>332</v>
      </c>
      <c r="M33" s="56" t="s">
        <v>333</v>
      </c>
      <c r="N33" s="56" t="s">
        <v>137</v>
      </c>
      <c r="O33" s="56"/>
      <c r="P33" s="56"/>
      <c r="Q33" s="56" t="s">
        <v>334</v>
      </c>
      <c r="R33" s="56" t="s">
        <v>17</v>
      </c>
      <c r="S33" s="56" t="s">
        <v>335</v>
      </c>
      <c r="T33" s="56" t="s">
        <v>163</v>
      </c>
      <c r="U33" s="56" t="s">
        <v>336</v>
      </c>
      <c r="V33" s="56" t="s">
        <v>127</v>
      </c>
      <c r="W33" s="56" t="s">
        <v>337</v>
      </c>
      <c r="X33" s="56" t="s">
        <v>287</v>
      </c>
      <c r="Y33" s="56" t="s">
        <v>252</v>
      </c>
      <c r="Z33" s="56" t="s">
        <v>338</v>
      </c>
      <c r="AA33" s="56" t="s">
        <v>339</v>
      </c>
      <c r="AB33" s="56" t="s">
        <v>334</v>
      </c>
      <c r="AC33" s="56">
        <v>5681454</v>
      </c>
      <c r="AD33" s="56" t="s">
        <v>17</v>
      </c>
      <c r="AE33" s="56" t="s">
        <v>340</v>
      </c>
      <c r="AF33" s="56" t="s">
        <v>17</v>
      </c>
      <c r="AG33" s="56" t="s">
        <v>341</v>
      </c>
      <c r="AH33" s="56" t="s">
        <v>48</v>
      </c>
      <c r="AI33" s="56" t="s">
        <v>311</v>
      </c>
      <c r="AJ33" s="56" t="s">
        <v>312</v>
      </c>
      <c r="AK33" s="56" t="s">
        <v>136</v>
      </c>
      <c r="AL33" s="56" t="s">
        <v>137</v>
      </c>
      <c r="AM33" s="58">
        <v>4000</v>
      </c>
      <c r="AN33" s="56"/>
      <c r="AO33" s="56" t="s">
        <v>137</v>
      </c>
      <c r="AP33" s="56" t="s">
        <v>170</v>
      </c>
      <c r="AQ33" s="56" t="s">
        <v>139</v>
      </c>
      <c r="AR33" s="56" t="s">
        <v>322</v>
      </c>
      <c r="AS33" s="56" t="s">
        <v>344</v>
      </c>
      <c r="AT33" s="56" t="s">
        <v>366</v>
      </c>
      <c r="AU33" s="56" t="s">
        <v>346</v>
      </c>
      <c r="AV33" s="56"/>
      <c r="AW33" s="56" t="s">
        <v>347</v>
      </c>
      <c r="AX33" s="56"/>
      <c r="AY33" s="56"/>
      <c r="AZ33" s="56"/>
      <c r="BA33" s="56"/>
      <c r="BB33" s="56">
        <v>43431314</v>
      </c>
      <c r="BC33" s="56" t="s">
        <v>143</v>
      </c>
      <c r="BD33" s="56" t="s">
        <v>303</v>
      </c>
      <c r="BE33" s="56" t="s">
        <v>348</v>
      </c>
      <c r="BF33" s="56" t="s">
        <v>349</v>
      </c>
      <c r="BG33" s="56" t="s">
        <v>147</v>
      </c>
      <c r="BH33" s="56" t="s">
        <v>198</v>
      </c>
      <c r="BI33" s="56" t="s">
        <v>149</v>
      </c>
      <c r="BJ33" s="56" t="s">
        <v>137</v>
      </c>
      <c r="BK33" s="56"/>
      <c r="BL33" s="56" t="s">
        <v>199</v>
      </c>
      <c r="BM33" s="56"/>
      <c r="BN33" s="56" t="s">
        <v>150</v>
      </c>
      <c r="BO33" s="56" t="s">
        <v>350</v>
      </c>
    </row>
    <row r="34" spans="1:67">
      <c r="A34" s="56">
        <v>111</v>
      </c>
      <c r="B34" s="56" t="s">
        <v>113</v>
      </c>
      <c r="C34" s="56" t="s">
        <v>114</v>
      </c>
      <c r="D34" s="56" t="s">
        <v>326</v>
      </c>
      <c r="E34" s="56" t="s">
        <v>327</v>
      </c>
      <c r="F34" s="56" t="s">
        <v>328</v>
      </c>
      <c r="G34" s="56" t="s">
        <v>329</v>
      </c>
      <c r="H34" s="56" t="s">
        <v>330</v>
      </c>
      <c r="I34" s="56" t="s">
        <v>331</v>
      </c>
      <c r="J34" s="56"/>
      <c r="K34" s="56" t="s">
        <v>17</v>
      </c>
      <c r="L34" s="56" t="s">
        <v>332</v>
      </c>
      <c r="M34" s="56" t="s">
        <v>333</v>
      </c>
      <c r="N34" s="56" t="s">
        <v>137</v>
      </c>
      <c r="O34" s="56"/>
      <c r="P34" s="56"/>
      <c r="Q34" s="56" t="s">
        <v>334</v>
      </c>
      <c r="R34" s="56" t="s">
        <v>17</v>
      </c>
      <c r="S34" s="56" t="s">
        <v>335</v>
      </c>
      <c r="T34" s="56" t="s">
        <v>163</v>
      </c>
      <c r="U34" s="56" t="s">
        <v>336</v>
      </c>
      <c r="V34" s="56" t="s">
        <v>127</v>
      </c>
      <c r="W34" s="56" t="s">
        <v>337</v>
      </c>
      <c r="X34" s="56" t="s">
        <v>287</v>
      </c>
      <c r="Y34" s="56" t="s">
        <v>252</v>
      </c>
      <c r="Z34" s="56" t="s">
        <v>338</v>
      </c>
      <c r="AA34" s="56" t="s">
        <v>339</v>
      </c>
      <c r="AB34" s="56" t="s">
        <v>334</v>
      </c>
      <c r="AC34" s="56">
        <v>5681454</v>
      </c>
      <c r="AD34" s="56" t="s">
        <v>17</v>
      </c>
      <c r="AE34" s="56" t="s">
        <v>340</v>
      </c>
      <c r="AF34" s="56" t="s">
        <v>17</v>
      </c>
      <c r="AG34" s="56" t="s">
        <v>341</v>
      </c>
      <c r="AH34" s="56" t="s">
        <v>48</v>
      </c>
      <c r="AI34" s="56" t="s">
        <v>305</v>
      </c>
      <c r="AJ34" s="56" t="s">
        <v>306</v>
      </c>
      <c r="AK34" s="56" t="s">
        <v>136</v>
      </c>
      <c r="AL34" s="56" t="s">
        <v>137</v>
      </c>
      <c r="AM34" s="58">
        <v>6100</v>
      </c>
      <c r="AN34" s="56"/>
      <c r="AO34" s="56" t="s">
        <v>137</v>
      </c>
      <c r="AP34" s="56" t="s">
        <v>170</v>
      </c>
      <c r="AQ34" s="56" t="s">
        <v>139</v>
      </c>
      <c r="AR34" s="56" t="s">
        <v>322</v>
      </c>
      <c r="AS34" s="56" t="s">
        <v>344</v>
      </c>
      <c r="AT34" s="56" t="s">
        <v>367</v>
      </c>
      <c r="AU34" s="56" t="s">
        <v>346</v>
      </c>
      <c r="AV34" s="56"/>
      <c r="AW34" s="56" t="s">
        <v>347</v>
      </c>
      <c r="AX34" s="56"/>
      <c r="AY34" s="56"/>
      <c r="AZ34" s="56"/>
      <c r="BA34" s="56"/>
      <c r="BB34" s="56">
        <v>43431314</v>
      </c>
      <c r="BC34" s="56" t="s">
        <v>143</v>
      </c>
      <c r="BD34" s="56" t="s">
        <v>303</v>
      </c>
      <c r="BE34" s="56" t="s">
        <v>348</v>
      </c>
      <c r="BF34" s="56" t="s">
        <v>349</v>
      </c>
      <c r="BG34" s="56" t="s">
        <v>147</v>
      </c>
      <c r="BH34" s="56" t="s">
        <v>198</v>
      </c>
      <c r="BI34" s="56" t="s">
        <v>149</v>
      </c>
      <c r="BJ34" s="56" t="s">
        <v>137</v>
      </c>
      <c r="BK34" s="56"/>
      <c r="BL34" s="56" t="s">
        <v>199</v>
      </c>
      <c r="BM34" s="56"/>
      <c r="BN34" s="56" t="s">
        <v>150</v>
      </c>
      <c r="BO34" s="56" t="s">
        <v>350</v>
      </c>
    </row>
    <row r="35" spans="1:67">
      <c r="A35" s="56">
        <v>112</v>
      </c>
      <c r="B35" s="56" t="s">
        <v>113</v>
      </c>
      <c r="C35" s="56" t="s">
        <v>114</v>
      </c>
      <c r="D35" s="56" t="s">
        <v>326</v>
      </c>
      <c r="E35" s="56" t="s">
        <v>327</v>
      </c>
      <c r="F35" s="56" t="s">
        <v>328</v>
      </c>
      <c r="G35" s="56" t="s">
        <v>329</v>
      </c>
      <c r="H35" s="56" t="s">
        <v>330</v>
      </c>
      <c r="I35" s="56" t="s">
        <v>331</v>
      </c>
      <c r="J35" s="56"/>
      <c r="K35" s="56" t="s">
        <v>17</v>
      </c>
      <c r="L35" s="56" t="s">
        <v>332</v>
      </c>
      <c r="M35" s="56" t="s">
        <v>333</v>
      </c>
      <c r="N35" s="56" t="s">
        <v>137</v>
      </c>
      <c r="O35" s="56"/>
      <c r="P35" s="56"/>
      <c r="Q35" s="56" t="s">
        <v>334</v>
      </c>
      <c r="R35" s="56" t="s">
        <v>17</v>
      </c>
      <c r="S35" s="56" t="s">
        <v>335</v>
      </c>
      <c r="T35" s="56" t="s">
        <v>163</v>
      </c>
      <c r="U35" s="56" t="s">
        <v>336</v>
      </c>
      <c r="V35" s="56" t="s">
        <v>127</v>
      </c>
      <c r="W35" s="56" t="s">
        <v>337</v>
      </c>
      <c r="X35" s="56" t="s">
        <v>287</v>
      </c>
      <c r="Y35" s="56" t="s">
        <v>252</v>
      </c>
      <c r="Z35" s="56" t="s">
        <v>338</v>
      </c>
      <c r="AA35" s="56" t="s">
        <v>339</v>
      </c>
      <c r="AB35" s="56" t="s">
        <v>334</v>
      </c>
      <c r="AC35" s="56">
        <v>5681454</v>
      </c>
      <c r="AD35" s="56" t="s">
        <v>17</v>
      </c>
      <c r="AE35" s="56" t="s">
        <v>340</v>
      </c>
      <c r="AF35" s="56" t="s">
        <v>17</v>
      </c>
      <c r="AG35" s="56" t="s">
        <v>341</v>
      </c>
      <c r="AH35" s="56" t="s">
        <v>48</v>
      </c>
      <c r="AI35" s="56" t="s">
        <v>308</v>
      </c>
      <c r="AJ35" s="56" t="s">
        <v>309</v>
      </c>
      <c r="AK35" s="56" t="s">
        <v>136</v>
      </c>
      <c r="AL35" s="56" t="s">
        <v>137</v>
      </c>
      <c r="AM35" s="58">
        <v>4100</v>
      </c>
      <c r="AN35" s="56"/>
      <c r="AO35" s="56" t="s">
        <v>137</v>
      </c>
      <c r="AP35" s="56" t="s">
        <v>170</v>
      </c>
      <c r="AQ35" s="56" t="s">
        <v>139</v>
      </c>
      <c r="AR35" s="56" t="s">
        <v>322</v>
      </c>
      <c r="AS35" s="56" t="s">
        <v>344</v>
      </c>
      <c r="AT35" s="56" t="s">
        <v>368</v>
      </c>
      <c r="AU35" s="56" t="s">
        <v>346</v>
      </c>
      <c r="AV35" s="56"/>
      <c r="AW35" s="56" t="s">
        <v>347</v>
      </c>
      <c r="AX35" s="56"/>
      <c r="AY35" s="56"/>
      <c r="AZ35" s="56"/>
      <c r="BA35" s="56"/>
      <c r="BB35" s="56">
        <v>43431314</v>
      </c>
      <c r="BC35" s="56" t="s">
        <v>143</v>
      </c>
      <c r="BD35" s="56" t="s">
        <v>303</v>
      </c>
      <c r="BE35" s="56" t="s">
        <v>348</v>
      </c>
      <c r="BF35" s="56" t="s">
        <v>349</v>
      </c>
      <c r="BG35" s="56" t="s">
        <v>147</v>
      </c>
      <c r="BH35" s="56" t="s">
        <v>198</v>
      </c>
      <c r="BI35" s="56" t="s">
        <v>149</v>
      </c>
      <c r="BJ35" s="56" t="s">
        <v>137</v>
      </c>
      <c r="BK35" s="56"/>
      <c r="BL35" s="56" t="s">
        <v>199</v>
      </c>
      <c r="BM35" s="56"/>
      <c r="BN35" s="56" t="s">
        <v>150</v>
      </c>
      <c r="BO35" s="56" t="s">
        <v>350</v>
      </c>
    </row>
    <row r="36" spans="1:67">
      <c r="A36" s="56">
        <v>113</v>
      </c>
      <c r="B36" s="56" t="s">
        <v>113</v>
      </c>
      <c r="C36" s="56" t="s">
        <v>114</v>
      </c>
      <c r="D36" s="56" t="s">
        <v>326</v>
      </c>
      <c r="E36" s="56" t="s">
        <v>327</v>
      </c>
      <c r="F36" s="56" t="s">
        <v>328</v>
      </c>
      <c r="G36" s="56" t="s">
        <v>329</v>
      </c>
      <c r="H36" s="56" t="s">
        <v>330</v>
      </c>
      <c r="I36" s="56" t="s">
        <v>331</v>
      </c>
      <c r="J36" s="56"/>
      <c r="K36" s="56" t="s">
        <v>17</v>
      </c>
      <c r="L36" s="56" t="s">
        <v>332</v>
      </c>
      <c r="M36" s="56" t="s">
        <v>333</v>
      </c>
      <c r="N36" s="56" t="s">
        <v>137</v>
      </c>
      <c r="O36" s="56"/>
      <c r="P36" s="56"/>
      <c r="Q36" s="56" t="s">
        <v>334</v>
      </c>
      <c r="R36" s="56" t="s">
        <v>17</v>
      </c>
      <c r="S36" s="56" t="s">
        <v>335</v>
      </c>
      <c r="T36" s="56" t="s">
        <v>163</v>
      </c>
      <c r="U36" s="56" t="s">
        <v>336</v>
      </c>
      <c r="V36" s="56" t="s">
        <v>127</v>
      </c>
      <c r="W36" s="56" t="s">
        <v>337</v>
      </c>
      <c r="X36" s="56" t="s">
        <v>287</v>
      </c>
      <c r="Y36" s="56" t="s">
        <v>252</v>
      </c>
      <c r="Z36" s="56" t="s">
        <v>338</v>
      </c>
      <c r="AA36" s="56" t="s">
        <v>339</v>
      </c>
      <c r="AB36" s="56" t="s">
        <v>334</v>
      </c>
      <c r="AC36" s="56">
        <v>5681454</v>
      </c>
      <c r="AD36" s="56" t="s">
        <v>17</v>
      </c>
      <c r="AE36" s="56" t="s">
        <v>340</v>
      </c>
      <c r="AF36" s="56" t="s">
        <v>17</v>
      </c>
      <c r="AG36" s="56" t="s">
        <v>341</v>
      </c>
      <c r="AH36" s="56" t="s">
        <v>48</v>
      </c>
      <c r="AI36" s="56" t="s">
        <v>369</v>
      </c>
      <c r="AJ36" s="56" t="s">
        <v>370</v>
      </c>
      <c r="AK36" s="56" t="s">
        <v>136</v>
      </c>
      <c r="AL36" s="56" t="s">
        <v>137</v>
      </c>
      <c r="AM36" s="58">
        <v>10000</v>
      </c>
      <c r="AN36" s="56"/>
      <c r="AO36" s="56" t="s">
        <v>137</v>
      </c>
      <c r="AP36" s="56" t="s">
        <v>170</v>
      </c>
      <c r="AQ36" s="56" t="s">
        <v>139</v>
      </c>
      <c r="AR36" s="56" t="s">
        <v>322</v>
      </c>
      <c r="AS36" s="56" t="s">
        <v>344</v>
      </c>
      <c r="AT36" s="56"/>
      <c r="AU36" s="56" t="s">
        <v>346</v>
      </c>
      <c r="AV36" s="56"/>
      <c r="AW36" s="56" t="s">
        <v>347</v>
      </c>
      <c r="AX36" s="56"/>
      <c r="AY36" s="56"/>
      <c r="AZ36" s="56"/>
      <c r="BA36" s="56"/>
      <c r="BB36" s="56">
        <v>43431314</v>
      </c>
      <c r="BC36" s="56" t="s">
        <v>143</v>
      </c>
      <c r="BD36" s="56" t="s">
        <v>303</v>
      </c>
      <c r="BE36" s="56" t="s">
        <v>348</v>
      </c>
      <c r="BF36" s="56" t="s">
        <v>349</v>
      </c>
      <c r="BG36" s="56" t="s">
        <v>147</v>
      </c>
      <c r="BH36" s="56" t="s">
        <v>198</v>
      </c>
      <c r="BI36" s="56" t="s">
        <v>149</v>
      </c>
      <c r="BJ36" s="56" t="s">
        <v>137</v>
      </c>
      <c r="BK36" s="56"/>
      <c r="BL36" s="56"/>
      <c r="BM36" s="56"/>
      <c r="BN36" s="56" t="s">
        <v>150</v>
      </c>
      <c r="BO36" s="56" t="s">
        <v>350</v>
      </c>
    </row>
    <row r="37" spans="1:67">
      <c r="A37" s="56">
        <v>172</v>
      </c>
      <c r="B37" s="56" t="s">
        <v>113</v>
      </c>
      <c r="C37" s="56" t="s">
        <v>114</v>
      </c>
      <c r="D37" s="56" t="s">
        <v>371</v>
      </c>
      <c r="E37" s="56" t="s">
        <v>372</v>
      </c>
      <c r="F37" s="56" t="s">
        <v>203</v>
      </c>
      <c r="G37" s="56" t="s">
        <v>373</v>
      </c>
      <c r="H37" s="56" t="s">
        <v>374</v>
      </c>
      <c r="I37" s="56" t="s">
        <v>375</v>
      </c>
      <c r="J37" s="56"/>
      <c r="K37" s="56" t="s">
        <v>376</v>
      </c>
      <c r="L37" s="56" t="s">
        <v>208</v>
      </c>
      <c r="M37" s="56" t="s">
        <v>377</v>
      </c>
      <c r="N37" s="56" t="s">
        <v>137</v>
      </c>
      <c r="O37" s="56" t="s">
        <v>376</v>
      </c>
      <c r="P37" s="56" t="s">
        <v>378</v>
      </c>
      <c r="Q37" s="56" t="s">
        <v>379</v>
      </c>
      <c r="R37" s="56" t="s">
        <v>20</v>
      </c>
      <c r="S37" s="56" t="s">
        <v>380</v>
      </c>
      <c r="T37" s="56" t="s">
        <v>163</v>
      </c>
      <c r="U37" s="56" t="s">
        <v>381</v>
      </c>
      <c r="V37" s="56" t="s">
        <v>127</v>
      </c>
      <c r="W37" s="56" t="s">
        <v>165</v>
      </c>
      <c r="X37" s="56" t="s">
        <v>232</v>
      </c>
      <c r="Y37" s="56" t="s">
        <v>382</v>
      </c>
      <c r="Z37" s="56" t="s">
        <v>383</v>
      </c>
      <c r="AA37" s="56" t="s">
        <v>384</v>
      </c>
      <c r="AB37" s="56" t="s">
        <v>379</v>
      </c>
      <c r="AC37" s="56">
        <v>5650748</v>
      </c>
      <c r="AD37" s="56" t="s">
        <v>20</v>
      </c>
      <c r="AE37" s="56" t="s">
        <v>385</v>
      </c>
      <c r="AF37" s="56" t="s">
        <v>20</v>
      </c>
      <c r="AG37" s="56" t="s">
        <v>386</v>
      </c>
      <c r="AH37" s="56" t="s">
        <v>35</v>
      </c>
      <c r="AI37" s="56" t="s">
        <v>387</v>
      </c>
      <c r="AJ37" s="56" t="s">
        <v>169</v>
      </c>
      <c r="AK37" s="56" t="s">
        <v>136</v>
      </c>
      <c r="AL37" s="56" t="s">
        <v>137</v>
      </c>
      <c r="AM37" s="58">
        <v>50200</v>
      </c>
      <c r="AN37" s="56"/>
      <c r="AO37" s="56" t="s">
        <v>137</v>
      </c>
      <c r="AP37" s="56" t="s">
        <v>170</v>
      </c>
      <c r="AQ37" s="56" t="s">
        <v>139</v>
      </c>
      <c r="AR37" s="56"/>
      <c r="AS37" s="56" t="s">
        <v>388</v>
      </c>
      <c r="AT37" s="56"/>
      <c r="AU37" s="56" t="s">
        <v>389</v>
      </c>
      <c r="AV37" s="56"/>
      <c r="AW37" s="56" t="s">
        <v>390</v>
      </c>
      <c r="AX37" s="56"/>
      <c r="AY37" s="56"/>
      <c r="AZ37" s="56"/>
      <c r="BA37" s="56"/>
      <c r="BB37" s="56">
        <v>86079300</v>
      </c>
      <c r="BC37" s="56" t="s">
        <v>143</v>
      </c>
      <c r="BD37" s="56" t="s">
        <v>144</v>
      </c>
      <c r="BE37" s="56" t="s">
        <v>173</v>
      </c>
      <c r="BF37" s="56" t="s">
        <v>261</v>
      </c>
      <c r="BG37" s="56" t="s">
        <v>147</v>
      </c>
      <c r="BH37" s="56" t="s">
        <v>391</v>
      </c>
      <c r="BI37" s="56" t="s">
        <v>149</v>
      </c>
      <c r="BJ37" s="56" t="s">
        <v>137</v>
      </c>
      <c r="BK37" s="56"/>
      <c r="BL37" s="56"/>
      <c r="BM37" s="56"/>
      <c r="BN37" s="56"/>
      <c r="BO37" s="56" t="s">
        <v>392</v>
      </c>
    </row>
    <row r="38" spans="1:67">
      <c r="A38" s="56">
        <v>214</v>
      </c>
      <c r="B38" s="56" t="s">
        <v>113</v>
      </c>
      <c r="C38" s="56" t="s">
        <v>114</v>
      </c>
      <c r="D38" s="56"/>
      <c r="E38" s="56" t="s">
        <v>393</v>
      </c>
      <c r="F38" s="56"/>
      <c r="G38" s="56" t="s">
        <v>394</v>
      </c>
      <c r="H38" s="56" t="s">
        <v>395</v>
      </c>
      <c r="I38" s="56"/>
      <c r="J38" s="56" t="s">
        <v>396</v>
      </c>
      <c r="K38" s="56" t="s">
        <v>17</v>
      </c>
      <c r="L38" s="56" t="s">
        <v>121</v>
      </c>
      <c r="M38" s="56" t="s">
        <v>122</v>
      </c>
      <c r="N38" s="56"/>
      <c r="O38" s="56"/>
      <c r="P38" s="56"/>
      <c r="Q38" s="56" t="s">
        <v>397</v>
      </c>
      <c r="R38" s="56" t="s">
        <v>17</v>
      </c>
      <c r="S38" s="56" t="s">
        <v>398</v>
      </c>
      <c r="T38" s="56" t="s">
        <v>125</v>
      </c>
      <c r="U38" s="56" t="s">
        <v>399</v>
      </c>
      <c r="V38" s="56" t="s">
        <v>127</v>
      </c>
      <c r="W38" s="56" t="s">
        <v>400</v>
      </c>
      <c r="X38" s="56" t="s">
        <v>287</v>
      </c>
      <c r="Y38" s="56" t="s">
        <v>401</v>
      </c>
      <c r="Z38" s="56" t="s">
        <v>402</v>
      </c>
      <c r="AA38" s="56" t="s">
        <v>403</v>
      </c>
      <c r="AB38" s="56" t="s">
        <v>397</v>
      </c>
      <c r="AC38" s="56">
        <v>5647188</v>
      </c>
      <c r="AD38" s="56" t="s">
        <v>17</v>
      </c>
      <c r="AE38" s="56" t="s">
        <v>404</v>
      </c>
      <c r="AF38" s="56" t="s">
        <v>17</v>
      </c>
      <c r="AG38" s="56" t="s">
        <v>405</v>
      </c>
      <c r="AH38" s="56" t="s">
        <v>35</v>
      </c>
      <c r="AI38" s="56" t="s">
        <v>406</v>
      </c>
      <c r="AJ38" s="56" t="s">
        <v>407</v>
      </c>
      <c r="AK38" s="56" t="s">
        <v>136</v>
      </c>
      <c r="AL38" s="56" t="s">
        <v>137</v>
      </c>
      <c r="AM38" s="58">
        <v>18300</v>
      </c>
      <c r="AN38" s="56"/>
      <c r="AO38" s="56" t="s">
        <v>137</v>
      </c>
      <c r="AP38" s="56" t="s">
        <v>138</v>
      </c>
      <c r="AQ38" s="56" t="s">
        <v>139</v>
      </c>
      <c r="AR38" s="56"/>
      <c r="AS38" s="56" t="s">
        <v>408</v>
      </c>
      <c r="AT38" s="56"/>
      <c r="AU38" s="56" t="s">
        <v>171</v>
      </c>
      <c r="AV38" s="56"/>
      <c r="AW38" s="56" t="s">
        <v>409</v>
      </c>
      <c r="AX38" s="56"/>
      <c r="AY38" s="56"/>
      <c r="AZ38" s="56"/>
      <c r="BA38" s="56"/>
      <c r="BB38" s="56">
        <v>33338537</v>
      </c>
      <c r="BC38" s="56" t="s">
        <v>143</v>
      </c>
      <c r="BD38" s="56" t="s">
        <v>144</v>
      </c>
      <c r="BE38" s="56" t="s">
        <v>410</v>
      </c>
      <c r="BF38" s="56" t="s">
        <v>281</v>
      </c>
      <c r="BG38" s="56"/>
      <c r="BH38" s="56" t="s">
        <v>225</v>
      </c>
      <c r="BI38" s="56" t="s">
        <v>149</v>
      </c>
      <c r="BJ38" s="56" t="s">
        <v>137</v>
      </c>
      <c r="BK38" s="56"/>
      <c r="BL38" s="56"/>
      <c r="BM38" s="56"/>
      <c r="BN38" s="56" t="s">
        <v>282</v>
      </c>
      <c r="BO38" s="56"/>
    </row>
    <row r="39" spans="1:67">
      <c r="A39" s="56">
        <v>24</v>
      </c>
      <c r="B39" s="56" t="s">
        <v>113</v>
      </c>
      <c r="C39" s="56" t="s">
        <v>114</v>
      </c>
      <c r="D39" s="56"/>
      <c r="E39" s="56" t="s">
        <v>411</v>
      </c>
      <c r="F39" s="56"/>
      <c r="G39" s="56" t="s">
        <v>412</v>
      </c>
      <c r="H39" s="56" t="s">
        <v>413</v>
      </c>
      <c r="I39" s="56"/>
      <c r="J39" s="56" t="s">
        <v>287</v>
      </c>
      <c r="K39" s="56" t="s">
        <v>11</v>
      </c>
      <c r="L39" s="56" t="s">
        <v>332</v>
      </c>
      <c r="M39" s="56" t="s">
        <v>392</v>
      </c>
      <c r="N39" s="56"/>
      <c r="O39" s="56"/>
      <c r="P39" s="56"/>
      <c r="Q39" s="56" t="s">
        <v>414</v>
      </c>
      <c r="R39" s="56" t="s">
        <v>415</v>
      </c>
      <c r="S39" s="56" t="s">
        <v>416</v>
      </c>
      <c r="T39" s="56" t="s">
        <v>125</v>
      </c>
      <c r="U39" s="56" t="s">
        <v>417</v>
      </c>
      <c r="V39" s="56" t="s">
        <v>127</v>
      </c>
      <c r="W39" s="56" t="s">
        <v>165</v>
      </c>
      <c r="X39" s="56" t="s">
        <v>232</v>
      </c>
      <c r="Y39" s="56" t="s">
        <v>418</v>
      </c>
      <c r="Z39" s="56" t="s">
        <v>419</v>
      </c>
      <c r="AA39" s="56" t="s">
        <v>131</v>
      </c>
      <c r="AB39" s="57" t="s">
        <v>414</v>
      </c>
      <c r="AC39" s="56">
        <v>5653215</v>
      </c>
      <c r="AD39" s="56" t="s">
        <v>11</v>
      </c>
      <c r="AE39" s="56" t="s">
        <v>417</v>
      </c>
      <c r="AF39" s="56" t="s">
        <v>415</v>
      </c>
      <c r="AG39" s="56" t="s">
        <v>420</v>
      </c>
      <c r="AH39" s="56" t="s">
        <v>45</v>
      </c>
      <c r="AI39" s="56"/>
      <c r="AJ39" s="56"/>
      <c r="AK39" s="56" t="s">
        <v>136</v>
      </c>
      <c r="AL39" s="56" t="s">
        <v>137</v>
      </c>
      <c r="AM39" s="58">
        <v>9018.15</v>
      </c>
      <c r="AN39" s="56" t="s">
        <v>421</v>
      </c>
      <c r="AO39" s="56" t="s">
        <v>137</v>
      </c>
      <c r="AP39" s="56" t="s">
        <v>422</v>
      </c>
      <c r="AQ39" s="56" t="s">
        <v>221</v>
      </c>
      <c r="AR39" s="56"/>
      <c r="AS39" s="56" t="s">
        <v>423</v>
      </c>
      <c r="AT39" s="56"/>
      <c r="AU39" s="56"/>
      <c r="AV39" s="56"/>
      <c r="AW39" s="56" t="s">
        <v>424</v>
      </c>
      <c r="AX39" s="56"/>
      <c r="AY39" s="56"/>
      <c r="AZ39" s="56"/>
      <c r="BA39" s="56"/>
      <c r="BB39" s="56">
        <v>62316553</v>
      </c>
      <c r="BC39" s="56" t="s">
        <v>143</v>
      </c>
      <c r="BD39" s="56" t="s">
        <v>144</v>
      </c>
      <c r="BE39" s="56" t="s">
        <v>173</v>
      </c>
      <c r="BF39" s="56" t="s">
        <v>425</v>
      </c>
      <c r="BG39" s="56"/>
      <c r="BH39" s="56" t="s">
        <v>391</v>
      </c>
      <c r="BI39" s="56" t="s">
        <v>143</v>
      </c>
      <c r="BJ39" s="56" t="s">
        <v>137</v>
      </c>
      <c r="BK39" s="56"/>
      <c r="BL39" s="56"/>
      <c r="BM39" s="56"/>
      <c r="BN39" s="56" t="s">
        <v>282</v>
      </c>
      <c r="BO39" s="56"/>
    </row>
    <row r="40" spans="1:67">
      <c r="A40" s="56">
        <v>44</v>
      </c>
      <c r="B40" s="56" t="s">
        <v>113</v>
      </c>
      <c r="C40" s="56" t="s">
        <v>114</v>
      </c>
      <c r="D40" s="56"/>
      <c r="E40" s="56" t="s">
        <v>426</v>
      </c>
      <c r="F40" s="56"/>
      <c r="G40" s="56" t="s">
        <v>427</v>
      </c>
      <c r="H40" s="56" t="s">
        <v>428</v>
      </c>
      <c r="I40" s="56" t="s">
        <v>429</v>
      </c>
      <c r="J40" s="56"/>
      <c r="K40" s="56" t="s">
        <v>17</v>
      </c>
      <c r="L40" s="56" t="s">
        <v>332</v>
      </c>
      <c r="M40" s="56" t="s">
        <v>430</v>
      </c>
      <c r="N40" s="56"/>
      <c r="O40" s="56"/>
      <c r="P40" s="56"/>
      <c r="Q40" s="56" t="s">
        <v>431</v>
      </c>
      <c r="R40" s="56" t="s">
        <v>17</v>
      </c>
      <c r="S40" s="56" t="s">
        <v>432</v>
      </c>
      <c r="T40" s="56" t="s">
        <v>125</v>
      </c>
      <c r="U40" s="56" t="s">
        <v>433</v>
      </c>
      <c r="V40" s="56" t="s">
        <v>127</v>
      </c>
      <c r="W40" s="56" t="s">
        <v>434</v>
      </c>
      <c r="X40" s="56" t="s">
        <v>232</v>
      </c>
      <c r="Y40" s="56" t="s">
        <v>435</v>
      </c>
      <c r="Z40" s="56" t="s">
        <v>436</v>
      </c>
      <c r="AA40" s="56" t="s">
        <v>238</v>
      </c>
      <c r="AB40" s="56" t="s">
        <v>431</v>
      </c>
      <c r="AC40" s="56">
        <v>5642275</v>
      </c>
      <c r="AD40" s="56" t="s">
        <v>17</v>
      </c>
      <c r="AE40" s="56" t="s">
        <v>433</v>
      </c>
      <c r="AF40" s="56" t="s">
        <v>17</v>
      </c>
      <c r="AG40" s="56" t="s">
        <v>437</v>
      </c>
      <c r="AH40" s="56" t="s">
        <v>47</v>
      </c>
      <c r="AI40" s="56" t="s">
        <v>438</v>
      </c>
      <c r="AJ40" s="56" t="s">
        <v>439</v>
      </c>
      <c r="AK40" s="56" t="s">
        <v>136</v>
      </c>
      <c r="AL40" s="56" t="s">
        <v>137</v>
      </c>
      <c r="AM40" s="58">
        <v>5686.8</v>
      </c>
      <c r="AN40" s="56"/>
      <c r="AO40" s="56" t="s">
        <v>137</v>
      </c>
      <c r="AP40" s="56" t="s">
        <v>138</v>
      </c>
      <c r="AQ40" s="56" t="s">
        <v>221</v>
      </c>
      <c r="AR40" s="56"/>
      <c r="AS40" s="56"/>
      <c r="AT40" s="56"/>
      <c r="AU40" s="56" t="s">
        <v>440</v>
      </c>
      <c r="AV40" s="56"/>
      <c r="AW40" s="56" t="s">
        <v>441</v>
      </c>
      <c r="AX40" s="56"/>
      <c r="AY40" s="56"/>
      <c r="AZ40" s="56"/>
      <c r="BA40" s="56" t="s">
        <v>442</v>
      </c>
      <c r="BB40" s="56">
        <v>69951253</v>
      </c>
      <c r="BC40" s="56" t="s">
        <v>149</v>
      </c>
      <c r="BD40" s="56" t="s">
        <v>144</v>
      </c>
      <c r="BE40" s="56" t="s">
        <v>443</v>
      </c>
      <c r="BF40" s="56" t="s">
        <v>425</v>
      </c>
      <c r="BG40" s="56"/>
      <c r="BH40" s="56" t="s">
        <v>225</v>
      </c>
      <c r="BI40" s="56" t="s">
        <v>143</v>
      </c>
      <c r="BJ40" s="56" t="s">
        <v>137</v>
      </c>
      <c r="BK40" s="56"/>
      <c r="BL40" s="56"/>
      <c r="BM40" s="56">
        <v>110159583</v>
      </c>
      <c r="BN40" s="56"/>
      <c r="BO40" s="56"/>
    </row>
    <row r="41" spans="1:67">
      <c r="A41" s="56">
        <v>15</v>
      </c>
      <c r="B41" s="56" t="s">
        <v>113</v>
      </c>
      <c r="C41" s="56" t="s">
        <v>114</v>
      </c>
      <c r="D41" s="56"/>
      <c r="E41" s="56" t="s">
        <v>444</v>
      </c>
      <c r="F41" s="56"/>
      <c r="G41" s="56" t="s">
        <v>445</v>
      </c>
      <c r="H41" s="56" t="s">
        <v>446</v>
      </c>
      <c r="I41" s="56"/>
      <c r="J41" s="56" t="s">
        <v>120</v>
      </c>
      <c r="K41" s="56" t="s">
        <v>17</v>
      </c>
      <c r="L41" s="56" t="s">
        <v>121</v>
      </c>
      <c r="M41" s="56" t="s">
        <v>122</v>
      </c>
      <c r="N41" s="56"/>
      <c r="O41" s="56"/>
      <c r="P41" s="56"/>
      <c r="Q41" s="56" t="s">
        <v>447</v>
      </c>
      <c r="R41" s="56" t="s">
        <v>17</v>
      </c>
      <c r="S41" s="56" t="s">
        <v>448</v>
      </c>
      <c r="T41" s="56" t="s">
        <v>125</v>
      </c>
      <c r="U41" s="56" t="s">
        <v>449</v>
      </c>
      <c r="V41" s="56" t="s">
        <v>127</v>
      </c>
      <c r="W41" s="56" t="s">
        <v>165</v>
      </c>
      <c r="X41" s="56" t="s">
        <v>120</v>
      </c>
      <c r="Y41" s="56" t="s">
        <v>450</v>
      </c>
      <c r="Z41" s="56" t="s">
        <v>451</v>
      </c>
      <c r="AA41" s="56" t="s">
        <v>452</v>
      </c>
      <c r="AB41" s="56" t="s">
        <v>447</v>
      </c>
      <c r="AC41" s="56">
        <v>5687773</v>
      </c>
      <c r="AD41" s="56" t="s">
        <v>17</v>
      </c>
      <c r="AE41" s="56" t="s">
        <v>449</v>
      </c>
      <c r="AF41" s="56" t="s">
        <v>17</v>
      </c>
      <c r="AG41" s="56" t="s">
        <v>453</v>
      </c>
      <c r="AH41" s="56" t="s">
        <v>46</v>
      </c>
      <c r="AI41" s="56" t="s">
        <v>454</v>
      </c>
      <c r="AJ41" s="56" t="s">
        <v>455</v>
      </c>
      <c r="AK41" s="56" t="s">
        <v>136</v>
      </c>
      <c r="AL41" s="56" t="s">
        <v>137</v>
      </c>
      <c r="AM41" s="58">
        <v>1481.1</v>
      </c>
      <c r="AN41" s="56"/>
      <c r="AO41" s="56" t="s">
        <v>137</v>
      </c>
      <c r="AP41" s="56" t="s">
        <v>138</v>
      </c>
      <c r="AQ41" s="56" t="s">
        <v>139</v>
      </c>
      <c r="AR41" s="56" t="s">
        <v>456</v>
      </c>
      <c r="AS41" s="56" t="s">
        <v>457</v>
      </c>
      <c r="AT41" s="56" t="s">
        <v>458</v>
      </c>
      <c r="AU41" s="56" t="s">
        <v>459</v>
      </c>
      <c r="AV41" s="56"/>
      <c r="AW41" s="56" t="s">
        <v>460</v>
      </c>
      <c r="AX41" s="56"/>
      <c r="AY41" s="56"/>
      <c r="AZ41" s="56"/>
      <c r="BA41" s="56"/>
      <c r="BB41" s="56">
        <v>58815635</v>
      </c>
      <c r="BC41" s="56" t="s">
        <v>143</v>
      </c>
      <c r="BD41" s="56" t="s">
        <v>144</v>
      </c>
      <c r="BE41" s="56" t="s">
        <v>173</v>
      </c>
      <c r="BF41" s="56" t="s">
        <v>281</v>
      </c>
      <c r="BG41" s="56"/>
      <c r="BH41" s="56" t="s">
        <v>198</v>
      </c>
      <c r="BI41" s="56" t="s">
        <v>143</v>
      </c>
      <c r="BJ41" s="56" t="s">
        <v>137</v>
      </c>
      <c r="BK41" s="56"/>
      <c r="BL41" s="56" t="s">
        <v>199</v>
      </c>
      <c r="BM41" s="56"/>
      <c r="BN41" s="56" t="s">
        <v>150</v>
      </c>
      <c r="BO41" s="56"/>
    </row>
    <row r="42" spans="1:67">
      <c r="A42" s="56">
        <v>16</v>
      </c>
      <c r="B42" s="56" t="s">
        <v>113</v>
      </c>
      <c r="C42" s="56" t="s">
        <v>114</v>
      </c>
      <c r="D42" s="56"/>
      <c r="E42" s="56" t="s">
        <v>444</v>
      </c>
      <c r="F42" s="56"/>
      <c r="G42" s="56" t="s">
        <v>445</v>
      </c>
      <c r="H42" s="56" t="s">
        <v>446</v>
      </c>
      <c r="I42" s="56"/>
      <c r="J42" s="56" t="s">
        <v>120</v>
      </c>
      <c r="K42" s="56" t="s">
        <v>17</v>
      </c>
      <c r="L42" s="56" t="s">
        <v>121</v>
      </c>
      <c r="M42" s="56" t="s">
        <v>122</v>
      </c>
      <c r="N42" s="56"/>
      <c r="O42" s="56"/>
      <c r="P42" s="56"/>
      <c r="Q42" s="56" t="s">
        <v>447</v>
      </c>
      <c r="R42" s="56" t="s">
        <v>17</v>
      </c>
      <c r="S42" s="56" t="s">
        <v>448</v>
      </c>
      <c r="T42" s="56" t="s">
        <v>125</v>
      </c>
      <c r="U42" s="56" t="s">
        <v>449</v>
      </c>
      <c r="V42" s="56" t="s">
        <v>127</v>
      </c>
      <c r="W42" s="56" t="s">
        <v>165</v>
      </c>
      <c r="X42" s="56" t="s">
        <v>120</v>
      </c>
      <c r="Y42" s="56" t="s">
        <v>450</v>
      </c>
      <c r="Z42" s="56" t="s">
        <v>451</v>
      </c>
      <c r="AA42" s="56" t="s">
        <v>452</v>
      </c>
      <c r="AB42" s="56" t="s">
        <v>447</v>
      </c>
      <c r="AC42" s="56">
        <v>5687773</v>
      </c>
      <c r="AD42" s="56" t="s">
        <v>17</v>
      </c>
      <c r="AE42" s="56" t="s">
        <v>449</v>
      </c>
      <c r="AF42" s="56" t="s">
        <v>17</v>
      </c>
      <c r="AG42" s="56" t="s">
        <v>453</v>
      </c>
      <c r="AH42" s="56" t="s">
        <v>48</v>
      </c>
      <c r="AI42" s="56" t="s">
        <v>461</v>
      </c>
      <c r="AJ42" s="56" t="s">
        <v>462</v>
      </c>
      <c r="AK42" s="56" t="s">
        <v>136</v>
      </c>
      <c r="AL42" s="56" t="s">
        <v>137</v>
      </c>
      <c r="AM42" s="58">
        <v>4200</v>
      </c>
      <c r="AN42" s="56"/>
      <c r="AO42" s="56" t="s">
        <v>137</v>
      </c>
      <c r="AP42" s="56" t="s">
        <v>138</v>
      </c>
      <c r="AQ42" s="56" t="s">
        <v>139</v>
      </c>
      <c r="AR42" s="56" t="s">
        <v>298</v>
      </c>
      <c r="AS42" s="56" t="s">
        <v>457</v>
      </c>
      <c r="AT42" s="56" t="s">
        <v>463</v>
      </c>
      <c r="AU42" s="56" t="s">
        <v>464</v>
      </c>
      <c r="AV42" s="56"/>
      <c r="AW42" s="56" t="s">
        <v>460</v>
      </c>
      <c r="AX42" s="56"/>
      <c r="AY42" s="56"/>
      <c r="AZ42" s="56"/>
      <c r="BA42" s="56"/>
      <c r="BB42" s="56">
        <v>58815635</v>
      </c>
      <c r="BC42" s="56" t="s">
        <v>143</v>
      </c>
      <c r="BD42" s="56" t="s">
        <v>144</v>
      </c>
      <c r="BE42" s="56" t="s">
        <v>173</v>
      </c>
      <c r="BF42" s="56" t="s">
        <v>281</v>
      </c>
      <c r="BG42" s="56"/>
      <c r="BH42" s="56" t="s">
        <v>198</v>
      </c>
      <c r="BI42" s="56" t="s">
        <v>143</v>
      </c>
      <c r="BJ42" s="56" t="s">
        <v>137</v>
      </c>
      <c r="BK42" s="56"/>
      <c r="BL42" s="56" t="s">
        <v>465</v>
      </c>
      <c r="BM42" s="56"/>
      <c r="BN42" s="56" t="s">
        <v>150</v>
      </c>
      <c r="BO42" s="56"/>
    </row>
    <row r="43" spans="1:67">
      <c r="A43" s="56">
        <v>17</v>
      </c>
      <c r="B43" s="56" t="s">
        <v>113</v>
      </c>
      <c r="C43" s="56" t="s">
        <v>114</v>
      </c>
      <c r="D43" s="56"/>
      <c r="E43" s="56" t="s">
        <v>444</v>
      </c>
      <c r="F43" s="56"/>
      <c r="G43" s="56" t="s">
        <v>445</v>
      </c>
      <c r="H43" s="56" t="s">
        <v>446</v>
      </c>
      <c r="I43" s="56"/>
      <c r="J43" s="56" t="s">
        <v>120</v>
      </c>
      <c r="K43" s="56" t="s">
        <v>17</v>
      </c>
      <c r="L43" s="56" t="s">
        <v>121</v>
      </c>
      <c r="M43" s="56" t="s">
        <v>122</v>
      </c>
      <c r="N43" s="56"/>
      <c r="O43" s="56"/>
      <c r="P43" s="56"/>
      <c r="Q43" s="56" t="s">
        <v>447</v>
      </c>
      <c r="R43" s="56" t="s">
        <v>17</v>
      </c>
      <c r="S43" s="56" t="s">
        <v>448</v>
      </c>
      <c r="T43" s="56" t="s">
        <v>125</v>
      </c>
      <c r="U43" s="56" t="s">
        <v>449</v>
      </c>
      <c r="V43" s="56" t="s">
        <v>127</v>
      </c>
      <c r="W43" s="56" t="s">
        <v>165</v>
      </c>
      <c r="X43" s="56" t="s">
        <v>120</v>
      </c>
      <c r="Y43" s="56" t="s">
        <v>450</v>
      </c>
      <c r="Z43" s="56" t="s">
        <v>451</v>
      </c>
      <c r="AA43" s="56" t="s">
        <v>452</v>
      </c>
      <c r="AB43" s="56" t="s">
        <v>447</v>
      </c>
      <c r="AC43" s="56">
        <v>5687773</v>
      </c>
      <c r="AD43" s="56" t="s">
        <v>17</v>
      </c>
      <c r="AE43" s="56" t="s">
        <v>449</v>
      </c>
      <c r="AF43" s="56" t="s">
        <v>17</v>
      </c>
      <c r="AG43" s="56" t="s">
        <v>453</v>
      </c>
      <c r="AH43" s="56" t="s">
        <v>48</v>
      </c>
      <c r="AI43" s="56" t="s">
        <v>466</v>
      </c>
      <c r="AJ43" s="56" t="s">
        <v>467</v>
      </c>
      <c r="AK43" s="56" t="s">
        <v>136</v>
      </c>
      <c r="AL43" s="56" t="s">
        <v>137</v>
      </c>
      <c r="AM43" s="58">
        <v>5700</v>
      </c>
      <c r="AN43" s="56"/>
      <c r="AO43" s="56" t="s">
        <v>137</v>
      </c>
      <c r="AP43" s="56" t="s">
        <v>138</v>
      </c>
      <c r="AQ43" s="56" t="s">
        <v>139</v>
      </c>
      <c r="AR43" s="56" t="s">
        <v>298</v>
      </c>
      <c r="AS43" s="56" t="s">
        <v>457</v>
      </c>
      <c r="AT43" s="56" t="s">
        <v>468</v>
      </c>
      <c r="AU43" s="56" t="s">
        <v>464</v>
      </c>
      <c r="AV43" s="56"/>
      <c r="AW43" s="56" t="s">
        <v>460</v>
      </c>
      <c r="AX43" s="56"/>
      <c r="AY43" s="56"/>
      <c r="AZ43" s="56"/>
      <c r="BA43" s="56"/>
      <c r="BB43" s="56">
        <v>58815635</v>
      </c>
      <c r="BC43" s="56" t="s">
        <v>143</v>
      </c>
      <c r="BD43" s="56" t="s">
        <v>144</v>
      </c>
      <c r="BE43" s="56" t="s">
        <v>173</v>
      </c>
      <c r="BF43" s="56" t="s">
        <v>281</v>
      </c>
      <c r="BG43" s="56"/>
      <c r="BH43" s="56" t="s">
        <v>198</v>
      </c>
      <c r="BI43" s="56" t="s">
        <v>143</v>
      </c>
      <c r="BJ43" s="56" t="s">
        <v>137</v>
      </c>
      <c r="BK43" s="56"/>
      <c r="BL43" s="56" t="s">
        <v>465</v>
      </c>
      <c r="BM43" s="56"/>
      <c r="BN43" s="56" t="s">
        <v>150</v>
      </c>
      <c r="BO43" s="56"/>
    </row>
    <row r="44" spans="1:67">
      <c r="A44" s="56">
        <v>80</v>
      </c>
      <c r="B44" s="56" t="s">
        <v>113</v>
      </c>
      <c r="C44" s="56" t="s">
        <v>114</v>
      </c>
      <c r="D44" s="56" t="s">
        <v>447</v>
      </c>
      <c r="E44" s="56" t="s">
        <v>444</v>
      </c>
      <c r="F44" s="56" t="s">
        <v>469</v>
      </c>
      <c r="G44" s="56" t="s">
        <v>445</v>
      </c>
      <c r="H44" s="56" t="s">
        <v>446</v>
      </c>
      <c r="I44" s="56"/>
      <c r="J44" s="56" t="s">
        <v>120</v>
      </c>
      <c r="K44" s="56" t="s">
        <v>17</v>
      </c>
      <c r="L44" s="56" t="s">
        <v>121</v>
      </c>
      <c r="M44" s="56" t="s">
        <v>122</v>
      </c>
      <c r="N44" s="56" t="s">
        <v>470</v>
      </c>
      <c r="O44" s="56"/>
      <c r="P44" s="56"/>
      <c r="Q44" s="56" t="s">
        <v>447</v>
      </c>
      <c r="R44" s="56" t="s">
        <v>17</v>
      </c>
      <c r="S44" s="56" t="s">
        <v>471</v>
      </c>
      <c r="T44" s="56" t="s">
        <v>125</v>
      </c>
      <c r="U44" s="56" t="s">
        <v>472</v>
      </c>
      <c r="V44" s="56" t="s">
        <v>127</v>
      </c>
      <c r="W44" s="56" t="s">
        <v>165</v>
      </c>
      <c r="X44" s="56" t="s">
        <v>120</v>
      </c>
      <c r="Y44" s="56" t="s">
        <v>450</v>
      </c>
      <c r="Z44" s="56" t="s">
        <v>451</v>
      </c>
      <c r="AA44" s="56" t="s">
        <v>452</v>
      </c>
      <c r="AB44" s="56" t="s">
        <v>447</v>
      </c>
      <c r="AC44" s="56">
        <v>5569255</v>
      </c>
      <c r="AD44" s="56" t="s">
        <v>17</v>
      </c>
      <c r="AE44" s="56" t="s">
        <v>473</v>
      </c>
      <c r="AF44" s="56" t="s">
        <v>17</v>
      </c>
      <c r="AG44" s="56" t="s">
        <v>474</v>
      </c>
      <c r="AH44" s="56" t="s">
        <v>48</v>
      </c>
      <c r="AI44" s="56" t="s">
        <v>475</v>
      </c>
      <c r="AJ44" s="56" t="s">
        <v>476</v>
      </c>
      <c r="AK44" s="56" t="s">
        <v>136</v>
      </c>
      <c r="AL44" s="56" t="s">
        <v>137</v>
      </c>
      <c r="AM44" s="58">
        <v>20400</v>
      </c>
      <c r="AN44" s="56"/>
      <c r="AO44" s="56" t="s">
        <v>469</v>
      </c>
      <c r="AP44" s="56" t="s">
        <v>138</v>
      </c>
      <c r="AQ44" s="56" t="s">
        <v>139</v>
      </c>
      <c r="AR44" s="56"/>
      <c r="AS44" s="56" t="s">
        <v>457</v>
      </c>
      <c r="AT44" s="56"/>
      <c r="AU44" s="56" t="s">
        <v>477</v>
      </c>
      <c r="AV44" s="56"/>
      <c r="AW44" s="56" t="s">
        <v>478</v>
      </c>
      <c r="AX44" s="56"/>
      <c r="AY44" s="56"/>
      <c r="AZ44" s="56"/>
      <c r="BA44" s="56"/>
      <c r="BB44" s="56">
        <v>58815635</v>
      </c>
      <c r="BC44" s="56" t="s">
        <v>143</v>
      </c>
      <c r="BD44" s="56" t="s">
        <v>144</v>
      </c>
      <c r="BE44" s="56" t="s">
        <v>173</v>
      </c>
      <c r="BF44" s="56" t="s">
        <v>281</v>
      </c>
      <c r="BG44" s="56" t="s">
        <v>147</v>
      </c>
      <c r="BH44" s="56" t="s">
        <v>198</v>
      </c>
      <c r="BI44" s="56" t="s">
        <v>149</v>
      </c>
      <c r="BJ44" s="56" t="s">
        <v>137</v>
      </c>
      <c r="BK44" s="56"/>
      <c r="BL44" s="56"/>
      <c r="BM44" s="56"/>
      <c r="BN44" s="56" t="s">
        <v>150</v>
      </c>
      <c r="BO44" s="56" t="s">
        <v>122</v>
      </c>
    </row>
    <row r="45" spans="1:67">
      <c r="A45" s="56">
        <v>22</v>
      </c>
      <c r="B45" s="56" t="s">
        <v>113</v>
      </c>
      <c r="C45" s="56" t="s">
        <v>114</v>
      </c>
      <c r="D45" s="56" t="s">
        <v>479</v>
      </c>
      <c r="E45" s="56" t="s">
        <v>480</v>
      </c>
      <c r="F45" s="56" t="s">
        <v>481</v>
      </c>
      <c r="G45" s="56" t="s">
        <v>482</v>
      </c>
      <c r="H45" s="56" t="s">
        <v>137</v>
      </c>
      <c r="I45" s="56" t="s">
        <v>137</v>
      </c>
      <c r="J45" s="56" t="s">
        <v>483</v>
      </c>
      <c r="K45" s="56" t="s">
        <v>481</v>
      </c>
      <c r="L45" s="56" t="s">
        <v>484</v>
      </c>
      <c r="M45" s="56" t="s">
        <v>485</v>
      </c>
      <c r="N45" s="56" t="s">
        <v>137</v>
      </c>
      <c r="O45" s="56" t="s">
        <v>481</v>
      </c>
      <c r="P45" s="56" t="s">
        <v>486</v>
      </c>
      <c r="Q45" s="56" t="s">
        <v>487</v>
      </c>
      <c r="R45" s="56" t="s">
        <v>17</v>
      </c>
      <c r="S45" s="56" t="s">
        <v>488</v>
      </c>
      <c r="T45" s="56" t="s">
        <v>163</v>
      </c>
      <c r="U45" s="56" t="s">
        <v>489</v>
      </c>
      <c r="V45" s="56" t="s">
        <v>127</v>
      </c>
      <c r="W45" s="56" t="s">
        <v>490</v>
      </c>
      <c r="X45" s="56" t="s">
        <v>49</v>
      </c>
      <c r="Y45" s="56" t="s">
        <v>491</v>
      </c>
      <c r="Z45" s="56" t="s">
        <v>492</v>
      </c>
      <c r="AA45" s="56" t="s">
        <v>492</v>
      </c>
      <c r="AB45" s="56" t="s">
        <v>487</v>
      </c>
      <c r="AC45" s="56">
        <v>5679797</v>
      </c>
      <c r="AD45" s="56" t="s">
        <v>17</v>
      </c>
      <c r="AE45" s="56" t="s">
        <v>493</v>
      </c>
      <c r="AF45" s="56" t="s">
        <v>17</v>
      </c>
      <c r="AG45" s="56" t="s">
        <v>494</v>
      </c>
      <c r="AH45" s="56" t="s">
        <v>47</v>
      </c>
      <c r="AI45" s="56" t="s">
        <v>495</v>
      </c>
      <c r="AJ45" s="56" t="s">
        <v>496</v>
      </c>
      <c r="AK45" s="56" t="s">
        <v>136</v>
      </c>
      <c r="AL45" s="56" t="s">
        <v>137</v>
      </c>
      <c r="AM45" s="58">
        <v>1938</v>
      </c>
      <c r="AN45" s="56"/>
      <c r="AO45" s="56" t="s">
        <v>137</v>
      </c>
      <c r="AP45" s="56" t="s">
        <v>170</v>
      </c>
      <c r="AQ45" s="56" t="s">
        <v>221</v>
      </c>
      <c r="AR45" s="56"/>
      <c r="AS45" s="56"/>
      <c r="AT45" s="56"/>
      <c r="AU45" s="56" t="s">
        <v>222</v>
      </c>
      <c r="AV45" s="56"/>
      <c r="AW45" s="56" t="s">
        <v>497</v>
      </c>
      <c r="AX45" s="56"/>
      <c r="AY45" s="56"/>
      <c r="AZ45" s="56"/>
      <c r="BA45" s="56" t="s">
        <v>224</v>
      </c>
      <c r="BB45" s="56">
        <v>86345434</v>
      </c>
      <c r="BC45" s="56" t="s">
        <v>149</v>
      </c>
      <c r="BD45" s="56"/>
      <c r="BE45" s="56" t="s">
        <v>137</v>
      </c>
      <c r="BF45" s="56" t="s">
        <v>137</v>
      </c>
      <c r="BG45" s="56"/>
      <c r="BH45" s="56" t="s">
        <v>391</v>
      </c>
      <c r="BI45" s="56" t="s">
        <v>143</v>
      </c>
      <c r="BJ45" s="56" t="s">
        <v>137</v>
      </c>
      <c r="BK45" s="56"/>
      <c r="BL45" s="56"/>
      <c r="BM45" s="56">
        <v>111037098</v>
      </c>
      <c r="BN45" s="56"/>
      <c r="BO45" s="56" t="s">
        <v>283</v>
      </c>
    </row>
    <row r="46" spans="1:67">
      <c r="A46" s="56">
        <v>231</v>
      </c>
      <c r="B46" s="56" t="s">
        <v>113</v>
      </c>
      <c r="C46" s="56" t="s">
        <v>114</v>
      </c>
      <c r="D46" s="56" t="s">
        <v>498</v>
      </c>
      <c r="E46" s="56" t="s">
        <v>499</v>
      </c>
      <c r="F46" s="56" t="s">
        <v>500</v>
      </c>
      <c r="G46" s="56" t="s">
        <v>501</v>
      </c>
      <c r="H46" s="56" t="s">
        <v>502</v>
      </c>
      <c r="I46" s="56" t="s">
        <v>503</v>
      </c>
      <c r="J46" s="56" t="s">
        <v>159</v>
      </c>
      <c r="K46" s="56" t="s">
        <v>504</v>
      </c>
      <c r="L46" s="56" t="s">
        <v>505</v>
      </c>
      <c r="M46" s="56" t="s">
        <v>506</v>
      </c>
      <c r="N46" s="56" t="s">
        <v>137</v>
      </c>
      <c r="O46" s="56" t="s">
        <v>504</v>
      </c>
      <c r="P46" s="56" t="s">
        <v>507</v>
      </c>
      <c r="Q46" s="56" t="s">
        <v>498</v>
      </c>
      <c r="R46" s="56" t="s">
        <v>20</v>
      </c>
      <c r="S46" s="56" t="s">
        <v>508</v>
      </c>
      <c r="T46" s="56" t="s">
        <v>163</v>
      </c>
      <c r="U46" s="56" t="s">
        <v>509</v>
      </c>
      <c r="V46" s="56" t="s">
        <v>127</v>
      </c>
      <c r="W46" s="56" t="s">
        <v>510</v>
      </c>
      <c r="X46" s="56" t="s">
        <v>120</v>
      </c>
      <c r="Y46" s="56" t="s">
        <v>511</v>
      </c>
      <c r="Z46" s="56" t="s">
        <v>512</v>
      </c>
      <c r="AA46" s="56" t="s">
        <v>513</v>
      </c>
      <c r="AB46" s="56" t="s">
        <v>498</v>
      </c>
      <c r="AC46" s="56">
        <v>5563678</v>
      </c>
      <c r="AD46" s="56" t="s">
        <v>20</v>
      </c>
      <c r="AE46" s="56" t="s">
        <v>514</v>
      </c>
      <c r="AF46" s="56" t="s">
        <v>20</v>
      </c>
      <c r="AG46" s="56" t="s">
        <v>515</v>
      </c>
      <c r="AH46" s="56" t="s">
        <v>35</v>
      </c>
      <c r="AI46" s="56" t="s">
        <v>516</v>
      </c>
      <c r="AJ46" s="56" t="s">
        <v>169</v>
      </c>
      <c r="AK46" s="56" t="s">
        <v>136</v>
      </c>
      <c r="AL46" s="56" t="s">
        <v>137</v>
      </c>
      <c r="AM46" s="58">
        <v>50200</v>
      </c>
      <c r="AN46" s="56"/>
      <c r="AO46" s="56" t="s">
        <v>137</v>
      </c>
      <c r="AP46" s="56" t="s">
        <v>170</v>
      </c>
      <c r="AQ46" s="56" t="s">
        <v>139</v>
      </c>
      <c r="AR46" s="56"/>
      <c r="AS46" s="56" t="s">
        <v>517</v>
      </c>
      <c r="AT46" s="56"/>
      <c r="AU46" s="56" t="s">
        <v>518</v>
      </c>
      <c r="AV46" s="56"/>
      <c r="AW46" s="56" t="s">
        <v>519</v>
      </c>
      <c r="AX46" s="56"/>
      <c r="AY46" s="56"/>
      <c r="AZ46" s="56"/>
      <c r="BA46" s="56"/>
      <c r="BB46" s="56">
        <v>85728867</v>
      </c>
      <c r="BC46" s="56" t="s">
        <v>143</v>
      </c>
      <c r="BD46" s="56" t="s">
        <v>144</v>
      </c>
      <c r="BE46" s="56" t="s">
        <v>173</v>
      </c>
      <c r="BF46" s="56" t="s">
        <v>520</v>
      </c>
      <c r="BG46" s="56" t="s">
        <v>147</v>
      </c>
      <c r="BH46" s="56" t="s">
        <v>198</v>
      </c>
      <c r="BI46" s="56" t="s">
        <v>149</v>
      </c>
      <c r="BJ46" s="56" t="s">
        <v>137</v>
      </c>
      <c r="BK46" s="56"/>
      <c r="BL46" s="56"/>
      <c r="BM46" s="56"/>
      <c r="BN46" s="56" t="s">
        <v>282</v>
      </c>
      <c r="BO46" s="56" t="s">
        <v>521</v>
      </c>
    </row>
    <row r="47" spans="1:67">
      <c r="A47" s="56">
        <v>62</v>
      </c>
      <c r="B47" s="56" t="s">
        <v>113</v>
      </c>
      <c r="C47" s="56" t="s">
        <v>114</v>
      </c>
      <c r="D47" s="56" t="s">
        <v>522</v>
      </c>
      <c r="E47" s="56" t="s">
        <v>523</v>
      </c>
      <c r="F47" s="56" t="s">
        <v>117</v>
      </c>
      <c r="G47" s="56" t="s">
        <v>524</v>
      </c>
      <c r="H47" s="56" t="s">
        <v>525</v>
      </c>
      <c r="I47" s="56"/>
      <c r="J47" s="56" t="s">
        <v>232</v>
      </c>
      <c r="K47" s="56" t="s">
        <v>11</v>
      </c>
      <c r="L47" s="56" t="s">
        <v>121</v>
      </c>
      <c r="M47" s="56" t="s">
        <v>122</v>
      </c>
      <c r="N47" s="56" t="s">
        <v>123</v>
      </c>
      <c r="O47" s="56"/>
      <c r="P47" s="56"/>
      <c r="Q47" s="56" t="s">
        <v>522</v>
      </c>
      <c r="R47" s="56" t="s">
        <v>11</v>
      </c>
      <c r="S47" s="56" t="s">
        <v>526</v>
      </c>
      <c r="T47" s="56" t="s">
        <v>125</v>
      </c>
      <c r="U47" s="56" t="s">
        <v>527</v>
      </c>
      <c r="V47" s="56" t="s">
        <v>127</v>
      </c>
      <c r="W47" s="56" t="s">
        <v>165</v>
      </c>
      <c r="X47" s="56" t="s">
        <v>232</v>
      </c>
      <c r="Y47" s="56" t="s">
        <v>528</v>
      </c>
      <c r="Z47" s="56" t="s">
        <v>529</v>
      </c>
      <c r="AA47" s="56" t="s">
        <v>530</v>
      </c>
      <c r="AB47" s="56" t="s">
        <v>522</v>
      </c>
      <c r="AC47" s="56">
        <v>5661321</v>
      </c>
      <c r="AD47" s="56" t="s">
        <v>11</v>
      </c>
      <c r="AE47" s="56" t="s">
        <v>531</v>
      </c>
      <c r="AF47" s="56" t="s">
        <v>11</v>
      </c>
      <c r="AG47" s="56" t="s">
        <v>532</v>
      </c>
      <c r="AH47" s="56" t="s">
        <v>35</v>
      </c>
      <c r="AI47" s="56" t="s">
        <v>533</v>
      </c>
      <c r="AJ47" s="56" t="s">
        <v>277</v>
      </c>
      <c r="AK47" s="56" t="s">
        <v>136</v>
      </c>
      <c r="AL47" s="56" t="s">
        <v>137</v>
      </c>
      <c r="AM47" s="58">
        <v>18700</v>
      </c>
      <c r="AN47" s="56"/>
      <c r="AO47" s="56" t="s">
        <v>117</v>
      </c>
      <c r="AP47" s="56" t="s">
        <v>138</v>
      </c>
      <c r="AQ47" s="56" t="s">
        <v>139</v>
      </c>
      <c r="AR47" s="56"/>
      <c r="AS47" s="56" t="s">
        <v>534</v>
      </c>
      <c r="AT47" s="56"/>
      <c r="AU47" s="56" t="s">
        <v>459</v>
      </c>
      <c r="AV47" s="56"/>
      <c r="AW47" s="56" t="s">
        <v>535</v>
      </c>
      <c r="AX47" s="56"/>
      <c r="AY47" s="56"/>
      <c r="AZ47" s="56"/>
      <c r="BA47" s="56"/>
      <c r="BB47" s="56">
        <v>20908795</v>
      </c>
      <c r="BC47" s="56" t="s">
        <v>143</v>
      </c>
      <c r="BD47" s="56" t="s">
        <v>144</v>
      </c>
      <c r="BE47" s="56" t="s">
        <v>173</v>
      </c>
      <c r="BF47" s="56" t="s">
        <v>197</v>
      </c>
      <c r="BG47" s="56" t="s">
        <v>147</v>
      </c>
      <c r="BH47" s="56" t="s">
        <v>225</v>
      </c>
      <c r="BI47" s="56" t="s">
        <v>149</v>
      </c>
      <c r="BJ47" s="56" t="s">
        <v>137</v>
      </c>
      <c r="BK47" s="56"/>
      <c r="BL47" s="56"/>
      <c r="BM47" s="56"/>
      <c r="BN47" s="56"/>
      <c r="BO47" s="56" t="s">
        <v>122</v>
      </c>
    </row>
    <row r="48" spans="1:67">
      <c r="A48" s="56">
        <v>170</v>
      </c>
      <c r="B48" s="56" t="s">
        <v>113</v>
      </c>
      <c r="C48" s="56" t="s">
        <v>114</v>
      </c>
      <c r="D48" s="56" t="s">
        <v>536</v>
      </c>
      <c r="E48" s="56" t="s">
        <v>537</v>
      </c>
      <c r="F48" s="56" t="s">
        <v>117</v>
      </c>
      <c r="G48" s="56" t="s">
        <v>538</v>
      </c>
      <c r="H48" s="56" t="s">
        <v>539</v>
      </c>
      <c r="I48" s="56"/>
      <c r="J48" s="56" t="s">
        <v>120</v>
      </c>
      <c r="K48" s="56" t="s">
        <v>11</v>
      </c>
      <c r="L48" s="56" t="s">
        <v>121</v>
      </c>
      <c r="M48" s="56" t="s">
        <v>122</v>
      </c>
      <c r="N48" s="56" t="s">
        <v>123</v>
      </c>
      <c r="O48" s="56"/>
      <c r="P48" s="56"/>
      <c r="Q48" s="56" t="s">
        <v>536</v>
      </c>
      <c r="R48" s="56" t="s">
        <v>11</v>
      </c>
      <c r="S48" s="56" t="s">
        <v>540</v>
      </c>
      <c r="T48" s="56" t="s">
        <v>125</v>
      </c>
      <c r="U48" s="56" t="s">
        <v>541</v>
      </c>
      <c r="V48" s="56" t="s">
        <v>127</v>
      </c>
      <c r="W48" s="56" t="s">
        <v>165</v>
      </c>
      <c r="X48" s="56" t="s">
        <v>120</v>
      </c>
      <c r="Y48" s="56" t="s">
        <v>542</v>
      </c>
      <c r="Z48" s="56" t="s">
        <v>543</v>
      </c>
      <c r="AA48" s="56" t="s">
        <v>254</v>
      </c>
      <c r="AB48" s="56" t="s">
        <v>536</v>
      </c>
      <c r="AC48" s="56">
        <v>5676974</v>
      </c>
      <c r="AD48" s="56" t="s">
        <v>11</v>
      </c>
      <c r="AE48" s="56" t="s">
        <v>544</v>
      </c>
      <c r="AF48" s="56" t="s">
        <v>11</v>
      </c>
      <c r="AG48" s="56" t="s">
        <v>545</v>
      </c>
      <c r="AH48" s="56" t="s">
        <v>35</v>
      </c>
      <c r="AI48" s="56" t="s">
        <v>546</v>
      </c>
      <c r="AJ48" s="56" t="s">
        <v>169</v>
      </c>
      <c r="AK48" s="56" t="s">
        <v>136</v>
      </c>
      <c r="AL48" s="56" t="s">
        <v>137</v>
      </c>
      <c r="AM48" s="58">
        <v>26700</v>
      </c>
      <c r="AN48" s="56"/>
      <c r="AO48" s="56" t="s">
        <v>117</v>
      </c>
      <c r="AP48" s="56" t="s">
        <v>138</v>
      </c>
      <c r="AQ48" s="56" t="s">
        <v>139</v>
      </c>
      <c r="AR48" s="56"/>
      <c r="AS48" s="56" t="s">
        <v>547</v>
      </c>
      <c r="AT48" s="56"/>
      <c r="AU48" s="56" t="s">
        <v>389</v>
      </c>
      <c r="AV48" s="56"/>
      <c r="AW48" s="56" t="s">
        <v>548</v>
      </c>
      <c r="AX48" s="56"/>
      <c r="AY48" s="56"/>
      <c r="AZ48" s="56"/>
      <c r="BA48" s="56"/>
      <c r="BB48" s="56">
        <v>25333257</v>
      </c>
      <c r="BC48" s="56" t="s">
        <v>143</v>
      </c>
      <c r="BD48" s="56" t="s">
        <v>144</v>
      </c>
      <c r="BE48" s="56" t="s">
        <v>173</v>
      </c>
      <c r="BF48" s="56" t="s">
        <v>261</v>
      </c>
      <c r="BG48" s="56" t="s">
        <v>147</v>
      </c>
      <c r="BH48" s="56" t="s">
        <v>225</v>
      </c>
      <c r="BI48" s="56" t="s">
        <v>149</v>
      </c>
      <c r="BJ48" s="56" t="s">
        <v>137</v>
      </c>
      <c r="BK48" s="56"/>
      <c r="BL48" s="56"/>
      <c r="BM48" s="56"/>
      <c r="BN48" s="56" t="s">
        <v>150</v>
      </c>
      <c r="BO48" s="56" t="s">
        <v>122</v>
      </c>
    </row>
    <row r="49" spans="1:67">
      <c r="A49" s="56">
        <v>237</v>
      </c>
      <c r="B49" s="56" t="s">
        <v>113</v>
      </c>
      <c r="C49" s="56" t="s">
        <v>114</v>
      </c>
      <c r="D49" s="56"/>
      <c r="E49" s="56" t="s">
        <v>549</v>
      </c>
      <c r="F49" s="56"/>
      <c r="G49" s="56" t="s">
        <v>550</v>
      </c>
      <c r="H49" s="56" t="s">
        <v>551</v>
      </c>
      <c r="I49" s="56" t="s">
        <v>137</v>
      </c>
      <c r="J49" s="56" t="s">
        <v>396</v>
      </c>
      <c r="K49" s="56" t="s">
        <v>11</v>
      </c>
      <c r="L49" s="56" t="s">
        <v>332</v>
      </c>
      <c r="M49" s="56" t="s">
        <v>392</v>
      </c>
      <c r="N49" s="56"/>
      <c r="O49" s="56"/>
      <c r="P49" s="56"/>
      <c r="Q49" s="56" t="s">
        <v>552</v>
      </c>
      <c r="R49" s="56" t="s">
        <v>11</v>
      </c>
      <c r="S49" s="56" t="s">
        <v>553</v>
      </c>
      <c r="T49" s="56" t="s">
        <v>125</v>
      </c>
      <c r="U49" s="56" t="s">
        <v>554</v>
      </c>
      <c r="V49" s="56" t="s">
        <v>127</v>
      </c>
      <c r="W49" s="56" t="s">
        <v>337</v>
      </c>
      <c r="X49" s="56" t="s">
        <v>287</v>
      </c>
      <c r="Y49" s="56" t="s">
        <v>555</v>
      </c>
      <c r="Z49" s="56" t="s">
        <v>556</v>
      </c>
      <c r="AA49" s="56" t="s">
        <v>557</v>
      </c>
      <c r="AB49" s="56" t="s">
        <v>552</v>
      </c>
      <c r="AC49" s="56">
        <v>5563119</v>
      </c>
      <c r="AD49" s="56" t="s">
        <v>11</v>
      </c>
      <c r="AE49" s="56" t="s">
        <v>558</v>
      </c>
      <c r="AF49" s="56" t="s">
        <v>11</v>
      </c>
      <c r="AG49" s="56" t="s">
        <v>558</v>
      </c>
      <c r="AH49" s="56" t="s">
        <v>48</v>
      </c>
      <c r="AI49" s="56" t="s">
        <v>559</v>
      </c>
      <c r="AJ49" s="56" t="s">
        <v>560</v>
      </c>
      <c r="AK49" s="56" t="s">
        <v>136</v>
      </c>
      <c r="AL49" s="56" t="s">
        <v>137</v>
      </c>
      <c r="AM49" s="58">
        <v>5165.2</v>
      </c>
      <c r="AN49" s="56" t="s">
        <v>561</v>
      </c>
      <c r="AO49" s="56" t="s">
        <v>137</v>
      </c>
      <c r="AP49" s="56" t="s">
        <v>138</v>
      </c>
      <c r="AQ49" s="56" t="s">
        <v>139</v>
      </c>
      <c r="AR49" s="56" t="s">
        <v>191</v>
      </c>
      <c r="AS49" s="56" t="s">
        <v>562</v>
      </c>
      <c r="AT49" s="56" t="s">
        <v>563</v>
      </c>
      <c r="AU49" s="56" t="s">
        <v>564</v>
      </c>
      <c r="AV49" s="56"/>
      <c r="AW49" s="56" t="s">
        <v>565</v>
      </c>
      <c r="AX49" s="56"/>
      <c r="AY49" s="56"/>
      <c r="AZ49" s="56"/>
      <c r="BA49" s="56"/>
      <c r="BB49" s="56">
        <v>62011352</v>
      </c>
      <c r="BC49" s="56" t="s">
        <v>143</v>
      </c>
      <c r="BD49" s="56" t="s">
        <v>303</v>
      </c>
      <c r="BE49" s="56" t="s">
        <v>566</v>
      </c>
      <c r="BF49" s="56" t="s">
        <v>567</v>
      </c>
      <c r="BG49" s="56"/>
      <c r="BH49" s="56" t="s">
        <v>225</v>
      </c>
      <c r="BI49" s="56" t="s">
        <v>149</v>
      </c>
      <c r="BJ49" s="56" t="s">
        <v>137</v>
      </c>
      <c r="BK49" s="56"/>
      <c r="BL49" s="56" t="s">
        <v>199</v>
      </c>
      <c r="BM49" s="56"/>
      <c r="BN49" s="56" t="s">
        <v>150</v>
      </c>
      <c r="BO49" s="56"/>
    </row>
    <row r="50" spans="1:67">
      <c r="A50" s="56">
        <v>238</v>
      </c>
      <c r="B50" s="56" t="s">
        <v>113</v>
      </c>
      <c r="C50" s="56" t="s">
        <v>114</v>
      </c>
      <c r="D50" s="56"/>
      <c r="E50" s="56" t="s">
        <v>549</v>
      </c>
      <c r="F50" s="56"/>
      <c r="G50" s="56" t="s">
        <v>550</v>
      </c>
      <c r="H50" s="56" t="s">
        <v>551</v>
      </c>
      <c r="I50" s="56" t="s">
        <v>137</v>
      </c>
      <c r="J50" s="56" t="s">
        <v>396</v>
      </c>
      <c r="K50" s="56" t="s">
        <v>11</v>
      </c>
      <c r="L50" s="56" t="s">
        <v>332</v>
      </c>
      <c r="M50" s="56" t="s">
        <v>392</v>
      </c>
      <c r="N50" s="56"/>
      <c r="O50" s="56"/>
      <c r="P50" s="56"/>
      <c r="Q50" s="56" t="s">
        <v>552</v>
      </c>
      <c r="R50" s="56" t="s">
        <v>11</v>
      </c>
      <c r="S50" s="56" t="s">
        <v>553</v>
      </c>
      <c r="T50" s="56" t="s">
        <v>125</v>
      </c>
      <c r="U50" s="56" t="s">
        <v>554</v>
      </c>
      <c r="V50" s="56" t="s">
        <v>127</v>
      </c>
      <c r="W50" s="56" t="s">
        <v>337</v>
      </c>
      <c r="X50" s="56" t="s">
        <v>287</v>
      </c>
      <c r="Y50" s="56" t="s">
        <v>555</v>
      </c>
      <c r="Z50" s="56" t="s">
        <v>556</v>
      </c>
      <c r="AA50" s="56" t="s">
        <v>557</v>
      </c>
      <c r="AB50" s="56" t="s">
        <v>552</v>
      </c>
      <c r="AC50" s="56">
        <v>5563119</v>
      </c>
      <c r="AD50" s="56" t="s">
        <v>11</v>
      </c>
      <c r="AE50" s="56" t="s">
        <v>558</v>
      </c>
      <c r="AF50" s="56" t="s">
        <v>11</v>
      </c>
      <c r="AG50" s="56" t="s">
        <v>558</v>
      </c>
      <c r="AH50" s="56" t="s">
        <v>48</v>
      </c>
      <c r="AI50" s="56" t="s">
        <v>568</v>
      </c>
      <c r="AJ50" s="56" t="s">
        <v>318</v>
      </c>
      <c r="AK50" s="56" t="s">
        <v>136</v>
      </c>
      <c r="AL50" s="56" t="s">
        <v>137</v>
      </c>
      <c r="AM50" s="58">
        <v>4697.6</v>
      </c>
      <c r="AN50" s="56" t="s">
        <v>561</v>
      </c>
      <c r="AO50" s="56" t="s">
        <v>137</v>
      </c>
      <c r="AP50" s="56" t="s">
        <v>138</v>
      </c>
      <c r="AQ50" s="56" t="s">
        <v>139</v>
      </c>
      <c r="AR50" s="56" t="s">
        <v>191</v>
      </c>
      <c r="AS50" s="56" t="s">
        <v>562</v>
      </c>
      <c r="AT50" s="56" t="s">
        <v>569</v>
      </c>
      <c r="AU50" s="56" t="s">
        <v>564</v>
      </c>
      <c r="AV50" s="56"/>
      <c r="AW50" s="56" t="s">
        <v>565</v>
      </c>
      <c r="AX50" s="56"/>
      <c r="AY50" s="56"/>
      <c r="AZ50" s="56"/>
      <c r="BA50" s="56"/>
      <c r="BB50" s="56">
        <v>62011352</v>
      </c>
      <c r="BC50" s="56" t="s">
        <v>143</v>
      </c>
      <c r="BD50" s="56" t="s">
        <v>303</v>
      </c>
      <c r="BE50" s="56" t="s">
        <v>566</v>
      </c>
      <c r="BF50" s="56" t="s">
        <v>567</v>
      </c>
      <c r="BG50" s="56"/>
      <c r="BH50" s="56" t="s">
        <v>225</v>
      </c>
      <c r="BI50" s="56" t="s">
        <v>149</v>
      </c>
      <c r="BJ50" s="56" t="s">
        <v>137</v>
      </c>
      <c r="BK50" s="56"/>
      <c r="BL50" s="56" t="s">
        <v>199</v>
      </c>
      <c r="BM50" s="56"/>
      <c r="BN50" s="56" t="s">
        <v>150</v>
      </c>
      <c r="BO50" s="56"/>
    </row>
    <row r="51" spans="1:67">
      <c r="A51" s="56">
        <v>239</v>
      </c>
      <c r="B51" s="56" t="s">
        <v>113</v>
      </c>
      <c r="C51" s="56" t="s">
        <v>114</v>
      </c>
      <c r="D51" s="56"/>
      <c r="E51" s="56" t="s">
        <v>549</v>
      </c>
      <c r="F51" s="56"/>
      <c r="G51" s="56" t="s">
        <v>550</v>
      </c>
      <c r="H51" s="56" t="s">
        <v>551</v>
      </c>
      <c r="I51" s="56" t="s">
        <v>137</v>
      </c>
      <c r="J51" s="56" t="s">
        <v>396</v>
      </c>
      <c r="K51" s="56" t="s">
        <v>11</v>
      </c>
      <c r="L51" s="56" t="s">
        <v>332</v>
      </c>
      <c r="M51" s="56" t="s">
        <v>392</v>
      </c>
      <c r="N51" s="56"/>
      <c r="O51" s="56"/>
      <c r="P51" s="56"/>
      <c r="Q51" s="56" t="s">
        <v>552</v>
      </c>
      <c r="R51" s="56" t="s">
        <v>11</v>
      </c>
      <c r="S51" s="56" t="s">
        <v>553</v>
      </c>
      <c r="T51" s="56" t="s">
        <v>125</v>
      </c>
      <c r="U51" s="56" t="s">
        <v>554</v>
      </c>
      <c r="V51" s="56" t="s">
        <v>127</v>
      </c>
      <c r="W51" s="56" t="s">
        <v>337</v>
      </c>
      <c r="X51" s="56" t="s">
        <v>287</v>
      </c>
      <c r="Y51" s="56" t="s">
        <v>555</v>
      </c>
      <c r="Z51" s="56" t="s">
        <v>556</v>
      </c>
      <c r="AA51" s="56" t="s">
        <v>557</v>
      </c>
      <c r="AB51" s="56" t="s">
        <v>552</v>
      </c>
      <c r="AC51" s="56">
        <v>5563119</v>
      </c>
      <c r="AD51" s="56" t="s">
        <v>11</v>
      </c>
      <c r="AE51" s="56" t="s">
        <v>558</v>
      </c>
      <c r="AF51" s="56" t="s">
        <v>11</v>
      </c>
      <c r="AG51" s="56" t="s">
        <v>558</v>
      </c>
      <c r="AH51" s="56" t="s">
        <v>48</v>
      </c>
      <c r="AI51" s="56" t="s">
        <v>570</v>
      </c>
      <c r="AJ51" s="56" t="s">
        <v>571</v>
      </c>
      <c r="AK51" s="56" t="s">
        <v>136</v>
      </c>
      <c r="AL51" s="56" t="s">
        <v>137</v>
      </c>
      <c r="AM51" s="58">
        <v>5138</v>
      </c>
      <c r="AN51" s="56" t="s">
        <v>561</v>
      </c>
      <c r="AO51" s="56" t="s">
        <v>137</v>
      </c>
      <c r="AP51" s="56" t="s">
        <v>138</v>
      </c>
      <c r="AQ51" s="56" t="s">
        <v>139</v>
      </c>
      <c r="AR51" s="56" t="s">
        <v>191</v>
      </c>
      <c r="AS51" s="56" t="s">
        <v>562</v>
      </c>
      <c r="AT51" s="56" t="s">
        <v>572</v>
      </c>
      <c r="AU51" s="56" t="s">
        <v>564</v>
      </c>
      <c r="AV51" s="56"/>
      <c r="AW51" s="56" t="s">
        <v>565</v>
      </c>
      <c r="AX51" s="56"/>
      <c r="AY51" s="56"/>
      <c r="AZ51" s="56"/>
      <c r="BA51" s="56"/>
      <c r="BB51" s="56">
        <v>62011352</v>
      </c>
      <c r="BC51" s="56" t="s">
        <v>143</v>
      </c>
      <c r="BD51" s="56" t="s">
        <v>303</v>
      </c>
      <c r="BE51" s="56" t="s">
        <v>566</v>
      </c>
      <c r="BF51" s="56" t="s">
        <v>567</v>
      </c>
      <c r="BG51" s="56"/>
      <c r="BH51" s="56" t="s">
        <v>225</v>
      </c>
      <c r="BI51" s="56" t="s">
        <v>149</v>
      </c>
      <c r="BJ51" s="56" t="s">
        <v>137</v>
      </c>
      <c r="BK51" s="56"/>
      <c r="BL51" s="56" t="s">
        <v>199</v>
      </c>
      <c r="BM51" s="56"/>
      <c r="BN51" s="56" t="s">
        <v>150</v>
      </c>
      <c r="BO51" s="56"/>
    </row>
    <row r="52" spans="1:67">
      <c r="A52" s="56">
        <v>240</v>
      </c>
      <c r="B52" s="56" t="s">
        <v>113</v>
      </c>
      <c r="C52" s="56" t="s">
        <v>114</v>
      </c>
      <c r="D52" s="56"/>
      <c r="E52" s="56" t="s">
        <v>549</v>
      </c>
      <c r="F52" s="56"/>
      <c r="G52" s="56" t="s">
        <v>550</v>
      </c>
      <c r="H52" s="56" t="s">
        <v>551</v>
      </c>
      <c r="I52" s="56" t="s">
        <v>137</v>
      </c>
      <c r="J52" s="56" t="s">
        <v>396</v>
      </c>
      <c r="K52" s="56" t="s">
        <v>11</v>
      </c>
      <c r="L52" s="56" t="s">
        <v>332</v>
      </c>
      <c r="M52" s="56" t="s">
        <v>392</v>
      </c>
      <c r="N52" s="56"/>
      <c r="O52" s="56"/>
      <c r="P52" s="56"/>
      <c r="Q52" s="56" t="s">
        <v>552</v>
      </c>
      <c r="R52" s="56" t="s">
        <v>11</v>
      </c>
      <c r="S52" s="56" t="s">
        <v>553</v>
      </c>
      <c r="T52" s="56" t="s">
        <v>125</v>
      </c>
      <c r="U52" s="56" t="s">
        <v>554</v>
      </c>
      <c r="V52" s="56" t="s">
        <v>127</v>
      </c>
      <c r="W52" s="56" t="s">
        <v>337</v>
      </c>
      <c r="X52" s="56" t="s">
        <v>287</v>
      </c>
      <c r="Y52" s="56" t="s">
        <v>555</v>
      </c>
      <c r="Z52" s="56" t="s">
        <v>556</v>
      </c>
      <c r="AA52" s="56" t="s">
        <v>557</v>
      </c>
      <c r="AB52" s="56" t="s">
        <v>552</v>
      </c>
      <c r="AC52" s="56">
        <v>5563119</v>
      </c>
      <c r="AD52" s="56" t="s">
        <v>11</v>
      </c>
      <c r="AE52" s="56" t="s">
        <v>558</v>
      </c>
      <c r="AF52" s="56" t="s">
        <v>11</v>
      </c>
      <c r="AG52" s="56" t="s">
        <v>558</v>
      </c>
      <c r="AH52" s="56" t="s">
        <v>48</v>
      </c>
      <c r="AI52" s="56" t="s">
        <v>305</v>
      </c>
      <c r="AJ52" s="56" t="s">
        <v>306</v>
      </c>
      <c r="AK52" s="56" t="s">
        <v>136</v>
      </c>
      <c r="AL52" s="56" t="s">
        <v>137</v>
      </c>
      <c r="AM52" s="58">
        <v>6092.2</v>
      </c>
      <c r="AN52" s="56" t="s">
        <v>561</v>
      </c>
      <c r="AO52" s="56" t="s">
        <v>137</v>
      </c>
      <c r="AP52" s="56" t="s">
        <v>138</v>
      </c>
      <c r="AQ52" s="56" t="s">
        <v>139</v>
      </c>
      <c r="AR52" s="56" t="s">
        <v>191</v>
      </c>
      <c r="AS52" s="56" t="s">
        <v>562</v>
      </c>
      <c r="AT52" s="56" t="s">
        <v>573</v>
      </c>
      <c r="AU52" s="56" t="s">
        <v>564</v>
      </c>
      <c r="AV52" s="56"/>
      <c r="AW52" s="56" t="s">
        <v>565</v>
      </c>
      <c r="AX52" s="56"/>
      <c r="AY52" s="56"/>
      <c r="AZ52" s="56"/>
      <c r="BA52" s="56"/>
      <c r="BB52" s="56">
        <v>62011352</v>
      </c>
      <c r="BC52" s="56" t="s">
        <v>143</v>
      </c>
      <c r="BD52" s="56" t="s">
        <v>303</v>
      </c>
      <c r="BE52" s="56" t="s">
        <v>566</v>
      </c>
      <c r="BF52" s="56" t="s">
        <v>567</v>
      </c>
      <c r="BG52" s="56"/>
      <c r="BH52" s="56" t="s">
        <v>225</v>
      </c>
      <c r="BI52" s="56" t="s">
        <v>149</v>
      </c>
      <c r="BJ52" s="56" t="s">
        <v>137</v>
      </c>
      <c r="BK52" s="56"/>
      <c r="BL52" s="56" t="s">
        <v>199</v>
      </c>
      <c r="BM52" s="56"/>
      <c r="BN52" s="56" t="s">
        <v>150</v>
      </c>
      <c r="BO52" s="56"/>
    </row>
    <row r="53" spans="1:67">
      <c r="A53" s="56">
        <v>241</v>
      </c>
      <c r="B53" s="56" t="s">
        <v>113</v>
      </c>
      <c r="C53" s="56" t="s">
        <v>114</v>
      </c>
      <c r="D53" s="56"/>
      <c r="E53" s="56" t="s">
        <v>549</v>
      </c>
      <c r="F53" s="56"/>
      <c r="G53" s="56" t="s">
        <v>550</v>
      </c>
      <c r="H53" s="56" t="s">
        <v>551</v>
      </c>
      <c r="I53" s="56" t="s">
        <v>137</v>
      </c>
      <c r="J53" s="56" t="s">
        <v>396</v>
      </c>
      <c r="K53" s="56" t="s">
        <v>11</v>
      </c>
      <c r="L53" s="56" t="s">
        <v>332</v>
      </c>
      <c r="M53" s="56" t="s">
        <v>392</v>
      </c>
      <c r="N53" s="56"/>
      <c r="O53" s="56"/>
      <c r="P53" s="56"/>
      <c r="Q53" s="56" t="s">
        <v>552</v>
      </c>
      <c r="R53" s="56" t="s">
        <v>11</v>
      </c>
      <c r="S53" s="56" t="s">
        <v>553</v>
      </c>
      <c r="T53" s="56" t="s">
        <v>125</v>
      </c>
      <c r="U53" s="56" t="s">
        <v>554</v>
      </c>
      <c r="V53" s="56" t="s">
        <v>127</v>
      </c>
      <c r="W53" s="56" t="s">
        <v>337</v>
      </c>
      <c r="X53" s="56" t="s">
        <v>287</v>
      </c>
      <c r="Y53" s="56" t="s">
        <v>555</v>
      </c>
      <c r="Z53" s="56" t="s">
        <v>556</v>
      </c>
      <c r="AA53" s="56" t="s">
        <v>557</v>
      </c>
      <c r="AB53" s="56" t="s">
        <v>552</v>
      </c>
      <c r="AC53" s="56">
        <v>5563119</v>
      </c>
      <c r="AD53" s="56" t="s">
        <v>11</v>
      </c>
      <c r="AE53" s="56" t="s">
        <v>558</v>
      </c>
      <c r="AF53" s="56" t="s">
        <v>11</v>
      </c>
      <c r="AG53" s="56" t="s">
        <v>558</v>
      </c>
      <c r="AH53" s="56" t="s">
        <v>48</v>
      </c>
      <c r="AI53" s="56" t="s">
        <v>308</v>
      </c>
      <c r="AJ53" s="56" t="s">
        <v>309</v>
      </c>
      <c r="AK53" s="56" t="s">
        <v>136</v>
      </c>
      <c r="AL53" s="56" t="s">
        <v>137</v>
      </c>
      <c r="AM53" s="58">
        <v>4183.8</v>
      </c>
      <c r="AN53" s="56" t="s">
        <v>561</v>
      </c>
      <c r="AO53" s="56" t="s">
        <v>137</v>
      </c>
      <c r="AP53" s="56" t="s">
        <v>138</v>
      </c>
      <c r="AQ53" s="56" t="s">
        <v>139</v>
      </c>
      <c r="AR53" s="56" t="s">
        <v>191</v>
      </c>
      <c r="AS53" s="56" t="s">
        <v>562</v>
      </c>
      <c r="AT53" s="56" t="s">
        <v>574</v>
      </c>
      <c r="AU53" s="56" t="s">
        <v>564</v>
      </c>
      <c r="AV53" s="56"/>
      <c r="AW53" s="56" t="s">
        <v>565</v>
      </c>
      <c r="AX53" s="56"/>
      <c r="AY53" s="56"/>
      <c r="AZ53" s="56"/>
      <c r="BA53" s="56"/>
      <c r="BB53" s="56">
        <v>62011352</v>
      </c>
      <c r="BC53" s="56" t="s">
        <v>143</v>
      </c>
      <c r="BD53" s="56" t="s">
        <v>303</v>
      </c>
      <c r="BE53" s="56" t="s">
        <v>566</v>
      </c>
      <c r="BF53" s="56" t="s">
        <v>567</v>
      </c>
      <c r="BG53" s="56"/>
      <c r="BH53" s="56" t="s">
        <v>225</v>
      </c>
      <c r="BI53" s="56" t="s">
        <v>149</v>
      </c>
      <c r="BJ53" s="56" t="s">
        <v>137</v>
      </c>
      <c r="BK53" s="56"/>
      <c r="BL53" s="56" t="s">
        <v>199</v>
      </c>
      <c r="BM53" s="56"/>
      <c r="BN53" s="56" t="s">
        <v>150</v>
      </c>
      <c r="BO53" s="56"/>
    </row>
    <row r="54" spans="1:67">
      <c r="A54" s="56">
        <v>242</v>
      </c>
      <c r="B54" s="56" t="s">
        <v>113</v>
      </c>
      <c r="C54" s="56" t="s">
        <v>114</v>
      </c>
      <c r="D54" s="56"/>
      <c r="E54" s="56" t="s">
        <v>549</v>
      </c>
      <c r="F54" s="56"/>
      <c r="G54" s="56" t="s">
        <v>550</v>
      </c>
      <c r="H54" s="56" t="s">
        <v>551</v>
      </c>
      <c r="I54" s="56" t="s">
        <v>137</v>
      </c>
      <c r="J54" s="56" t="s">
        <v>396</v>
      </c>
      <c r="K54" s="56" t="s">
        <v>11</v>
      </c>
      <c r="L54" s="56" t="s">
        <v>332</v>
      </c>
      <c r="M54" s="56" t="s">
        <v>392</v>
      </c>
      <c r="N54" s="56"/>
      <c r="O54" s="56"/>
      <c r="P54" s="56"/>
      <c r="Q54" s="56" t="s">
        <v>552</v>
      </c>
      <c r="R54" s="56" t="s">
        <v>11</v>
      </c>
      <c r="S54" s="56" t="s">
        <v>553</v>
      </c>
      <c r="T54" s="56" t="s">
        <v>125</v>
      </c>
      <c r="U54" s="56" t="s">
        <v>554</v>
      </c>
      <c r="V54" s="56" t="s">
        <v>127</v>
      </c>
      <c r="W54" s="56" t="s">
        <v>337</v>
      </c>
      <c r="X54" s="56" t="s">
        <v>287</v>
      </c>
      <c r="Y54" s="56" t="s">
        <v>555</v>
      </c>
      <c r="Z54" s="56" t="s">
        <v>556</v>
      </c>
      <c r="AA54" s="56" t="s">
        <v>557</v>
      </c>
      <c r="AB54" s="56" t="s">
        <v>552</v>
      </c>
      <c r="AC54" s="56">
        <v>5563119</v>
      </c>
      <c r="AD54" s="56" t="s">
        <v>11</v>
      </c>
      <c r="AE54" s="56" t="s">
        <v>558</v>
      </c>
      <c r="AF54" s="56" t="s">
        <v>11</v>
      </c>
      <c r="AG54" s="56" t="s">
        <v>558</v>
      </c>
      <c r="AH54" s="56" t="s">
        <v>48</v>
      </c>
      <c r="AI54" s="56" t="s">
        <v>311</v>
      </c>
      <c r="AJ54" s="56" t="s">
        <v>312</v>
      </c>
      <c r="AK54" s="56" t="s">
        <v>136</v>
      </c>
      <c r="AL54" s="56" t="s">
        <v>137</v>
      </c>
      <c r="AM54" s="58">
        <v>3523.2</v>
      </c>
      <c r="AN54" s="56" t="s">
        <v>561</v>
      </c>
      <c r="AO54" s="56" t="s">
        <v>137</v>
      </c>
      <c r="AP54" s="56" t="s">
        <v>138</v>
      </c>
      <c r="AQ54" s="56" t="s">
        <v>139</v>
      </c>
      <c r="AR54" s="56" t="s">
        <v>191</v>
      </c>
      <c r="AS54" s="56" t="s">
        <v>562</v>
      </c>
      <c r="AT54" s="56" t="s">
        <v>575</v>
      </c>
      <c r="AU54" s="56" t="s">
        <v>564</v>
      </c>
      <c r="AV54" s="56"/>
      <c r="AW54" s="56" t="s">
        <v>565</v>
      </c>
      <c r="AX54" s="56"/>
      <c r="AY54" s="56"/>
      <c r="AZ54" s="56"/>
      <c r="BA54" s="56"/>
      <c r="BB54" s="56">
        <v>62011352</v>
      </c>
      <c r="BC54" s="56" t="s">
        <v>143</v>
      </c>
      <c r="BD54" s="56" t="s">
        <v>303</v>
      </c>
      <c r="BE54" s="56" t="s">
        <v>566</v>
      </c>
      <c r="BF54" s="56" t="s">
        <v>567</v>
      </c>
      <c r="BG54" s="56"/>
      <c r="BH54" s="56" t="s">
        <v>225</v>
      </c>
      <c r="BI54" s="56" t="s">
        <v>149</v>
      </c>
      <c r="BJ54" s="56" t="s">
        <v>137</v>
      </c>
      <c r="BK54" s="56"/>
      <c r="BL54" s="56" t="s">
        <v>199</v>
      </c>
      <c r="BM54" s="56"/>
      <c r="BN54" s="56" t="s">
        <v>150</v>
      </c>
      <c r="BO54" s="56"/>
    </row>
    <row r="55" spans="1:67">
      <c r="A55" s="56">
        <v>243</v>
      </c>
      <c r="B55" s="56" t="s">
        <v>113</v>
      </c>
      <c r="C55" s="56" t="s">
        <v>114</v>
      </c>
      <c r="D55" s="56"/>
      <c r="E55" s="56" t="s">
        <v>549</v>
      </c>
      <c r="F55" s="56"/>
      <c r="G55" s="56" t="s">
        <v>550</v>
      </c>
      <c r="H55" s="56" t="s">
        <v>551</v>
      </c>
      <c r="I55" s="56" t="s">
        <v>137</v>
      </c>
      <c r="J55" s="56" t="s">
        <v>396</v>
      </c>
      <c r="K55" s="56" t="s">
        <v>11</v>
      </c>
      <c r="L55" s="56" t="s">
        <v>332</v>
      </c>
      <c r="M55" s="56" t="s">
        <v>392</v>
      </c>
      <c r="N55" s="56"/>
      <c r="O55" s="56"/>
      <c r="P55" s="56"/>
      <c r="Q55" s="56" t="s">
        <v>552</v>
      </c>
      <c r="R55" s="56" t="s">
        <v>11</v>
      </c>
      <c r="S55" s="56" t="s">
        <v>553</v>
      </c>
      <c r="T55" s="56" t="s">
        <v>125</v>
      </c>
      <c r="U55" s="56" t="s">
        <v>554</v>
      </c>
      <c r="V55" s="56" t="s">
        <v>127</v>
      </c>
      <c r="W55" s="56" t="s">
        <v>337</v>
      </c>
      <c r="X55" s="56" t="s">
        <v>287</v>
      </c>
      <c r="Y55" s="56" t="s">
        <v>555</v>
      </c>
      <c r="Z55" s="56" t="s">
        <v>556</v>
      </c>
      <c r="AA55" s="56" t="s">
        <v>557</v>
      </c>
      <c r="AB55" s="56" t="s">
        <v>552</v>
      </c>
      <c r="AC55" s="56">
        <v>5563119</v>
      </c>
      <c r="AD55" s="56" t="s">
        <v>11</v>
      </c>
      <c r="AE55" s="56" t="s">
        <v>558</v>
      </c>
      <c r="AF55" s="56" t="s">
        <v>11</v>
      </c>
      <c r="AG55" s="56" t="s">
        <v>558</v>
      </c>
      <c r="AH55" s="56" t="s">
        <v>48</v>
      </c>
      <c r="AI55" s="56" t="s">
        <v>576</v>
      </c>
      <c r="AJ55" s="56" t="s">
        <v>577</v>
      </c>
      <c r="AK55" s="56" t="s">
        <v>136</v>
      </c>
      <c r="AL55" s="56" t="s">
        <v>137</v>
      </c>
      <c r="AM55" s="58">
        <v>21000</v>
      </c>
      <c r="AN55" s="56" t="s">
        <v>561</v>
      </c>
      <c r="AO55" s="56" t="s">
        <v>137</v>
      </c>
      <c r="AP55" s="56" t="s">
        <v>138</v>
      </c>
      <c r="AQ55" s="56" t="s">
        <v>139</v>
      </c>
      <c r="AR55" s="56" t="s">
        <v>191</v>
      </c>
      <c r="AS55" s="56" t="s">
        <v>562</v>
      </c>
      <c r="AT55" s="56"/>
      <c r="AU55" s="56" t="s">
        <v>564</v>
      </c>
      <c r="AV55" s="56"/>
      <c r="AW55" s="56" t="s">
        <v>565</v>
      </c>
      <c r="AX55" s="56"/>
      <c r="AY55" s="56"/>
      <c r="AZ55" s="56"/>
      <c r="BA55" s="56"/>
      <c r="BB55" s="56">
        <v>62011352</v>
      </c>
      <c r="BC55" s="56" t="s">
        <v>143</v>
      </c>
      <c r="BD55" s="56" t="s">
        <v>303</v>
      </c>
      <c r="BE55" s="56" t="s">
        <v>566</v>
      </c>
      <c r="BF55" s="56" t="s">
        <v>567</v>
      </c>
      <c r="BG55" s="56"/>
      <c r="BH55" s="56" t="s">
        <v>225</v>
      </c>
      <c r="BI55" s="56" t="s">
        <v>149</v>
      </c>
      <c r="BJ55" s="56" t="s">
        <v>137</v>
      </c>
      <c r="BK55" s="56"/>
      <c r="BL55" s="56"/>
      <c r="BM55" s="56"/>
      <c r="BN55" s="56" t="s">
        <v>150</v>
      </c>
      <c r="BO55" s="56"/>
    </row>
    <row r="56" spans="1:67">
      <c r="A56" s="56">
        <v>209</v>
      </c>
      <c r="B56" s="56" t="s">
        <v>113</v>
      </c>
      <c r="C56" s="56" t="s">
        <v>114</v>
      </c>
      <c r="D56" s="56"/>
      <c r="E56" s="56" t="s">
        <v>578</v>
      </c>
      <c r="F56" s="56"/>
      <c r="G56" s="56" t="s">
        <v>579</v>
      </c>
      <c r="H56" s="56" t="s">
        <v>580</v>
      </c>
      <c r="I56" s="56" t="s">
        <v>137</v>
      </c>
      <c r="J56" s="56" t="s">
        <v>581</v>
      </c>
      <c r="K56" s="56" t="s">
        <v>20</v>
      </c>
      <c r="L56" s="56" t="s">
        <v>121</v>
      </c>
      <c r="M56" s="56" t="s">
        <v>582</v>
      </c>
      <c r="N56" s="56"/>
      <c r="O56" s="56"/>
      <c r="P56" s="56"/>
      <c r="Q56" s="56" t="s">
        <v>583</v>
      </c>
      <c r="R56" s="56" t="s">
        <v>20</v>
      </c>
      <c r="S56" s="56" t="s">
        <v>584</v>
      </c>
      <c r="T56" s="56" t="s">
        <v>125</v>
      </c>
      <c r="U56" s="56" t="s">
        <v>585</v>
      </c>
      <c r="V56" s="56" t="s">
        <v>127</v>
      </c>
      <c r="W56" s="56" t="s">
        <v>586</v>
      </c>
      <c r="X56" s="56" t="s">
        <v>587</v>
      </c>
      <c r="Y56" s="56" t="s">
        <v>185</v>
      </c>
      <c r="Z56" s="56" t="s">
        <v>588</v>
      </c>
      <c r="AA56" s="56" t="s">
        <v>403</v>
      </c>
      <c r="AB56" s="56" t="s">
        <v>583</v>
      </c>
      <c r="AC56" s="56">
        <v>5676089</v>
      </c>
      <c r="AD56" s="56" t="s">
        <v>20</v>
      </c>
      <c r="AE56" s="56" t="s">
        <v>589</v>
      </c>
      <c r="AF56" s="56" t="s">
        <v>20</v>
      </c>
      <c r="AG56" s="56" t="s">
        <v>589</v>
      </c>
      <c r="AH56" s="56" t="s">
        <v>46</v>
      </c>
      <c r="AI56" s="56" t="s">
        <v>590</v>
      </c>
      <c r="AJ56" s="56" t="s">
        <v>591</v>
      </c>
      <c r="AK56" s="56" t="s">
        <v>136</v>
      </c>
      <c r="AL56" s="56" t="s">
        <v>137</v>
      </c>
      <c r="AM56" s="58">
        <v>6180</v>
      </c>
      <c r="AN56" s="56" t="s">
        <v>421</v>
      </c>
      <c r="AO56" s="56" t="s">
        <v>592</v>
      </c>
      <c r="AP56" s="56" t="s">
        <v>138</v>
      </c>
      <c r="AQ56" s="56" t="s">
        <v>139</v>
      </c>
      <c r="AR56" s="56" t="s">
        <v>593</v>
      </c>
      <c r="AS56" s="56" t="s">
        <v>594</v>
      </c>
      <c r="AT56" s="56" t="s">
        <v>595</v>
      </c>
      <c r="AU56" s="56" t="s">
        <v>171</v>
      </c>
      <c r="AV56" s="56"/>
      <c r="AW56" s="56" t="s">
        <v>596</v>
      </c>
      <c r="AX56" s="56"/>
      <c r="AY56" s="56"/>
      <c r="AZ56" s="56"/>
      <c r="BA56" s="56"/>
      <c r="BB56" s="56">
        <v>74931274</v>
      </c>
      <c r="BC56" s="56" t="s">
        <v>143</v>
      </c>
      <c r="BD56" s="56" t="s">
        <v>597</v>
      </c>
      <c r="BE56" s="56" t="s">
        <v>591</v>
      </c>
      <c r="BF56" s="56" t="s">
        <v>137</v>
      </c>
      <c r="BG56" s="56"/>
      <c r="BH56" s="56" t="s">
        <v>198</v>
      </c>
      <c r="BI56" s="56" t="s">
        <v>149</v>
      </c>
      <c r="BJ56" s="56" t="s">
        <v>137</v>
      </c>
      <c r="BK56" s="56"/>
      <c r="BL56" s="56" t="s">
        <v>465</v>
      </c>
      <c r="BM56" s="56"/>
      <c r="BN56" s="56" t="s">
        <v>150</v>
      </c>
      <c r="BO56" s="56"/>
    </row>
    <row r="57" spans="1:67">
      <c r="A57" s="56">
        <v>46</v>
      </c>
      <c r="B57" s="56" t="s">
        <v>113</v>
      </c>
      <c r="C57" s="56" t="s">
        <v>114</v>
      </c>
      <c r="D57" s="56" t="s">
        <v>598</v>
      </c>
      <c r="E57" s="56" t="s">
        <v>599</v>
      </c>
      <c r="F57" s="56" t="s">
        <v>600</v>
      </c>
      <c r="G57" s="56" t="s">
        <v>601</v>
      </c>
      <c r="H57" s="56"/>
      <c r="I57" s="56"/>
      <c r="J57" s="56" t="s">
        <v>49</v>
      </c>
      <c r="K57" s="56" t="s">
        <v>600</v>
      </c>
      <c r="L57" s="56" t="s">
        <v>602</v>
      </c>
      <c r="M57" s="56" t="s">
        <v>603</v>
      </c>
      <c r="N57" s="56" t="s">
        <v>137</v>
      </c>
      <c r="O57" s="56" t="s">
        <v>600</v>
      </c>
      <c r="P57" s="56" t="s">
        <v>604</v>
      </c>
      <c r="Q57" s="56" t="s">
        <v>605</v>
      </c>
      <c r="R57" s="56" t="s">
        <v>11</v>
      </c>
      <c r="S57" s="56" t="s">
        <v>606</v>
      </c>
      <c r="T57" s="56" t="s">
        <v>163</v>
      </c>
      <c r="U57" s="56" t="s">
        <v>607</v>
      </c>
      <c r="V57" s="56" t="s">
        <v>127</v>
      </c>
      <c r="W57" s="56" t="s">
        <v>400</v>
      </c>
      <c r="X57" s="56" t="s">
        <v>49</v>
      </c>
      <c r="Y57" s="56" t="s">
        <v>608</v>
      </c>
      <c r="Z57" s="56" t="s">
        <v>609</v>
      </c>
      <c r="AA57" s="56" t="s">
        <v>610</v>
      </c>
      <c r="AB57" s="56" t="s">
        <v>605</v>
      </c>
      <c r="AC57" s="56">
        <v>5689064</v>
      </c>
      <c r="AD57" s="56" t="s">
        <v>11</v>
      </c>
      <c r="AE57" s="56" t="s">
        <v>611</v>
      </c>
      <c r="AF57" s="56" t="s">
        <v>11</v>
      </c>
      <c r="AG57" s="56" t="s">
        <v>612</v>
      </c>
      <c r="AH57" s="56" t="s">
        <v>45</v>
      </c>
      <c r="AI57" s="56" t="s">
        <v>613</v>
      </c>
      <c r="AJ57" s="56" t="s">
        <v>614</v>
      </c>
      <c r="AK57" s="56" t="s">
        <v>136</v>
      </c>
      <c r="AL57" s="56" t="s">
        <v>137</v>
      </c>
      <c r="AM57" s="58">
        <v>7633.75</v>
      </c>
      <c r="AN57" s="56"/>
      <c r="AO57" s="56" t="s">
        <v>137</v>
      </c>
      <c r="AP57" s="56" t="s">
        <v>170</v>
      </c>
      <c r="AQ57" s="56" t="s">
        <v>139</v>
      </c>
      <c r="AR57" s="56" t="s">
        <v>615</v>
      </c>
      <c r="AS57" s="56" t="s">
        <v>616</v>
      </c>
      <c r="AT57" s="56" t="s">
        <v>617</v>
      </c>
      <c r="AU57" s="56" t="s">
        <v>301</v>
      </c>
      <c r="AV57" s="56"/>
      <c r="AW57" s="56" t="s">
        <v>618</v>
      </c>
      <c r="AX57" s="56"/>
      <c r="AY57" s="56"/>
      <c r="AZ57" s="56"/>
      <c r="BA57" s="56"/>
      <c r="BB57" s="56">
        <v>64239584</v>
      </c>
      <c r="BC57" s="56" t="s">
        <v>143</v>
      </c>
      <c r="BD57" s="56" t="s">
        <v>303</v>
      </c>
      <c r="BE57" s="56" t="s">
        <v>619</v>
      </c>
      <c r="BF57" s="56" t="s">
        <v>281</v>
      </c>
      <c r="BG57" s="56" t="s">
        <v>147</v>
      </c>
      <c r="BH57" s="56" t="s">
        <v>225</v>
      </c>
      <c r="BI57" s="56" t="s">
        <v>149</v>
      </c>
      <c r="BJ57" s="56" t="s">
        <v>137</v>
      </c>
      <c r="BK57" s="56"/>
      <c r="BL57" s="56" t="s">
        <v>199</v>
      </c>
      <c r="BM57" s="56"/>
      <c r="BN57" s="56"/>
      <c r="BO57" s="56"/>
    </row>
    <row r="58" spans="1:67">
      <c r="A58" s="56">
        <v>47</v>
      </c>
      <c r="B58" s="56" t="s">
        <v>113</v>
      </c>
      <c r="C58" s="56" t="s">
        <v>114</v>
      </c>
      <c r="D58" s="56" t="s">
        <v>598</v>
      </c>
      <c r="E58" s="56" t="s">
        <v>599</v>
      </c>
      <c r="F58" s="56" t="s">
        <v>600</v>
      </c>
      <c r="G58" s="56" t="s">
        <v>601</v>
      </c>
      <c r="H58" s="56"/>
      <c r="I58" s="56"/>
      <c r="J58" s="56" t="s">
        <v>49</v>
      </c>
      <c r="K58" s="56" t="s">
        <v>600</v>
      </c>
      <c r="L58" s="56" t="s">
        <v>602</v>
      </c>
      <c r="M58" s="56" t="s">
        <v>603</v>
      </c>
      <c r="N58" s="56" t="s">
        <v>137</v>
      </c>
      <c r="O58" s="56" t="s">
        <v>600</v>
      </c>
      <c r="P58" s="56" t="s">
        <v>604</v>
      </c>
      <c r="Q58" s="56" t="s">
        <v>605</v>
      </c>
      <c r="R58" s="56" t="s">
        <v>11</v>
      </c>
      <c r="S58" s="56" t="s">
        <v>606</v>
      </c>
      <c r="T58" s="56" t="s">
        <v>163</v>
      </c>
      <c r="U58" s="56" t="s">
        <v>607</v>
      </c>
      <c r="V58" s="56" t="s">
        <v>127</v>
      </c>
      <c r="W58" s="56" t="s">
        <v>400</v>
      </c>
      <c r="X58" s="56" t="s">
        <v>49</v>
      </c>
      <c r="Y58" s="56" t="s">
        <v>608</v>
      </c>
      <c r="Z58" s="56" t="s">
        <v>609</v>
      </c>
      <c r="AA58" s="56" t="s">
        <v>610</v>
      </c>
      <c r="AB58" s="56" t="s">
        <v>605</v>
      </c>
      <c r="AC58" s="56">
        <v>5689064</v>
      </c>
      <c r="AD58" s="56" t="s">
        <v>11</v>
      </c>
      <c r="AE58" s="56" t="s">
        <v>611</v>
      </c>
      <c r="AF58" s="56" t="s">
        <v>11</v>
      </c>
      <c r="AG58" s="56" t="s">
        <v>612</v>
      </c>
      <c r="AH58" s="56" t="s">
        <v>45</v>
      </c>
      <c r="AI58" s="56" t="s">
        <v>620</v>
      </c>
      <c r="AJ58" s="56" t="s">
        <v>621</v>
      </c>
      <c r="AK58" s="56" t="s">
        <v>136</v>
      </c>
      <c r="AL58" s="56" t="s">
        <v>137</v>
      </c>
      <c r="AM58" s="58">
        <v>19950</v>
      </c>
      <c r="AN58" s="56"/>
      <c r="AO58" s="56" t="s">
        <v>137</v>
      </c>
      <c r="AP58" s="56" t="s">
        <v>170</v>
      </c>
      <c r="AQ58" s="56" t="s">
        <v>139</v>
      </c>
      <c r="AR58" s="56" t="s">
        <v>615</v>
      </c>
      <c r="AS58" s="56" t="s">
        <v>616</v>
      </c>
      <c r="AT58" s="56" t="s">
        <v>622</v>
      </c>
      <c r="AU58" s="56" t="s">
        <v>301</v>
      </c>
      <c r="AV58" s="56"/>
      <c r="AW58" s="56" t="s">
        <v>618</v>
      </c>
      <c r="AX58" s="56"/>
      <c r="AY58" s="56"/>
      <c r="AZ58" s="56"/>
      <c r="BA58" s="56"/>
      <c r="BB58" s="56">
        <v>64239584</v>
      </c>
      <c r="BC58" s="56" t="s">
        <v>143</v>
      </c>
      <c r="BD58" s="56" t="s">
        <v>303</v>
      </c>
      <c r="BE58" s="56" t="s">
        <v>619</v>
      </c>
      <c r="BF58" s="56" t="s">
        <v>281</v>
      </c>
      <c r="BG58" s="56" t="s">
        <v>147</v>
      </c>
      <c r="BH58" s="56" t="s">
        <v>225</v>
      </c>
      <c r="BI58" s="56" t="s">
        <v>149</v>
      </c>
      <c r="BJ58" s="56" t="s">
        <v>137</v>
      </c>
      <c r="BK58" s="56"/>
      <c r="BL58" s="56" t="s">
        <v>199</v>
      </c>
      <c r="BM58" s="56"/>
      <c r="BN58" s="56"/>
      <c r="BO58" s="56"/>
    </row>
    <row r="59" spans="1:67">
      <c r="A59" s="56">
        <v>48</v>
      </c>
      <c r="B59" s="56" t="s">
        <v>113</v>
      </c>
      <c r="C59" s="56" t="s">
        <v>114</v>
      </c>
      <c r="D59" s="56" t="s">
        <v>598</v>
      </c>
      <c r="E59" s="56" t="s">
        <v>599</v>
      </c>
      <c r="F59" s="56" t="s">
        <v>600</v>
      </c>
      <c r="G59" s="56" t="s">
        <v>601</v>
      </c>
      <c r="H59" s="56"/>
      <c r="I59" s="56"/>
      <c r="J59" s="56" t="s">
        <v>49</v>
      </c>
      <c r="K59" s="56" t="s">
        <v>600</v>
      </c>
      <c r="L59" s="56" t="s">
        <v>602</v>
      </c>
      <c r="M59" s="56" t="s">
        <v>603</v>
      </c>
      <c r="N59" s="56" t="s">
        <v>137</v>
      </c>
      <c r="O59" s="56" t="s">
        <v>600</v>
      </c>
      <c r="P59" s="56" t="s">
        <v>604</v>
      </c>
      <c r="Q59" s="56" t="s">
        <v>605</v>
      </c>
      <c r="R59" s="56" t="s">
        <v>11</v>
      </c>
      <c r="S59" s="56" t="s">
        <v>606</v>
      </c>
      <c r="T59" s="56" t="s">
        <v>163</v>
      </c>
      <c r="U59" s="56" t="s">
        <v>607</v>
      </c>
      <c r="V59" s="56" t="s">
        <v>127</v>
      </c>
      <c r="W59" s="56" t="s">
        <v>400</v>
      </c>
      <c r="X59" s="56" t="s">
        <v>49</v>
      </c>
      <c r="Y59" s="56" t="s">
        <v>608</v>
      </c>
      <c r="Z59" s="56" t="s">
        <v>609</v>
      </c>
      <c r="AA59" s="56" t="s">
        <v>610</v>
      </c>
      <c r="AB59" s="56" t="s">
        <v>605</v>
      </c>
      <c r="AC59" s="56">
        <v>5689064</v>
      </c>
      <c r="AD59" s="56" t="s">
        <v>11</v>
      </c>
      <c r="AE59" s="56" t="s">
        <v>611</v>
      </c>
      <c r="AF59" s="56" t="s">
        <v>11</v>
      </c>
      <c r="AG59" s="56" t="s">
        <v>612</v>
      </c>
      <c r="AH59" s="56" t="s">
        <v>45</v>
      </c>
      <c r="AI59" s="56" t="s">
        <v>623</v>
      </c>
      <c r="AJ59" s="56" t="s">
        <v>624</v>
      </c>
      <c r="AK59" s="56" t="s">
        <v>136</v>
      </c>
      <c r="AL59" s="56" t="s">
        <v>137</v>
      </c>
      <c r="AM59" s="58">
        <v>2400</v>
      </c>
      <c r="AN59" s="56"/>
      <c r="AO59" s="56" t="s">
        <v>137</v>
      </c>
      <c r="AP59" s="56" t="s">
        <v>170</v>
      </c>
      <c r="AQ59" s="56" t="s">
        <v>139</v>
      </c>
      <c r="AR59" s="56" t="s">
        <v>615</v>
      </c>
      <c r="AS59" s="56" t="s">
        <v>616</v>
      </c>
      <c r="AT59" s="56" t="s">
        <v>625</v>
      </c>
      <c r="AU59" s="56" t="s">
        <v>301</v>
      </c>
      <c r="AV59" s="56"/>
      <c r="AW59" s="56" t="s">
        <v>618</v>
      </c>
      <c r="AX59" s="56"/>
      <c r="AY59" s="56"/>
      <c r="AZ59" s="56"/>
      <c r="BA59" s="56"/>
      <c r="BB59" s="56">
        <v>64239584</v>
      </c>
      <c r="BC59" s="56" t="s">
        <v>143</v>
      </c>
      <c r="BD59" s="56" t="s">
        <v>303</v>
      </c>
      <c r="BE59" s="56" t="s">
        <v>619</v>
      </c>
      <c r="BF59" s="56" t="s">
        <v>281</v>
      </c>
      <c r="BG59" s="56" t="s">
        <v>147</v>
      </c>
      <c r="BH59" s="56" t="s">
        <v>225</v>
      </c>
      <c r="BI59" s="56" t="s">
        <v>149</v>
      </c>
      <c r="BJ59" s="56" t="s">
        <v>137</v>
      </c>
      <c r="BK59" s="56"/>
      <c r="BL59" s="56" t="s">
        <v>199</v>
      </c>
      <c r="BM59" s="56"/>
      <c r="BN59" s="56"/>
      <c r="BO59" s="56"/>
    </row>
    <row r="60" spans="1:67">
      <c r="A60" s="56">
        <v>49</v>
      </c>
      <c r="B60" s="56" t="s">
        <v>113</v>
      </c>
      <c r="C60" s="56" t="s">
        <v>114</v>
      </c>
      <c r="D60" s="56" t="s">
        <v>598</v>
      </c>
      <c r="E60" s="56" t="s">
        <v>599</v>
      </c>
      <c r="F60" s="56" t="s">
        <v>600</v>
      </c>
      <c r="G60" s="56" t="s">
        <v>601</v>
      </c>
      <c r="H60" s="56"/>
      <c r="I60" s="56"/>
      <c r="J60" s="56" t="s">
        <v>49</v>
      </c>
      <c r="K60" s="56" t="s">
        <v>600</v>
      </c>
      <c r="L60" s="56" t="s">
        <v>602</v>
      </c>
      <c r="M60" s="56" t="s">
        <v>603</v>
      </c>
      <c r="N60" s="56" t="s">
        <v>137</v>
      </c>
      <c r="O60" s="56" t="s">
        <v>600</v>
      </c>
      <c r="P60" s="56" t="s">
        <v>604</v>
      </c>
      <c r="Q60" s="56" t="s">
        <v>605</v>
      </c>
      <c r="R60" s="56" t="s">
        <v>11</v>
      </c>
      <c r="S60" s="56" t="s">
        <v>606</v>
      </c>
      <c r="T60" s="56" t="s">
        <v>163</v>
      </c>
      <c r="U60" s="56" t="s">
        <v>607</v>
      </c>
      <c r="V60" s="56" t="s">
        <v>127</v>
      </c>
      <c r="W60" s="56" t="s">
        <v>400</v>
      </c>
      <c r="X60" s="56" t="s">
        <v>49</v>
      </c>
      <c r="Y60" s="56" t="s">
        <v>608</v>
      </c>
      <c r="Z60" s="56" t="s">
        <v>609</v>
      </c>
      <c r="AA60" s="56" t="s">
        <v>610</v>
      </c>
      <c r="AB60" s="56" t="s">
        <v>605</v>
      </c>
      <c r="AC60" s="56">
        <v>5689064</v>
      </c>
      <c r="AD60" s="56" t="s">
        <v>11</v>
      </c>
      <c r="AE60" s="56" t="s">
        <v>611</v>
      </c>
      <c r="AF60" s="56" t="s">
        <v>11</v>
      </c>
      <c r="AG60" s="56" t="s">
        <v>612</v>
      </c>
      <c r="AH60" s="56" t="s">
        <v>45</v>
      </c>
      <c r="AI60" s="56" t="s">
        <v>626</v>
      </c>
      <c r="AJ60" s="56" t="s">
        <v>627</v>
      </c>
      <c r="AK60" s="56" t="s">
        <v>136</v>
      </c>
      <c r="AL60" s="56" t="s">
        <v>137</v>
      </c>
      <c r="AM60" s="58">
        <v>2693.75</v>
      </c>
      <c r="AN60" s="56"/>
      <c r="AO60" s="56" t="s">
        <v>137</v>
      </c>
      <c r="AP60" s="56" t="s">
        <v>170</v>
      </c>
      <c r="AQ60" s="56" t="s">
        <v>139</v>
      </c>
      <c r="AR60" s="56" t="s">
        <v>615</v>
      </c>
      <c r="AS60" s="56" t="s">
        <v>616</v>
      </c>
      <c r="AT60" s="56" t="s">
        <v>628</v>
      </c>
      <c r="AU60" s="56" t="s">
        <v>301</v>
      </c>
      <c r="AV60" s="56"/>
      <c r="AW60" s="56" t="s">
        <v>618</v>
      </c>
      <c r="AX60" s="56"/>
      <c r="AY60" s="56"/>
      <c r="AZ60" s="56"/>
      <c r="BA60" s="56"/>
      <c r="BB60" s="56">
        <v>64239584</v>
      </c>
      <c r="BC60" s="56" t="s">
        <v>143</v>
      </c>
      <c r="BD60" s="56" t="s">
        <v>303</v>
      </c>
      <c r="BE60" s="56" t="s">
        <v>619</v>
      </c>
      <c r="BF60" s="56" t="s">
        <v>281</v>
      </c>
      <c r="BG60" s="56" t="s">
        <v>147</v>
      </c>
      <c r="BH60" s="56" t="s">
        <v>225</v>
      </c>
      <c r="BI60" s="56" t="s">
        <v>149</v>
      </c>
      <c r="BJ60" s="56" t="s">
        <v>137</v>
      </c>
      <c r="BK60" s="56"/>
      <c r="BL60" s="56" t="s">
        <v>199</v>
      </c>
      <c r="BM60" s="56"/>
      <c r="BN60" s="56"/>
      <c r="BO60" s="56"/>
    </row>
    <row r="61" spans="1:67">
      <c r="A61" s="56">
        <v>50</v>
      </c>
      <c r="B61" s="56" t="s">
        <v>113</v>
      </c>
      <c r="C61" s="56" t="s">
        <v>114</v>
      </c>
      <c r="D61" s="56" t="s">
        <v>598</v>
      </c>
      <c r="E61" s="56" t="s">
        <v>599</v>
      </c>
      <c r="F61" s="56" t="s">
        <v>600</v>
      </c>
      <c r="G61" s="56" t="s">
        <v>601</v>
      </c>
      <c r="H61" s="56"/>
      <c r="I61" s="56"/>
      <c r="J61" s="56" t="s">
        <v>49</v>
      </c>
      <c r="K61" s="56" t="s">
        <v>600</v>
      </c>
      <c r="L61" s="56" t="s">
        <v>602</v>
      </c>
      <c r="M61" s="56" t="s">
        <v>603</v>
      </c>
      <c r="N61" s="56" t="s">
        <v>137</v>
      </c>
      <c r="O61" s="56" t="s">
        <v>600</v>
      </c>
      <c r="P61" s="56" t="s">
        <v>604</v>
      </c>
      <c r="Q61" s="56" t="s">
        <v>605</v>
      </c>
      <c r="R61" s="56" t="s">
        <v>11</v>
      </c>
      <c r="S61" s="56" t="s">
        <v>606</v>
      </c>
      <c r="T61" s="56" t="s">
        <v>163</v>
      </c>
      <c r="U61" s="56" t="s">
        <v>607</v>
      </c>
      <c r="V61" s="56" t="s">
        <v>127</v>
      </c>
      <c r="W61" s="56" t="s">
        <v>400</v>
      </c>
      <c r="X61" s="56" t="s">
        <v>49</v>
      </c>
      <c r="Y61" s="56" t="s">
        <v>608</v>
      </c>
      <c r="Z61" s="56" t="s">
        <v>609</v>
      </c>
      <c r="AA61" s="56" t="s">
        <v>610</v>
      </c>
      <c r="AB61" s="56" t="s">
        <v>605</v>
      </c>
      <c r="AC61" s="56">
        <v>5689064</v>
      </c>
      <c r="AD61" s="56" t="s">
        <v>11</v>
      </c>
      <c r="AE61" s="56" t="s">
        <v>611</v>
      </c>
      <c r="AF61" s="56" t="s">
        <v>11</v>
      </c>
      <c r="AG61" s="56" t="s">
        <v>612</v>
      </c>
      <c r="AH61" s="56" t="s">
        <v>45</v>
      </c>
      <c r="AI61" s="56" t="s">
        <v>629</v>
      </c>
      <c r="AJ61" s="56" t="s">
        <v>630</v>
      </c>
      <c r="AK61" s="56" t="s">
        <v>136</v>
      </c>
      <c r="AL61" s="56" t="s">
        <v>137</v>
      </c>
      <c r="AM61" s="58">
        <v>5813.75</v>
      </c>
      <c r="AN61" s="56"/>
      <c r="AO61" s="56" t="s">
        <v>137</v>
      </c>
      <c r="AP61" s="56" t="s">
        <v>170</v>
      </c>
      <c r="AQ61" s="56" t="s">
        <v>139</v>
      </c>
      <c r="AR61" s="56" t="s">
        <v>615</v>
      </c>
      <c r="AS61" s="56" t="s">
        <v>616</v>
      </c>
      <c r="AT61" s="56" t="s">
        <v>631</v>
      </c>
      <c r="AU61" s="56" t="s">
        <v>301</v>
      </c>
      <c r="AV61" s="56"/>
      <c r="AW61" s="56" t="s">
        <v>618</v>
      </c>
      <c r="AX61" s="56"/>
      <c r="AY61" s="56"/>
      <c r="AZ61" s="56"/>
      <c r="BA61" s="56"/>
      <c r="BB61" s="56">
        <v>64239584</v>
      </c>
      <c r="BC61" s="56" t="s">
        <v>143</v>
      </c>
      <c r="BD61" s="56" t="s">
        <v>303</v>
      </c>
      <c r="BE61" s="56" t="s">
        <v>619</v>
      </c>
      <c r="BF61" s="56" t="s">
        <v>281</v>
      </c>
      <c r="BG61" s="56" t="s">
        <v>147</v>
      </c>
      <c r="BH61" s="56" t="s">
        <v>225</v>
      </c>
      <c r="BI61" s="56" t="s">
        <v>149</v>
      </c>
      <c r="BJ61" s="56" t="s">
        <v>137</v>
      </c>
      <c r="BK61" s="56"/>
      <c r="BL61" s="56" t="s">
        <v>199</v>
      </c>
      <c r="BM61" s="56"/>
      <c r="BN61" s="56"/>
      <c r="BO61" s="56"/>
    </row>
    <row r="62" spans="1:67">
      <c r="A62" s="56">
        <v>51</v>
      </c>
      <c r="B62" s="56" t="s">
        <v>113</v>
      </c>
      <c r="C62" s="56" t="s">
        <v>114</v>
      </c>
      <c r="D62" s="56" t="s">
        <v>598</v>
      </c>
      <c r="E62" s="56" t="s">
        <v>599</v>
      </c>
      <c r="F62" s="56" t="s">
        <v>600</v>
      </c>
      <c r="G62" s="56" t="s">
        <v>601</v>
      </c>
      <c r="H62" s="56"/>
      <c r="I62" s="56"/>
      <c r="J62" s="56" t="s">
        <v>49</v>
      </c>
      <c r="K62" s="56" t="s">
        <v>600</v>
      </c>
      <c r="L62" s="56" t="s">
        <v>602</v>
      </c>
      <c r="M62" s="56" t="s">
        <v>603</v>
      </c>
      <c r="N62" s="56" t="s">
        <v>137</v>
      </c>
      <c r="O62" s="56" t="s">
        <v>600</v>
      </c>
      <c r="P62" s="56" t="s">
        <v>604</v>
      </c>
      <c r="Q62" s="56" t="s">
        <v>605</v>
      </c>
      <c r="R62" s="56" t="s">
        <v>11</v>
      </c>
      <c r="S62" s="56" t="s">
        <v>606</v>
      </c>
      <c r="T62" s="56" t="s">
        <v>163</v>
      </c>
      <c r="U62" s="56" t="s">
        <v>607</v>
      </c>
      <c r="V62" s="56" t="s">
        <v>127</v>
      </c>
      <c r="W62" s="56" t="s">
        <v>400</v>
      </c>
      <c r="X62" s="56" t="s">
        <v>49</v>
      </c>
      <c r="Y62" s="56" t="s">
        <v>608</v>
      </c>
      <c r="Z62" s="56" t="s">
        <v>609</v>
      </c>
      <c r="AA62" s="56" t="s">
        <v>610</v>
      </c>
      <c r="AB62" s="56" t="s">
        <v>605</v>
      </c>
      <c r="AC62" s="56">
        <v>5689064</v>
      </c>
      <c r="AD62" s="56" t="s">
        <v>11</v>
      </c>
      <c r="AE62" s="56" t="s">
        <v>611</v>
      </c>
      <c r="AF62" s="56" t="s">
        <v>11</v>
      </c>
      <c r="AG62" s="56" t="s">
        <v>612</v>
      </c>
      <c r="AH62" s="56" t="s">
        <v>45</v>
      </c>
      <c r="AI62" s="56" t="s">
        <v>632</v>
      </c>
      <c r="AJ62" s="56" t="s">
        <v>633</v>
      </c>
      <c r="AK62" s="56" t="s">
        <v>136</v>
      </c>
      <c r="AL62" s="56" t="s">
        <v>137</v>
      </c>
      <c r="AM62" s="58">
        <v>1125</v>
      </c>
      <c r="AN62" s="56"/>
      <c r="AO62" s="56" t="s">
        <v>137</v>
      </c>
      <c r="AP62" s="56" t="s">
        <v>170</v>
      </c>
      <c r="AQ62" s="56" t="s">
        <v>139</v>
      </c>
      <c r="AR62" s="56" t="s">
        <v>615</v>
      </c>
      <c r="AS62" s="56" t="s">
        <v>616</v>
      </c>
      <c r="AT62" s="56" t="s">
        <v>634</v>
      </c>
      <c r="AU62" s="56" t="s">
        <v>301</v>
      </c>
      <c r="AV62" s="56"/>
      <c r="AW62" s="56" t="s">
        <v>618</v>
      </c>
      <c r="AX62" s="56"/>
      <c r="AY62" s="56"/>
      <c r="AZ62" s="56"/>
      <c r="BA62" s="56"/>
      <c r="BB62" s="56">
        <v>64239584</v>
      </c>
      <c r="BC62" s="56" t="s">
        <v>143</v>
      </c>
      <c r="BD62" s="56" t="s">
        <v>303</v>
      </c>
      <c r="BE62" s="56" t="s">
        <v>619</v>
      </c>
      <c r="BF62" s="56" t="s">
        <v>281</v>
      </c>
      <c r="BG62" s="56" t="s">
        <v>147</v>
      </c>
      <c r="BH62" s="56" t="s">
        <v>225</v>
      </c>
      <c r="BI62" s="56" t="s">
        <v>149</v>
      </c>
      <c r="BJ62" s="56" t="s">
        <v>137</v>
      </c>
      <c r="BK62" s="56"/>
      <c r="BL62" s="56" t="s">
        <v>199</v>
      </c>
      <c r="BM62" s="56"/>
      <c r="BN62" s="56"/>
      <c r="BO62" s="56"/>
    </row>
    <row r="63" spans="1:67">
      <c r="A63" s="56">
        <v>52</v>
      </c>
      <c r="B63" s="56" t="s">
        <v>113</v>
      </c>
      <c r="C63" s="56" t="s">
        <v>114</v>
      </c>
      <c r="D63" s="56" t="s">
        <v>598</v>
      </c>
      <c r="E63" s="56" t="s">
        <v>599</v>
      </c>
      <c r="F63" s="56" t="s">
        <v>600</v>
      </c>
      <c r="G63" s="56" t="s">
        <v>601</v>
      </c>
      <c r="H63" s="56"/>
      <c r="I63" s="56"/>
      <c r="J63" s="56" t="s">
        <v>49</v>
      </c>
      <c r="K63" s="56" t="s">
        <v>600</v>
      </c>
      <c r="L63" s="56" t="s">
        <v>602</v>
      </c>
      <c r="M63" s="56" t="s">
        <v>603</v>
      </c>
      <c r="N63" s="56" t="s">
        <v>137</v>
      </c>
      <c r="O63" s="56" t="s">
        <v>600</v>
      </c>
      <c r="P63" s="56" t="s">
        <v>604</v>
      </c>
      <c r="Q63" s="56" t="s">
        <v>605</v>
      </c>
      <c r="R63" s="56" t="s">
        <v>11</v>
      </c>
      <c r="S63" s="56" t="s">
        <v>606</v>
      </c>
      <c r="T63" s="56" t="s">
        <v>163</v>
      </c>
      <c r="U63" s="56" t="s">
        <v>607</v>
      </c>
      <c r="V63" s="56" t="s">
        <v>127</v>
      </c>
      <c r="W63" s="56" t="s">
        <v>400</v>
      </c>
      <c r="X63" s="56" t="s">
        <v>49</v>
      </c>
      <c r="Y63" s="56" t="s">
        <v>608</v>
      </c>
      <c r="Z63" s="56" t="s">
        <v>609</v>
      </c>
      <c r="AA63" s="56" t="s">
        <v>610</v>
      </c>
      <c r="AB63" s="56" t="s">
        <v>605</v>
      </c>
      <c r="AC63" s="56">
        <v>5689064</v>
      </c>
      <c r="AD63" s="56" t="s">
        <v>11</v>
      </c>
      <c r="AE63" s="56" t="s">
        <v>611</v>
      </c>
      <c r="AF63" s="56" t="s">
        <v>11</v>
      </c>
      <c r="AG63" s="56" t="s">
        <v>612</v>
      </c>
      <c r="AH63" s="56" t="s">
        <v>45</v>
      </c>
      <c r="AI63" s="56" t="s">
        <v>635</v>
      </c>
      <c r="AJ63" s="56" t="s">
        <v>636</v>
      </c>
      <c r="AK63" s="56" t="s">
        <v>136</v>
      </c>
      <c r="AL63" s="56" t="s">
        <v>137</v>
      </c>
      <c r="AM63" s="58">
        <v>5033.75</v>
      </c>
      <c r="AN63" s="56"/>
      <c r="AO63" s="56" t="s">
        <v>137</v>
      </c>
      <c r="AP63" s="56" t="s">
        <v>170</v>
      </c>
      <c r="AQ63" s="56" t="s">
        <v>139</v>
      </c>
      <c r="AR63" s="56" t="s">
        <v>615</v>
      </c>
      <c r="AS63" s="56" t="s">
        <v>616</v>
      </c>
      <c r="AT63" s="56" t="s">
        <v>637</v>
      </c>
      <c r="AU63" s="56" t="s">
        <v>301</v>
      </c>
      <c r="AV63" s="56"/>
      <c r="AW63" s="56" t="s">
        <v>618</v>
      </c>
      <c r="AX63" s="56"/>
      <c r="AY63" s="56"/>
      <c r="AZ63" s="56"/>
      <c r="BA63" s="56"/>
      <c r="BB63" s="56">
        <v>64239584</v>
      </c>
      <c r="BC63" s="56" t="s">
        <v>143</v>
      </c>
      <c r="BD63" s="56" t="s">
        <v>303</v>
      </c>
      <c r="BE63" s="56" t="s">
        <v>619</v>
      </c>
      <c r="BF63" s="56" t="s">
        <v>281</v>
      </c>
      <c r="BG63" s="56" t="s">
        <v>147</v>
      </c>
      <c r="BH63" s="56" t="s">
        <v>225</v>
      </c>
      <c r="BI63" s="56" t="s">
        <v>149</v>
      </c>
      <c r="BJ63" s="56" t="s">
        <v>137</v>
      </c>
      <c r="BK63" s="56"/>
      <c r="BL63" s="56" t="s">
        <v>199</v>
      </c>
      <c r="BM63" s="56"/>
      <c r="BN63" s="56"/>
      <c r="BO63" s="56"/>
    </row>
    <row r="64" spans="1:67">
      <c r="A64" s="56">
        <v>208</v>
      </c>
      <c r="B64" s="56" t="s">
        <v>113</v>
      </c>
      <c r="C64" s="56" t="s">
        <v>114</v>
      </c>
      <c r="D64" s="56"/>
      <c r="E64" s="56" t="s">
        <v>638</v>
      </c>
      <c r="F64" s="56"/>
      <c r="G64" s="56" t="s">
        <v>639</v>
      </c>
      <c r="H64" s="56" t="s">
        <v>640</v>
      </c>
      <c r="I64" s="56" t="s">
        <v>137</v>
      </c>
      <c r="J64" s="56" t="s">
        <v>49</v>
      </c>
      <c r="K64" s="56" t="s">
        <v>20</v>
      </c>
      <c r="L64" s="56" t="s">
        <v>505</v>
      </c>
      <c r="M64" s="56" t="s">
        <v>641</v>
      </c>
      <c r="N64" s="56"/>
      <c r="O64" s="56"/>
      <c r="P64" s="56"/>
      <c r="Q64" s="56" t="s">
        <v>642</v>
      </c>
      <c r="R64" s="56" t="s">
        <v>20</v>
      </c>
      <c r="S64" s="56" t="s">
        <v>643</v>
      </c>
      <c r="T64" s="56" t="s">
        <v>125</v>
      </c>
      <c r="U64" s="56" t="s">
        <v>644</v>
      </c>
      <c r="V64" s="56" t="s">
        <v>127</v>
      </c>
      <c r="W64" s="56" t="s">
        <v>490</v>
      </c>
      <c r="X64" s="56" t="s">
        <v>49</v>
      </c>
      <c r="Y64" s="56" t="s">
        <v>645</v>
      </c>
      <c r="Z64" s="56" t="s">
        <v>646</v>
      </c>
      <c r="AA64" s="56" t="s">
        <v>147</v>
      </c>
      <c r="AB64" s="56" t="s">
        <v>642</v>
      </c>
      <c r="AC64" s="56">
        <v>5676095</v>
      </c>
      <c r="AD64" s="56" t="s">
        <v>20</v>
      </c>
      <c r="AE64" s="56" t="s">
        <v>647</v>
      </c>
      <c r="AF64" s="56" t="s">
        <v>20</v>
      </c>
      <c r="AG64" s="56" t="s">
        <v>647</v>
      </c>
      <c r="AH64" s="56" t="s">
        <v>46</v>
      </c>
      <c r="AI64" s="56" t="s">
        <v>648</v>
      </c>
      <c r="AJ64" s="56" t="s">
        <v>649</v>
      </c>
      <c r="AK64" s="56" t="s">
        <v>136</v>
      </c>
      <c r="AL64" s="56" t="s">
        <v>137</v>
      </c>
      <c r="AM64" s="58">
        <v>6180</v>
      </c>
      <c r="AN64" s="56" t="s">
        <v>421</v>
      </c>
      <c r="AO64" s="56" t="s">
        <v>137</v>
      </c>
      <c r="AP64" s="56" t="s">
        <v>138</v>
      </c>
      <c r="AQ64" s="56" t="s">
        <v>139</v>
      </c>
      <c r="AR64" s="56" t="s">
        <v>593</v>
      </c>
      <c r="AS64" s="56" t="s">
        <v>650</v>
      </c>
      <c r="AT64" s="56" t="s">
        <v>651</v>
      </c>
      <c r="AU64" s="56" t="s">
        <v>171</v>
      </c>
      <c r="AV64" s="56"/>
      <c r="AW64" s="56" t="s">
        <v>652</v>
      </c>
      <c r="AX64" s="56"/>
      <c r="AY64" s="56"/>
      <c r="AZ64" s="56"/>
      <c r="BA64" s="56"/>
      <c r="BB64" s="56">
        <v>84749213</v>
      </c>
      <c r="BC64" s="56" t="s">
        <v>143</v>
      </c>
      <c r="BD64" s="56"/>
      <c r="BE64" s="56" t="s">
        <v>137</v>
      </c>
      <c r="BF64" s="56" t="s">
        <v>137</v>
      </c>
      <c r="BG64" s="56"/>
      <c r="BH64" s="56" t="s">
        <v>225</v>
      </c>
      <c r="BI64" s="56" t="s">
        <v>149</v>
      </c>
      <c r="BJ64" s="56" t="s">
        <v>137</v>
      </c>
      <c r="BK64" s="56"/>
      <c r="BL64" s="56" t="s">
        <v>465</v>
      </c>
      <c r="BM64" s="56"/>
      <c r="BN64" s="56"/>
      <c r="BO64" s="56"/>
    </row>
    <row r="65" spans="1:67">
      <c r="A65" s="56">
        <v>247</v>
      </c>
      <c r="B65" s="56" t="s">
        <v>113</v>
      </c>
      <c r="C65" s="56" t="s">
        <v>114</v>
      </c>
      <c r="D65" s="56" t="s">
        <v>653</v>
      </c>
      <c r="E65" s="56" t="s">
        <v>654</v>
      </c>
      <c r="F65" s="56" t="s">
        <v>500</v>
      </c>
      <c r="G65" s="56" t="s">
        <v>655</v>
      </c>
      <c r="H65" s="56" t="s">
        <v>656</v>
      </c>
      <c r="I65" s="56" t="s">
        <v>503</v>
      </c>
      <c r="J65" s="56" t="s">
        <v>159</v>
      </c>
      <c r="K65" s="56" t="s">
        <v>376</v>
      </c>
      <c r="L65" s="56" t="s">
        <v>505</v>
      </c>
      <c r="M65" s="56" t="s">
        <v>506</v>
      </c>
      <c r="N65" s="56" t="s">
        <v>137</v>
      </c>
      <c r="O65" s="56" t="s">
        <v>376</v>
      </c>
      <c r="P65" s="56" t="s">
        <v>657</v>
      </c>
      <c r="Q65" s="56" t="s">
        <v>653</v>
      </c>
      <c r="R65" s="56" t="s">
        <v>20</v>
      </c>
      <c r="S65" s="56" t="s">
        <v>658</v>
      </c>
      <c r="T65" s="56" t="s">
        <v>163</v>
      </c>
      <c r="U65" s="56" t="s">
        <v>659</v>
      </c>
      <c r="V65" s="56" t="s">
        <v>127</v>
      </c>
      <c r="W65" s="56" t="s">
        <v>660</v>
      </c>
      <c r="X65" s="56" t="s">
        <v>232</v>
      </c>
      <c r="Y65" s="56" t="s">
        <v>661</v>
      </c>
      <c r="Z65" s="56" t="s">
        <v>646</v>
      </c>
      <c r="AA65" s="56" t="s">
        <v>662</v>
      </c>
      <c r="AB65" s="56" t="s">
        <v>653</v>
      </c>
      <c r="AC65" s="56">
        <v>5643489</v>
      </c>
      <c r="AD65" s="56" t="s">
        <v>20</v>
      </c>
      <c r="AE65" s="56" t="s">
        <v>663</v>
      </c>
      <c r="AF65" s="56" t="s">
        <v>20</v>
      </c>
      <c r="AG65" s="56" t="s">
        <v>664</v>
      </c>
      <c r="AH65" s="56" t="s">
        <v>35</v>
      </c>
      <c r="AI65" s="56" t="s">
        <v>665</v>
      </c>
      <c r="AJ65" s="56" t="s">
        <v>169</v>
      </c>
      <c r="AK65" s="56" t="s">
        <v>136</v>
      </c>
      <c r="AL65" s="56" t="s">
        <v>137</v>
      </c>
      <c r="AM65" s="58">
        <v>18000</v>
      </c>
      <c r="AN65" s="56"/>
      <c r="AO65" s="56" t="s">
        <v>137</v>
      </c>
      <c r="AP65" s="56" t="s">
        <v>170</v>
      </c>
      <c r="AQ65" s="56" t="s">
        <v>139</v>
      </c>
      <c r="AR65" s="56"/>
      <c r="AS65" s="56" t="s">
        <v>666</v>
      </c>
      <c r="AT65" s="56"/>
      <c r="AU65" s="56" t="s">
        <v>667</v>
      </c>
      <c r="AV65" s="56"/>
      <c r="AW65" s="56" t="s">
        <v>668</v>
      </c>
      <c r="AX65" s="56"/>
      <c r="AY65" s="56"/>
      <c r="AZ65" s="56"/>
      <c r="BA65" s="56"/>
      <c r="BB65" s="56">
        <v>51110842</v>
      </c>
      <c r="BC65" s="56" t="s">
        <v>143</v>
      </c>
      <c r="BD65" s="56" t="s">
        <v>144</v>
      </c>
      <c r="BE65" s="56" t="s">
        <v>173</v>
      </c>
      <c r="BF65" s="56" t="s">
        <v>261</v>
      </c>
      <c r="BG65" s="56" t="s">
        <v>147</v>
      </c>
      <c r="BH65" s="56" t="s">
        <v>225</v>
      </c>
      <c r="BI65" s="56" t="s">
        <v>149</v>
      </c>
      <c r="BJ65" s="56" t="s">
        <v>137</v>
      </c>
      <c r="BK65" s="56"/>
      <c r="BL65" s="56"/>
      <c r="BM65" s="56"/>
      <c r="BN65" s="56"/>
      <c r="BO65" s="56" t="s">
        <v>521</v>
      </c>
    </row>
    <row r="66" spans="1:67">
      <c r="A66" s="56">
        <v>115</v>
      </c>
      <c r="B66" s="56" t="s">
        <v>113</v>
      </c>
      <c r="C66" s="56" t="s">
        <v>114</v>
      </c>
      <c r="D66" s="56" t="s">
        <v>669</v>
      </c>
      <c r="E66" s="56" t="s">
        <v>670</v>
      </c>
      <c r="F66" s="56" t="s">
        <v>177</v>
      </c>
      <c r="G66" s="56" t="s">
        <v>671</v>
      </c>
      <c r="H66" s="56" t="s">
        <v>672</v>
      </c>
      <c r="I66" s="56"/>
      <c r="J66" s="56" t="s">
        <v>120</v>
      </c>
      <c r="K66" s="56" t="s">
        <v>17</v>
      </c>
      <c r="L66" s="56" t="s">
        <v>160</v>
      </c>
      <c r="M66" s="56" t="s">
        <v>180</v>
      </c>
      <c r="N66" s="56" t="s">
        <v>137</v>
      </c>
      <c r="O66" s="56"/>
      <c r="P66" s="56"/>
      <c r="Q66" s="56" t="s">
        <v>673</v>
      </c>
      <c r="R66" s="56" t="s">
        <v>17</v>
      </c>
      <c r="S66" s="56" t="s">
        <v>674</v>
      </c>
      <c r="T66" s="56" t="s">
        <v>163</v>
      </c>
      <c r="U66" s="56" t="s">
        <v>675</v>
      </c>
      <c r="V66" s="56" t="s">
        <v>127</v>
      </c>
      <c r="W66" s="56" t="s">
        <v>165</v>
      </c>
      <c r="X66" s="56" t="s">
        <v>49</v>
      </c>
      <c r="Y66" s="56" t="s">
        <v>676</v>
      </c>
      <c r="Z66" s="56" t="s">
        <v>677</v>
      </c>
      <c r="AA66" s="56" t="s">
        <v>678</v>
      </c>
      <c r="AB66" s="56" t="s">
        <v>673</v>
      </c>
      <c r="AC66" s="56">
        <v>5681185</v>
      </c>
      <c r="AD66" s="56" t="s">
        <v>17</v>
      </c>
      <c r="AE66" s="56" t="s">
        <v>679</v>
      </c>
      <c r="AF66" s="56" t="s">
        <v>17</v>
      </c>
      <c r="AG66" s="56" t="s">
        <v>680</v>
      </c>
      <c r="AH66" s="56" t="s">
        <v>35</v>
      </c>
      <c r="AI66" s="56" t="s">
        <v>681</v>
      </c>
      <c r="AJ66" s="56" t="s">
        <v>169</v>
      </c>
      <c r="AK66" s="56" t="s">
        <v>136</v>
      </c>
      <c r="AL66" s="56" t="s">
        <v>137</v>
      </c>
      <c r="AM66" s="58">
        <v>17500</v>
      </c>
      <c r="AN66" s="56"/>
      <c r="AO66" s="56" t="s">
        <v>137</v>
      </c>
      <c r="AP66" s="56" t="s">
        <v>170</v>
      </c>
      <c r="AQ66" s="56" t="s">
        <v>139</v>
      </c>
      <c r="AR66" s="56"/>
      <c r="AS66" s="56" t="s">
        <v>682</v>
      </c>
      <c r="AT66" s="56"/>
      <c r="AU66" s="56" t="s">
        <v>243</v>
      </c>
      <c r="AV66" s="56"/>
      <c r="AW66" s="56" t="s">
        <v>683</v>
      </c>
      <c r="AX66" s="56"/>
      <c r="AY66" s="56"/>
      <c r="AZ66" s="56"/>
      <c r="BA66" s="56"/>
      <c r="BB66" s="56">
        <v>86418545</v>
      </c>
      <c r="BC66" s="56" t="s">
        <v>143</v>
      </c>
      <c r="BD66" s="56" t="s">
        <v>144</v>
      </c>
      <c r="BE66" s="56" t="s">
        <v>173</v>
      </c>
      <c r="BF66" s="56" t="s">
        <v>261</v>
      </c>
      <c r="BG66" s="56" t="s">
        <v>147</v>
      </c>
      <c r="BH66" s="56" t="s">
        <v>225</v>
      </c>
      <c r="BI66" s="56" t="s">
        <v>149</v>
      </c>
      <c r="BJ66" s="56" t="s">
        <v>137</v>
      </c>
      <c r="BK66" s="56"/>
      <c r="BL66" s="56"/>
      <c r="BM66" s="56"/>
      <c r="BN66" s="56"/>
      <c r="BO66" s="56" t="s">
        <v>200</v>
      </c>
    </row>
    <row r="67" spans="1:67">
      <c r="A67" s="56">
        <v>37</v>
      </c>
      <c r="B67" s="56" t="s">
        <v>113</v>
      </c>
      <c r="C67" s="56" t="s">
        <v>114</v>
      </c>
      <c r="D67" s="56" t="s">
        <v>159</v>
      </c>
      <c r="E67" s="56" t="s">
        <v>684</v>
      </c>
      <c r="F67" s="56" t="s">
        <v>264</v>
      </c>
      <c r="G67" s="56" t="s">
        <v>685</v>
      </c>
      <c r="H67" s="56" t="s">
        <v>686</v>
      </c>
      <c r="I67" s="56" t="s">
        <v>687</v>
      </c>
      <c r="J67" s="56"/>
      <c r="K67" s="56" t="s">
        <v>11</v>
      </c>
      <c r="L67" s="56" t="s">
        <v>267</v>
      </c>
      <c r="M67" s="56" t="s">
        <v>688</v>
      </c>
      <c r="N67" s="56" t="s">
        <v>137</v>
      </c>
      <c r="O67" s="56"/>
      <c r="P67" s="56"/>
      <c r="Q67" s="56" t="s">
        <v>689</v>
      </c>
      <c r="R67" s="56" t="s">
        <v>11</v>
      </c>
      <c r="S67" s="56" t="s">
        <v>690</v>
      </c>
      <c r="T67" s="56" t="s">
        <v>163</v>
      </c>
      <c r="U67" s="56" t="s">
        <v>691</v>
      </c>
      <c r="V67" s="56" t="s">
        <v>127</v>
      </c>
      <c r="W67" s="56" t="s">
        <v>165</v>
      </c>
      <c r="X67" s="56" t="s">
        <v>49</v>
      </c>
      <c r="Y67" s="56" t="s">
        <v>214</v>
      </c>
      <c r="Z67" s="56" t="s">
        <v>692</v>
      </c>
      <c r="AA67" s="56" t="s">
        <v>693</v>
      </c>
      <c r="AB67" s="56" t="s">
        <v>689</v>
      </c>
      <c r="AC67" s="56">
        <v>5645630</v>
      </c>
      <c r="AD67" s="56" t="s">
        <v>11</v>
      </c>
      <c r="AE67" s="56" t="s">
        <v>694</v>
      </c>
      <c r="AF67" s="56" t="s">
        <v>11</v>
      </c>
      <c r="AG67" s="56" t="s">
        <v>695</v>
      </c>
      <c r="AH67" s="56" t="s">
        <v>47</v>
      </c>
      <c r="AI67" s="56" t="s">
        <v>696</v>
      </c>
      <c r="AJ67" s="56" t="s">
        <v>697</v>
      </c>
      <c r="AK67" s="56" t="s">
        <v>136</v>
      </c>
      <c r="AL67" s="56" t="s">
        <v>137</v>
      </c>
      <c r="AM67" s="58">
        <v>399</v>
      </c>
      <c r="AN67" s="56"/>
      <c r="AO67" s="56" t="s">
        <v>137</v>
      </c>
      <c r="AP67" s="56" t="s">
        <v>170</v>
      </c>
      <c r="AQ67" s="56" t="s">
        <v>221</v>
      </c>
      <c r="AR67" s="56"/>
      <c r="AS67" s="56"/>
      <c r="AT67" s="56"/>
      <c r="AU67" s="56" t="s">
        <v>518</v>
      </c>
      <c r="AV67" s="56"/>
      <c r="AW67" s="56" t="s">
        <v>698</v>
      </c>
      <c r="AX67" s="56"/>
      <c r="AY67" s="56"/>
      <c r="AZ67" s="56"/>
      <c r="BA67" s="56" t="s">
        <v>224</v>
      </c>
      <c r="BB67" s="56">
        <v>83933443</v>
      </c>
      <c r="BC67" s="56" t="s">
        <v>149</v>
      </c>
      <c r="BD67" s="56" t="s">
        <v>144</v>
      </c>
      <c r="BE67" s="56" t="s">
        <v>173</v>
      </c>
      <c r="BF67" s="56" t="s">
        <v>261</v>
      </c>
      <c r="BG67" s="56" t="s">
        <v>147</v>
      </c>
      <c r="BH67" s="56" t="s">
        <v>225</v>
      </c>
      <c r="BI67" s="56" t="s">
        <v>143</v>
      </c>
      <c r="BJ67" s="56" t="s">
        <v>137</v>
      </c>
      <c r="BK67" s="56"/>
      <c r="BL67" s="56"/>
      <c r="BM67" s="56">
        <v>110966340</v>
      </c>
      <c r="BN67" s="56"/>
      <c r="BO67" s="56" t="s">
        <v>699</v>
      </c>
    </row>
    <row r="68" spans="1:67">
      <c r="A68" s="56">
        <v>146</v>
      </c>
      <c r="B68" s="56" t="s">
        <v>113</v>
      </c>
      <c r="C68" s="56" t="s">
        <v>114</v>
      </c>
      <c r="D68" s="56" t="s">
        <v>700</v>
      </c>
      <c r="E68" s="56" t="s">
        <v>701</v>
      </c>
      <c r="F68" s="56" t="s">
        <v>702</v>
      </c>
      <c r="G68" s="56" t="s">
        <v>703</v>
      </c>
      <c r="H68" s="56" t="s">
        <v>704</v>
      </c>
      <c r="I68" s="56" t="s">
        <v>137</v>
      </c>
      <c r="J68" s="56" t="s">
        <v>159</v>
      </c>
      <c r="K68" s="56" t="s">
        <v>11</v>
      </c>
      <c r="L68" s="56" t="s">
        <v>705</v>
      </c>
      <c r="M68" s="56" t="s">
        <v>705</v>
      </c>
      <c r="N68" s="56" t="s">
        <v>137</v>
      </c>
      <c r="O68" s="56"/>
      <c r="P68" s="56"/>
      <c r="Q68" s="56" t="s">
        <v>706</v>
      </c>
      <c r="R68" s="56" t="s">
        <v>11</v>
      </c>
      <c r="S68" s="56" t="s">
        <v>707</v>
      </c>
      <c r="T68" s="56" t="s">
        <v>163</v>
      </c>
      <c r="U68" s="56" t="s">
        <v>708</v>
      </c>
      <c r="V68" s="56" t="s">
        <v>127</v>
      </c>
      <c r="W68" s="56" t="s">
        <v>184</v>
      </c>
      <c r="X68" s="56" t="s">
        <v>287</v>
      </c>
      <c r="Y68" s="56" t="s">
        <v>709</v>
      </c>
      <c r="Z68" s="56" t="s">
        <v>710</v>
      </c>
      <c r="AA68" s="56" t="s">
        <v>711</v>
      </c>
      <c r="AB68" s="56" t="s">
        <v>706</v>
      </c>
      <c r="AC68" s="56">
        <v>5652324</v>
      </c>
      <c r="AD68" s="56" t="s">
        <v>11</v>
      </c>
      <c r="AE68" s="56" t="s">
        <v>712</v>
      </c>
      <c r="AF68" s="56" t="s">
        <v>11</v>
      </c>
      <c r="AG68" s="56" t="s">
        <v>712</v>
      </c>
      <c r="AH68" s="56" t="s">
        <v>48</v>
      </c>
      <c r="AI68" s="56" t="s">
        <v>713</v>
      </c>
      <c r="AJ68" s="56" t="s">
        <v>312</v>
      </c>
      <c r="AK68" s="56" t="s">
        <v>136</v>
      </c>
      <c r="AL68" s="56" t="s">
        <v>137</v>
      </c>
      <c r="AM68" s="58">
        <v>3676.5</v>
      </c>
      <c r="AN68" s="56"/>
      <c r="AO68" s="56" t="s">
        <v>137</v>
      </c>
      <c r="AP68" s="56" t="s">
        <v>170</v>
      </c>
      <c r="AQ68" s="56" t="s">
        <v>139</v>
      </c>
      <c r="AR68" s="56" t="s">
        <v>191</v>
      </c>
      <c r="AS68" s="56" t="s">
        <v>714</v>
      </c>
      <c r="AT68" s="56" t="s">
        <v>715</v>
      </c>
      <c r="AU68" s="56" t="s">
        <v>141</v>
      </c>
      <c r="AV68" s="56"/>
      <c r="AW68" s="56" t="s">
        <v>716</v>
      </c>
      <c r="AX68" s="56"/>
      <c r="AY68" s="56"/>
      <c r="AZ68" s="56"/>
      <c r="BA68" s="56"/>
      <c r="BB68" s="56">
        <v>86298103</v>
      </c>
      <c r="BC68" s="56" t="s">
        <v>143</v>
      </c>
      <c r="BD68" s="56" t="s">
        <v>303</v>
      </c>
      <c r="BE68" s="56" t="s">
        <v>717</v>
      </c>
      <c r="BF68" s="56" t="s">
        <v>520</v>
      </c>
      <c r="BG68" s="56" t="s">
        <v>147</v>
      </c>
      <c r="BH68" s="56" t="s">
        <v>718</v>
      </c>
      <c r="BI68" s="56" t="s">
        <v>149</v>
      </c>
      <c r="BJ68" s="56" t="s">
        <v>137</v>
      </c>
      <c r="BK68" s="56"/>
      <c r="BL68" s="56" t="s">
        <v>199</v>
      </c>
      <c r="BM68" s="56"/>
      <c r="BN68" s="56" t="s">
        <v>719</v>
      </c>
      <c r="BO68" s="56" t="s">
        <v>283</v>
      </c>
    </row>
    <row r="69" spans="1:67">
      <c r="A69" s="56">
        <v>147</v>
      </c>
      <c r="B69" s="56" t="s">
        <v>113</v>
      </c>
      <c r="C69" s="56" t="s">
        <v>114</v>
      </c>
      <c r="D69" s="56" t="s">
        <v>700</v>
      </c>
      <c r="E69" s="56" t="s">
        <v>701</v>
      </c>
      <c r="F69" s="56" t="s">
        <v>702</v>
      </c>
      <c r="G69" s="56" t="s">
        <v>703</v>
      </c>
      <c r="H69" s="56" t="s">
        <v>704</v>
      </c>
      <c r="I69" s="56" t="s">
        <v>137</v>
      </c>
      <c r="J69" s="56" t="s">
        <v>159</v>
      </c>
      <c r="K69" s="56" t="s">
        <v>11</v>
      </c>
      <c r="L69" s="56" t="s">
        <v>705</v>
      </c>
      <c r="M69" s="56" t="s">
        <v>705</v>
      </c>
      <c r="N69" s="56" t="s">
        <v>137</v>
      </c>
      <c r="O69" s="56"/>
      <c r="P69" s="56"/>
      <c r="Q69" s="56" t="s">
        <v>706</v>
      </c>
      <c r="R69" s="56" t="s">
        <v>11</v>
      </c>
      <c r="S69" s="56" t="s">
        <v>707</v>
      </c>
      <c r="T69" s="56" t="s">
        <v>163</v>
      </c>
      <c r="U69" s="56" t="s">
        <v>708</v>
      </c>
      <c r="V69" s="56" t="s">
        <v>127</v>
      </c>
      <c r="W69" s="56" t="s">
        <v>184</v>
      </c>
      <c r="X69" s="56" t="s">
        <v>287</v>
      </c>
      <c r="Y69" s="56" t="s">
        <v>709</v>
      </c>
      <c r="Z69" s="56" t="s">
        <v>710</v>
      </c>
      <c r="AA69" s="56" t="s">
        <v>711</v>
      </c>
      <c r="AB69" s="56" t="s">
        <v>706</v>
      </c>
      <c r="AC69" s="56">
        <v>5652324</v>
      </c>
      <c r="AD69" s="56" t="s">
        <v>11</v>
      </c>
      <c r="AE69" s="56" t="s">
        <v>712</v>
      </c>
      <c r="AF69" s="56" t="s">
        <v>11</v>
      </c>
      <c r="AG69" s="56" t="s">
        <v>712</v>
      </c>
      <c r="AH69" s="56" t="s">
        <v>48</v>
      </c>
      <c r="AI69" s="56" t="s">
        <v>720</v>
      </c>
      <c r="AJ69" s="56" t="s">
        <v>309</v>
      </c>
      <c r="AK69" s="56" t="s">
        <v>136</v>
      </c>
      <c r="AL69" s="56" t="s">
        <v>137</v>
      </c>
      <c r="AM69" s="58">
        <v>4366.4</v>
      </c>
      <c r="AN69" s="56"/>
      <c r="AO69" s="56" t="s">
        <v>137</v>
      </c>
      <c r="AP69" s="56" t="s">
        <v>170</v>
      </c>
      <c r="AQ69" s="56" t="s">
        <v>139</v>
      </c>
      <c r="AR69" s="56" t="s">
        <v>191</v>
      </c>
      <c r="AS69" s="56" t="s">
        <v>714</v>
      </c>
      <c r="AT69" s="56" t="s">
        <v>721</v>
      </c>
      <c r="AU69" s="56" t="s">
        <v>141</v>
      </c>
      <c r="AV69" s="56"/>
      <c r="AW69" s="56" t="s">
        <v>716</v>
      </c>
      <c r="AX69" s="56"/>
      <c r="AY69" s="56"/>
      <c r="AZ69" s="56"/>
      <c r="BA69" s="56"/>
      <c r="BB69" s="56">
        <v>86298103</v>
      </c>
      <c r="BC69" s="56" t="s">
        <v>143</v>
      </c>
      <c r="BD69" s="56" t="s">
        <v>303</v>
      </c>
      <c r="BE69" s="56" t="s">
        <v>717</v>
      </c>
      <c r="BF69" s="56" t="s">
        <v>520</v>
      </c>
      <c r="BG69" s="56" t="s">
        <v>147</v>
      </c>
      <c r="BH69" s="56" t="s">
        <v>718</v>
      </c>
      <c r="BI69" s="56" t="s">
        <v>149</v>
      </c>
      <c r="BJ69" s="56" t="s">
        <v>137</v>
      </c>
      <c r="BK69" s="56"/>
      <c r="BL69" s="56" t="s">
        <v>199</v>
      </c>
      <c r="BM69" s="56"/>
      <c r="BN69" s="56" t="s">
        <v>719</v>
      </c>
      <c r="BO69" s="56" t="s">
        <v>283</v>
      </c>
    </row>
    <row r="70" spans="1:67">
      <c r="A70" s="56">
        <v>148</v>
      </c>
      <c r="B70" s="56" t="s">
        <v>113</v>
      </c>
      <c r="C70" s="56" t="s">
        <v>114</v>
      </c>
      <c r="D70" s="56" t="s">
        <v>700</v>
      </c>
      <c r="E70" s="56" t="s">
        <v>701</v>
      </c>
      <c r="F70" s="56" t="s">
        <v>702</v>
      </c>
      <c r="G70" s="56" t="s">
        <v>703</v>
      </c>
      <c r="H70" s="56" t="s">
        <v>704</v>
      </c>
      <c r="I70" s="56" t="s">
        <v>137</v>
      </c>
      <c r="J70" s="56" t="s">
        <v>159</v>
      </c>
      <c r="K70" s="56" t="s">
        <v>11</v>
      </c>
      <c r="L70" s="56" t="s">
        <v>705</v>
      </c>
      <c r="M70" s="56" t="s">
        <v>705</v>
      </c>
      <c r="N70" s="56" t="s">
        <v>137</v>
      </c>
      <c r="O70" s="56"/>
      <c r="P70" s="56"/>
      <c r="Q70" s="56" t="s">
        <v>706</v>
      </c>
      <c r="R70" s="56" t="s">
        <v>11</v>
      </c>
      <c r="S70" s="56" t="s">
        <v>707</v>
      </c>
      <c r="T70" s="56" t="s">
        <v>163</v>
      </c>
      <c r="U70" s="56" t="s">
        <v>708</v>
      </c>
      <c r="V70" s="56" t="s">
        <v>127</v>
      </c>
      <c r="W70" s="56" t="s">
        <v>184</v>
      </c>
      <c r="X70" s="56" t="s">
        <v>287</v>
      </c>
      <c r="Y70" s="56" t="s">
        <v>709</v>
      </c>
      <c r="Z70" s="56" t="s">
        <v>710</v>
      </c>
      <c r="AA70" s="56" t="s">
        <v>711</v>
      </c>
      <c r="AB70" s="56" t="s">
        <v>706</v>
      </c>
      <c r="AC70" s="56">
        <v>5652324</v>
      </c>
      <c r="AD70" s="56" t="s">
        <v>11</v>
      </c>
      <c r="AE70" s="56" t="s">
        <v>712</v>
      </c>
      <c r="AF70" s="56" t="s">
        <v>11</v>
      </c>
      <c r="AG70" s="56" t="s">
        <v>712</v>
      </c>
      <c r="AH70" s="56" t="s">
        <v>48</v>
      </c>
      <c r="AI70" s="56" t="s">
        <v>722</v>
      </c>
      <c r="AJ70" s="56" t="s">
        <v>306</v>
      </c>
      <c r="AK70" s="56" t="s">
        <v>136</v>
      </c>
      <c r="AL70" s="56" t="s">
        <v>137</v>
      </c>
      <c r="AM70" s="58">
        <v>6358.1</v>
      </c>
      <c r="AN70" s="56"/>
      <c r="AO70" s="56" t="s">
        <v>137</v>
      </c>
      <c r="AP70" s="56" t="s">
        <v>170</v>
      </c>
      <c r="AQ70" s="56" t="s">
        <v>139</v>
      </c>
      <c r="AR70" s="56" t="s">
        <v>191</v>
      </c>
      <c r="AS70" s="56" t="s">
        <v>714</v>
      </c>
      <c r="AT70" s="56" t="s">
        <v>723</v>
      </c>
      <c r="AU70" s="56" t="s">
        <v>141</v>
      </c>
      <c r="AV70" s="56"/>
      <c r="AW70" s="56" t="s">
        <v>716</v>
      </c>
      <c r="AX70" s="56"/>
      <c r="AY70" s="56"/>
      <c r="AZ70" s="56"/>
      <c r="BA70" s="56"/>
      <c r="BB70" s="56">
        <v>86298103</v>
      </c>
      <c r="BC70" s="56" t="s">
        <v>143</v>
      </c>
      <c r="BD70" s="56" t="s">
        <v>303</v>
      </c>
      <c r="BE70" s="56" t="s">
        <v>717</v>
      </c>
      <c r="BF70" s="56" t="s">
        <v>520</v>
      </c>
      <c r="BG70" s="56" t="s">
        <v>147</v>
      </c>
      <c r="BH70" s="56" t="s">
        <v>718</v>
      </c>
      <c r="BI70" s="56" t="s">
        <v>149</v>
      </c>
      <c r="BJ70" s="56" t="s">
        <v>137</v>
      </c>
      <c r="BK70" s="56"/>
      <c r="BL70" s="56" t="s">
        <v>199</v>
      </c>
      <c r="BM70" s="56"/>
      <c r="BN70" s="56" t="s">
        <v>719</v>
      </c>
      <c r="BO70" s="56" t="s">
        <v>283</v>
      </c>
    </row>
    <row r="71" spans="1:67">
      <c r="A71" s="56">
        <v>149</v>
      </c>
      <c r="B71" s="56" t="s">
        <v>113</v>
      </c>
      <c r="C71" s="56" t="s">
        <v>114</v>
      </c>
      <c r="D71" s="56" t="s">
        <v>700</v>
      </c>
      <c r="E71" s="56" t="s">
        <v>701</v>
      </c>
      <c r="F71" s="56" t="s">
        <v>702</v>
      </c>
      <c r="G71" s="56" t="s">
        <v>703</v>
      </c>
      <c r="H71" s="56" t="s">
        <v>704</v>
      </c>
      <c r="I71" s="56" t="s">
        <v>137</v>
      </c>
      <c r="J71" s="56" t="s">
        <v>159</v>
      </c>
      <c r="K71" s="56" t="s">
        <v>11</v>
      </c>
      <c r="L71" s="56" t="s">
        <v>705</v>
      </c>
      <c r="M71" s="56" t="s">
        <v>705</v>
      </c>
      <c r="N71" s="56" t="s">
        <v>137</v>
      </c>
      <c r="O71" s="56"/>
      <c r="P71" s="56"/>
      <c r="Q71" s="56" t="s">
        <v>706</v>
      </c>
      <c r="R71" s="56" t="s">
        <v>11</v>
      </c>
      <c r="S71" s="56" t="s">
        <v>707</v>
      </c>
      <c r="T71" s="56" t="s">
        <v>163</v>
      </c>
      <c r="U71" s="56" t="s">
        <v>708</v>
      </c>
      <c r="V71" s="56" t="s">
        <v>127</v>
      </c>
      <c r="W71" s="56" t="s">
        <v>184</v>
      </c>
      <c r="X71" s="56" t="s">
        <v>287</v>
      </c>
      <c r="Y71" s="56" t="s">
        <v>709</v>
      </c>
      <c r="Z71" s="56" t="s">
        <v>710</v>
      </c>
      <c r="AA71" s="56" t="s">
        <v>711</v>
      </c>
      <c r="AB71" s="56" t="s">
        <v>706</v>
      </c>
      <c r="AC71" s="56">
        <v>5652324</v>
      </c>
      <c r="AD71" s="56" t="s">
        <v>11</v>
      </c>
      <c r="AE71" s="56" t="s">
        <v>712</v>
      </c>
      <c r="AF71" s="56" t="s">
        <v>11</v>
      </c>
      <c r="AG71" s="56" t="s">
        <v>712</v>
      </c>
      <c r="AH71" s="56" t="s">
        <v>48</v>
      </c>
      <c r="AI71" s="56" t="s">
        <v>724</v>
      </c>
      <c r="AJ71" s="56" t="s">
        <v>725</v>
      </c>
      <c r="AK71" s="56" t="s">
        <v>136</v>
      </c>
      <c r="AL71" s="56" t="s">
        <v>137</v>
      </c>
      <c r="AM71" s="58">
        <v>6741.1</v>
      </c>
      <c r="AN71" s="56"/>
      <c r="AO71" s="56" t="s">
        <v>137</v>
      </c>
      <c r="AP71" s="56" t="s">
        <v>170</v>
      </c>
      <c r="AQ71" s="56" t="s">
        <v>139</v>
      </c>
      <c r="AR71" s="56" t="s">
        <v>191</v>
      </c>
      <c r="AS71" s="56" t="s">
        <v>714</v>
      </c>
      <c r="AT71" s="56" t="s">
        <v>726</v>
      </c>
      <c r="AU71" s="56" t="s">
        <v>141</v>
      </c>
      <c r="AV71" s="56"/>
      <c r="AW71" s="56" t="s">
        <v>716</v>
      </c>
      <c r="AX71" s="56"/>
      <c r="AY71" s="56"/>
      <c r="AZ71" s="56"/>
      <c r="BA71" s="56"/>
      <c r="BB71" s="56">
        <v>86298103</v>
      </c>
      <c r="BC71" s="56" t="s">
        <v>143</v>
      </c>
      <c r="BD71" s="56" t="s">
        <v>303</v>
      </c>
      <c r="BE71" s="56" t="s">
        <v>717</v>
      </c>
      <c r="BF71" s="56" t="s">
        <v>520</v>
      </c>
      <c r="BG71" s="56" t="s">
        <v>147</v>
      </c>
      <c r="BH71" s="56" t="s">
        <v>718</v>
      </c>
      <c r="BI71" s="56" t="s">
        <v>149</v>
      </c>
      <c r="BJ71" s="56" t="s">
        <v>137</v>
      </c>
      <c r="BK71" s="56"/>
      <c r="BL71" s="56" t="s">
        <v>199</v>
      </c>
      <c r="BM71" s="56"/>
      <c r="BN71" s="56" t="s">
        <v>719</v>
      </c>
      <c r="BO71" s="56" t="s">
        <v>283</v>
      </c>
    </row>
    <row r="72" spans="1:67">
      <c r="A72" s="56">
        <v>150</v>
      </c>
      <c r="B72" s="56" t="s">
        <v>113</v>
      </c>
      <c r="C72" s="56" t="s">
        <v>114</v>
      </c>
      <c r="D72" s="56" t="s">
        <v>700</v>
      </c>
      <c r="E72" s="56" t="s">
        <v>701</v>
      </c>
      <c r="F72" s="56" t="s">
        <v>702</v>
      </c>
      <c r="G72" s="56" t="s">
        <v>703</v>
      </c>
      <c r="H72" s="56" t="s">
        <v>704</v>
      </c>
      <c r="I72" s="56" t="s">
        <v>137</v>
      </c>
      <c r="J72" s="56" t="s">
        <v>159</v>
      </c>
      <c r="K72" s="56" t="s">
        <v>11</v>
      </c>
      <c r="L72" s="56" t="s">
        <v>705</v>
      </c>
      <c r="M72" s="56" t="s">
        <v>705</v>
      </c>
      <c r="N72" s="56" t="s">
        <v>137</v>
      </c>
      <c r="O72" s="56"/>
      <c r="P72" s="56"/>
      <c r="Q72" s="56" t="s">
        <v>706</v>
      </c>
      <c r="R72" s="56" t="s">
        <v>11</v>
      </c>
      <c r="S72" s="56" t="s">
        <v>707</v>
      </c>
      <c r="T72" s="56" t="s">
        <v>163</v>
      </c>
      <c r="U72" s="56" t="s">
        <v>708</v>
      </c>
      <c r="V72" s="56" t="s">
        <v>127</v>
      </c>
      <c r="W72" s="56" t="s">
        <v>184</v>
      </c>
      <c r="X72" s="56" t="s">
        <v>287</v>
      </c>
      <c r="Y72" s="56" t="s">
        <v>709</v>
      </c>
      <c r="Z72" s="56" t="s">
        <v>710</v>
      </c>
      <c r="AA72" s="56" t="s">
        <v>711</v>
      </c>
      <c r="AB72" s="56" t="s">
        <v>706</v>
      </c>
      <c r="AC72" s="56">
        <v>5652324</v>
      </c>
      <c r="AD72" s="56" t="s">
        <v>11</v>
      </c>
      <c r="AE72" s="56" t="s">
        <v>712</v>
      </c>
      <c r="AF72" s="56" t="s">
        <v>11</v>
      </c>
      <c r="AG72" s="56" t="s">
        <v>712</v>
      </c>
      <c r="AH72" s="56" t="s">
        <v>48</v>
      </c>
      <c r="AI72" s="56" t="s">
        <v>727</v>
      </c>
      <c r="AJ72" s="56" t="s">
        <v>728</v>
      </c>
      <c r="AK72" s="56" t="s">
        <v>136</v>
      </c>
      <c r="AL72" s="56" t="s">
        <v>137</v>
      </c>
      <c r="AM72" s="58">
        <v>4443</v>
      </c>
      <c r="AN72" s="56"/>
      <c r="AO72" s="56" t="s">
        <v>137</v>
      </c>
      <c r="AP72" s="56" t="s">
        <v>170</v>
      </c>
      <c r="AQ72" s="56" t="s">
        <v>139</v>
      </c>
      <c r="AR72" s="56" t="s">
        <v>191</v>
      </c>
      <c r="AS72" s="56" t="s">
        <v>714</v>
      </c>
      <c r="AT72" s="56" t="s">
        <v>729</v>
      </c>
      <c r="AU72" s="56" t="s">
        <v>141</v>
      </c>
      <c r="AV72" s="56"/>
      <c r="AW72" s="56" t="s">
        <v>716</v>
      </c>
      <c r="AX72" s="56"/>
      <c r="AY72" s="56"/>
      <c r="AZ72" s="56"/>
      <c r="BA72" s="56"/>
      <c r="BB72" s="56">
        <v>86298103</v>
      </c>
      <c r="BC72" s="56" t="s">
        <v>143</v>
      </c>
      <c r="BD72" s="56" t="s">
        <v>303</v>
      </c>
      <c r="BE72" s="56" t="s">
        <v>717</v>
      </c>
      <c r="BF72" s="56" t="s">
        <v>520</v>
      </c>
      <c r="BG72" s="56" t="s">
        <v>147</v>
      </c>
      <c r="BH72" s="56" t="s">
        <v>718</v>
      </c>
      <c r="BI72" s="56" t="s">
        <v>149</v>
      </c>
      <c r="BJ72" s="56" t="s">
        <v>137</v>
      </c>
      <c r="BK72" s="56"/>
      <c r="BL72" s="56" t="s">
        <v>199</v>
      </c>
      <c r="BM72" s="56"/>
      <c r="BN72" s="56" t="s">
        <v>719</v>
      </c>
      <c r="BO72" s="56" t="s">
        <v>283</v>
      </c>
    </row>
    <row r="73" spans="1:67">
      <c r="A73" s="56">
        <v>151</v>
      </c>
      <c r="B73" s="56" t="s">
        <v>113</v>
      </c>
      <c r="C73" s="56" t="s">
        <v>114</v>
      </c>
      <c r="D73" s="56" t="s">
        <v>700</v>
      </c>
      <c r="E73" s="56" t="s">
        <v>701</v>
      </c>
      <c r="F73" s="56" t="s">
        <v>702</v>
      </c>
      <c r="G73" s="56" t="s">
        <v>703</v>
      </c>
      <c r="H73" s="56" t="s">
        <v>704</v>
      </c>
      <c r="I73" s="56" t="s">
        <v>137</v>
      </c>
      <c r="J73" s="56" t="s">
        <v>159</v>
      </c>
      <c r="K73" s="56" t="s">
        <v>11</v>
      </c>
      <c r="L73" s="56" t="s">
        <v>705</v>
      </c>
      <c r="M73" s="56" t="s">
        <v>705</v>
      </c>
      <c r="N73" s="56" t="s">
        <v>137</v>
      </c>
      <c r="O73" s="56"/>
      <c r="P73" s="56"/>
      <c r="Q73" s="56" t="s">
        <v>706</v>
      </c>
      <c r="R73" s="56" t="s">
        <v>11</v>
      </c>
      <c r="S73" s="56" t="s">
        <v>707</v>
      </c>
      <c r="T73" s="56" t="s">
        <v>163</v>
      </c>
      <c r="U73" s="56" t="s">
        <v>708</v>
      </c>
      <c r="V73" s="56" t="s">
        <v>127</v>
      </c>
      <c r="W73" s="56" t="s">
        <v>184</v>
      </c>
      <c r="X73" s="56" t="s">
        <v>287</v>
      </c>
      <c r="Y73" s="56" t="s">
        <v>709</v>
      </c>
      <c r="Z73" s="56" t="s">
        <v>710</v>
      </c>
      <c r="AA73" s="56" t="s">
        <v>711</v>
      </c>
      <c r="AB73" s="56" t="s">
        <v>706</v>
      </c>
      <c r="AC73" s="56">
        <v>5652324</v>
      </c>
      <c r="AD73" s="56" t="s">
        <v>11</v>
      </c>
      <c r="AE73" s="56" t="s">
        <v>712</v>
      </c>
      <c r="AF73" s="56" t="s">
        <v>11</v>
      </c>
      <c r="AG73" s="56" t="s">
        <v>712</v>
      </c>
      <c r="AH73" s="56" t="s">
        <v>48</v>
      </c>
      <c r="AI73" s="56" t="s">
        <v>730</v>
      </c>
      <c r="AJ73" s="56" t="s">
        <v>297</v>
      </c>
      <c r="AK73" s="56" t="s">
        <v>136</v>
      </c>
      <c r="AL73" s="56" t="s">
        <v>137</v>
      </c>
      <c r="AM73" s="58">
        <v>4862.2</v>
      </c>
      <c r="AN73" s="56"/>
      <c r="AO73" s="56" t="s">
        <v>137</v>
      </c>
      <c r="AP73" s="56" t="s">
        <v>170</v>
      </c>
      <c r="AQ73" s="56" t="s">
        <v>139</v>
      </c>
      <c r="AR73" s="56" t="s">
        <v>191</v>
      </c>
      <c r="AS73" s="56" t="s">
        <v>714</v>
      </c>
      <c r="AT73" s="56" t="s">
        <v>731</v>
      </c>
      <c r="AU73" s="56" t="s">
        <v>141</v>
      </c>
      <c r="AV73" s="56"/>
      <c r="AW73" s="56" t="s">
        <v>716</v>
      </c>
      <c r="AX73" s="56"/>
      <c r="AY73" s="56"/>
      <c r="AZ73" s="56"/>
      <c r="BA73" s="56"/>
      <c r="BB73" s="56">
        <v>86298103</v>
      </c>
      <c r="BC73" s="56" t="s">
        <v>143</v>
      </c>
      <c r="BD73" s="56" t="s">
        <v>303</v>
      </c>
      <c r="BE73" s="56" t="s">
        <v>717</v>
      </c>
      <c r="BF73" s="56" t="s">
        <v>520</v>
      </c>
      <c r="BG73" s="56" t="s">
        <v>147</v>
      </c>
      <c r="BH73" s="56" t="s">
        <v>718</v>
      </c>
      <c r="BI73" s="56" t="s">
        <v>149</v>
      </c>
      <c r="BJ73" s="56" t="s">
        <v>137</v>
      </c>
      <c r="BK73" s="56"/>
      <c r="BL73" s="56" t="s">
        <v>199</v>
      </c>
      <c r="BM73" s="56"/>
      <c r="BN73" s="56" t="s">
        <v>719</v>
      </c>
      <c r="BO73" s="56" t="s">
        <v>283</v>
      </c>
    </row>
    <row r="74" spans="1:67">
      <c r="A74" s="56">
        <v>152</v>
      </c>
      <c r="B74" s="56" t="s">
        <v>113</v>
      </c>
      <c r="C74" s="56" t="s">
        <v>114</v>
      </c>
      <c r="D74" s="56" t="s">
        <v>700</v>
      </c>
      <c r="E74" s="56" t="s">
        <v>701</v>
      </c>
      <c r="F74" s="56" t="s">
        <v>702</v>
      </c>
      <c r="G74" s="56" t="s">
        <v>703</v>
      </c>
      <c r="H74" s="56" t="s">
        <v>704</v>
      </c>
      <c r="I74" s="56" t="s">
        <v>137</v>
      </c>
      <c r="J74" s="56" t="s">
        <v>159</v>
      </c>
      <c r="K74" s="56" t="s">
        <v>11</v>
      </c>
      <c r="L74" s="56" t="s">
        <v>705</v>
      </c>
      <c r="M74" s="56" t="s">
        <v>705</v>
      </c>
      <c r="N74" s="56" t="s">
        <v>137</v>
      </c>
      <c r="O74" s="56"/>
      <c r="P74" s="56"/>
      <c r="Q74" s="56" t="s">
        <v>706</v>
      </c>
      <c r="R74" s="56" t="s">
        <v>11</v>
      </c>
      <c r="S74" s="56" t="s">
        <v>707</v>
      </c>
      <c r="T74" s="56" t="s">
        <v>163</v>
      </c>
      <c r="U74" s="56" t="s">
        <v>708</v>
      </c>
      <c r="V74" s="56" t="s">
        <v>127</v>
      </c>
      <c r="W74" s="56" t="s">
        <v>184</v>
      </c>
      <c r="X74" s="56" t="s">
        <v>287</v>
      </c>
      <c r="Y74" s="56" t="s">
        <v>709</v>
      </c>
      <c r="Z74" s="56" t="s">
        <v>710</v>
      </c>
      <c r="AA74" s="56" t="s">
        <v>711</v>
      </c>
      <c r="AB74" s="56" t="s">
        <v>706</v>
      </c>
      <c r="AC74" s="56">
        <v>5652324</v>
      </c>
      <c r="AD74" s="56" t="s">
        <v>11</v>
      </c>
      <c r="AE74" s="56" t="s">
        <v>712</v>
      </c>
      <c r="AF74" s="56" t="s">
        <v>11</v>
      </c>
      <c r="AG74" s="56" t="s">
        <v>712</v>
      </c>
      <c r="AH74" s="56" t="s">
        <v>48</v>
      </c>
      <c r="AI74" s="56" t="s">
        <v>732</v>
      </c>
      <c r="AJ74" s="56" t="s">
        <v>315</v>
      </c>
      <c r="AK74" s="56" t="s">
        <v>136</v>
      </c>
      <c r="AL74" s="56" t="s">
        <v>137</v>
      </c>
      <c r="AM74" s="58">
        <v>6434.7</v>
      </c>
      <c r="AN74" s="56"/>
      <c r="AO74" s="56" t="s">
        <v>137</v>
      </c>
      <c r="AP74" s="56" t="s">
        <v>170</v>
      </c>
      <c r="AQ74" s="56" t="s">
        <v>139</v>
      </c>
      <c r="AR74" s="56" t="s">
        <v>191</v>
      </c>
      <c r="AS74" s="56" t="s">
        <v>714</v>
      </c>
      <c r="AT74" s="56" t="s">
        <v>733</v>
      </c>
      <c r="AU74" s="56" t="s">
        <v>141</v>
      </c>
      <c r="AV74" s="56"/>
      <c r="AW74" s="56" t="s">
        <v>716</v>
      </c>
      <c r="AX74" s="56"/>
      <c r="AY74" s="56"/>
      <c r="AZ74" s="56"/>
      <c r="BA74" s="56"/>
      <c r="BB74" s="56">
        <v>86298103</v>
      </c>
      <c r="BC74" s="56" t="s">
        <v>143</v>
      </c>
      <c r="BD74" s="56" t="s">
        <v>303</v>
      </c>
      <c r="BE74" s="56" t="s">
        <v>717</v>
      </c>
      <c r="BF74" s="56" t="s">
        <v>520</v>
      </c>
      <c r="BG74" s="56" t="s">
        <v>147</v>
      </c>
      <c r="BH74" s="56" t="s">
        <v>718</v>
      </c>
      <c r="BI74" s="56" t="s">
        <v>149</v>
      </c>
      <c r="BJ74" s="56" t="s">
        <v>137</v>
      </c>
      <c r="BK74" s="56"/>
      <c r="BL74" s="56" t="s">
        <v>199</v>
      </c>
      <c r="BM74" s="56"/>
      <c r="BN74" s="56" t="s">
        <v>719</v>
      </c>
      <c r="BO74" s="56" t="s">
        <v>283</v>
      </c>
    </row>
    <row r="75" spans="1:67">
      <c r="A75" s="56">
        <v>153</v>
      </c>
      <c r="B75" s="56" t="s">
        <v>113</v>
      </c>
      <c r="C75" s="56" t="s">
        <v>114</v>
      </c>
      <c r="D75" s="56" t="s">
        <v>700</v>
      </c>
      <c r="E75" s="56" t="s">
        <v>701</v>
      </c>
      <c r="F75" s="56" t="s">
        <v>702</v>
      </c>
      <c r="G75" s="56" t="s">
        <v>703</v>
      </c>
      <c r="H75" s="56" t="s">
        <v>704</v>
      </c>
      <c r="I75" s="56" t="s">
        <v>137</v>
      </c>
      <c r="J75" s="56" t="s">
        <v>159</v>
      </c>
      <c r="K75" s="56" t="s">
        <v>11</v>
      </c>
      <c r="L75" s="56" t="s">
        <v>705</v>
      </c>
      <c r="M75" s="56" t="s">
        <v>705</v>
      </c>
      <c r="N75" s="56" t="s">
        <v>137</v>
      </c>
      <c r="O75" s="56"/>
      <c r="P75" s="56"/>
      <c r="Q75" s="56" t="s">
        <v>706</v>
      </c>
      <c r="R75" s="56" t="s">
        <v>11</v>
      </c>
      <c r="S75" s="56" t="s">
        <v>707</v>
      </c>
      <c r="T75" s="56" t="s">
        <v>163</v>
      </c>
      <c r="U75" s="56" t="s">
        <v>708</v>
      </c>
      <c r="V75" s="56" t="s">
        <v>127</v>
      </c>
      <c r="W75" s="56" t="s">
        <v>184</v>
      </c>
      <c r="X75" s="56" t="s">
        <v>287</v>
      </c>
      <c r="Y75" s="56" t="s">
        <v>709</v>
      </c>
      <c r="Z75" s="56" t="s">
        <v>710</v>
      </c>
      <c r="AA75" s="56" t="s">
        <v>711</v>
      </c>
      <c r="AB75" s="56" t="s">
        <v>706</v>
      </c>
      <c r="AC75" s="56">
        <v>5652324</v>
      </c>
      <c r="AD75" s="56" t="s">
        <v>11</v>
      </c>
      <c r="AE75" s="56" t="s">
        <v>712</v>
      </c>
      <c r="AF75" s="56" t="s">
        <v>11</v>
      </c>
      <c r="AG75" s="56" t="s">
        <v>712</v>
      </c>
      <c r="AH75" s="56" t="s">
        <v>48</v>
      </c>
      <c r="AI75" s="56" t="s">
        <v>734</v>
      </c>
      <c r="AJ75" s="56" t="s">
        <v>318</v>
      </c>
      <c r="AK75" s="56" t="s">
        <v>136</v>
      </c>
      <c r="AL75" s="56" t="s">
        <v>137</v>
      </c>
      <c r="AM75" s="58">
        <v>4902.6</v>
      </c>
      <c r="AN75" s="56"/>
      <c r="AO75" s="56" t="s">
        <v>137</v>
      </c>
      <c r="AP75" s="56" t="s">
        <v>170</v>
      </c>
      <c r="AQ75" s="56" t="s">
        <v>139</v>
      </c>
      <c r="AR75" s="56" t="s">
        <v>191</v>
      </c>
      <c r="AS75" s="56" t="s">
        <v>714</v>
      </c>
      <c r="AT75" s="56" t="s">
        <v>735</v>
      </c>
      <c r="AU75" s="56" t="s">
        <v>141</v>
      </c>
      <c r="AV75" s="56"/>
      <c r="AW75" s="56" t="s">
        <v>716</v>
      </c>
      <c r="AX75" s="56"/>
      <c r="AY75" s="56"/>
      <c r="AZ75" s="56"/>
      <c r="BA75" s="56"/>
      <c r="BB75" s="56">
        <v>86298103</v>
      </c>
      <c r="BC75" s="56" t="s">
        <v>143</v>
      </c>
      <c r="BD75" s="56" t="s">
        <v>303</v>
      </c>
      <c r="BE75" s="56" t="s">
        <v>717</v>
      </c>
      <c r="BF75" s="56" t="s">
        <v>520</v>
      </c>
      <c r="BG75" s="56" t="s">
        <v>147</v>
      </c>
      <c r="BH75" s="56" t="s">
        <v>718</v>
      </c>
      <c r="BI75" s="56" t="s">
        <v>149</v>
      </c>
      <c r="BJ75" s="56" t="s">
        <v>137</v>
      </c>
      <c r="BK75" s="56"/>
      <c r="BL75" s="56" t="s">
        <v>199</v>
      </c>
      <c r="BM75" s="56"/>
      <c r="BN75" s="56" t="s">
        <v>719</v>
      </c>
      <c r="BO75" s="56" t="s">
        <v>283</v>
      </c>
    </row>
    <row r="76" spans="1:67">
      <c r="A76" s="56">
        <v>154</v>
      </c>
      <c r="B76" s="56" t="s">
        <v>113</v>
      </c>
      <c r="C76" s="56" t="s">
        <v>114</v>
      </c>
      <c r="D76" s="56" t="s">
        <v>700</v>
      </c>
      <c r="E76" s="56" t="s">
        <v>701</v>
      </c>
      <c r="F76" s="56" t="s">
        <v>702</v>
      </c>
      <c r="G76" s="56" t="s">
        <v>703</v>
      </c>
      <c r="H76" s="56" t="s">
        <v>704</v>
      </c>
      <c r="I76" s="56" t="s">
        <v>137</v>
      </c>
      <c r="J76" s="56" t="s">
        <v>159</v>
      </c>
      <c r="K76" s="56" t="s">
        <v>11</v>
      </c>
      <c r="L76" s="56" t="s">
        <v>705</v>
      </c>
      <c r="M76" s="56" t="s">
        <v>705</v>
      </c>
      <c r="N76" s="56" t="s">
        <v>137</v>
      </c>
      <c r="O76" s="56"/>
      <c r="P76" s="56"/>
      <c r="Q76" s="56" t="s">
        <v>706</v>
      </c>
      <c r="R76" s="56" t="s">
        <v>11</v>
      </c>
      <c r="S76" s="56" t="s">
        <v>707</v>
      </c>
      <c r="T76" s="56" t="s">
        <v>163</v>
      </c>
      <c r="U76" s="56" t="s">
        <v>708</v>
      </c>
      <c r="V76" s="56" t="s">
        <v>127</v>
      </c>
      <c r="W76" s="56" t="s">
        <v>184</v>
      </c>
      <c r="X76" s="56" t="s">
        <v>287</v>
      </c>
      <c r="Y76" s="56" t="s">
        <v>709</v>
      </c>
      <c r="Z76" s="56" t="s">
        <v>710</v>
      </c>
      <c r="AA76" s="56" t="s">
        <v>711</v>
      </c>
      <c r="AB76" s="56" t="s">
        <v>706</v>
      </c>
      <c r="AC76" s="56">
        <v>5652324</v>
      </c>
      <c r="AD76" s="56" t="s">
        <v>11</v>
      </c>
      <c r="AE76" s="56" t="s">
        <v>712</v>
      </c>
      <c r="AF76" s="56" t="s">
        <v>11</v>
      </c>
      <c r="AG76" s="56" t="s">
        <v>712</v>
      </c>
      <c r="AH76" s="56" t="s">
        <v>48</v>
      </c>
      <c r="AI76" s="56" t="s">
        <v>736</v>
      </c>
      <c r="AJ76" s="56" t="s">
        <v>737</v>
      </c>
      <c r="AK76" s="56" t="s">
        <v>136</v>
      </c>
      <c r="AL76" s="56" t="s">
        <v>137</v>
      </c>
      <c r="AM76" s="58">
        <v>5515.4</v>
      </c>
      <c r="AN76" s="56"/>
      <c r="AO76" s="56" t="s">
        <v>137</v>
      </c>
      <c r="AP76" s="56" t="s">
        <v>170</v>
      </c>
      <c r="AQ76" s="56" t="s">
        <v>139</v>
      </c>
      <c r="AR76" s="56" t="s">
        <v>191</v>
      </c>
      <c r="AS76" s="56" t="s">
        <v>714</v>
      </c>
      <c r="AT76" s="56" t="s">
        <v>738</v>
      </c>
      <c r="AU76" s="56" t="s">
        <v>141</v>
      </c>
      <c r="AV76" s="56"/>
      <c r="AW76" s="56" t="s">
        <v>716</v>
      </c>
      <c r="AX76" s="56"/>
      <c r="AY76" s="56"/>
      <c r="AZ76" s="56"/>
      <c r="BA76" s="56"/>
      <c r="BB76" s="56">
        <v>86298103</v>
      </c>
      <c r="BC76" s="56" t="s">
        <v>143</v>
      </c>
      <c r="BD76" s="56" t="s">
        <v>303</v>
      </c>
      <c r="BE76" s="56" t="s">
        <v>717</v>
      </c>
      <c r="BF76" s="56" t="s">
        <v>520</v>
      </c>
      <c r="BG76" s="56" t="s">
        <v>147</v>
      </c>
      <c r="BH76" s="56" t="s">
        <v>718</v>
      </c>
      <c r="BI76" s="56" t="s">
        <v>149</v>
      </c>
      <c r="BJ76" s="56" t="s">
        <v>137</v>
      </c>
      <c r="BK76" s="56"/>
      <c r="BL76" s="56" t="s">
        <v>199</v>
      </c>
      <c r="BM76" s="56"/>
      <c r="BN76" s="56" t="s">
        <v>719</v>
      </c>
      <c r="BO76" s="56" t="s">
        <v>283</v>
      </c>
    </row>
    <row r="77" spans="1:67">
      <c r="A77" s="56">
        <v>155</v>
      </c>
      <c r="B77" s="56" t="s">
        <v>113</v>
      </c>
      <c r="C77" s="56" t="s">
        <v>114</v>
      </c>
      <c r="D77" s="56" t="s">
        <v>700</v>
      </c>
      <c r="E77" s="56" t="s">
        <v>701</v>
      </c>
      <c r="F77" s="56" t="s">
        <v>702</v>
      </c>
      <c r="G77" s="56" t="s">
        <v>703</v>
      </c>
      <c r="H77" s="56" t="s">
        <v>704</v>
      </c>
      <c r="I77" s="56" t="s">
        <v>137</v>
      </c>
      <c r="J77" s="56" t="s">
        <v>159</v>
      </c>
      <c r="K77" s="56" t="s">
        <v>11</v>
      </c>
      <c r="L77" s="56" t="s">
        <v>705</v>
      </c>
      <c r="M77" s="56" t="s">
        <v>705</v>
      </c>
      <c r="N77" s="56" t="s">
        <v>137</v>
      </c>
      <c r="O77" s="56"/>
      <c r="P77" s="56"/>
      <c r="Q77" s="56" t="s">
        <v>706</v>
      </c>
      <c r="R77" s="56" t="s">
        <v>11</v>
      </c>
      <c r="S77" s="56" t="s">
        <v>707</v>
      </c>
      <c r="T77" s="56" t="s">
        <v>163</v>
      </c>
      <c r="U77" s="56" t="s">
        <v>708</v>
      </c>
      <c r="V77" s="56" t="s">
        <v>127</v>
      </c>
      <c r="W77" s="56" t="s">
        <v>184</v>
      </c>
      <c r="X77" s="56" t="s">
        <v>287</v>
      </c>
      <c r="Y77" s="56" t="s">
        <v>709</v>
      </c>
      <c r="Z77" s="56" t="s">
        <v>710</v>
      </c>
      <c r="AA77" s="56" t="s">
        <v>711</v>
      </c>
      <c r="AB77" s="56" t="s">
        <v>706</v>
      </c>
      <c r="AC77" s="56">
        <v>5652324</v>
      </c>
      <c r="AD77" s="56" t="s">
        <v>11</v>
      </c>
      <c r="AE77" s="56" t="s">
        <v>712</v>
      </c>
      <c r="AF77" s="56" t="s">
        <v>11</v>
      </c>
      <c r="AG77" s="56" t="s">
        <v>712</v>
      </c>
      <c r="AH77" s="56" t="s">
        <v>48</v>
      </c>
      <c r="AI77" s="56" t="s">
        <v>739</v>
      </c>
      <c r="AJ77" s="56" t="s">
        <v>370</v>
      </c>
      <c r="AK77" s="56" t="s">
        <v>136</v>
      </c>
      <c r="AL77" s="56" t="s">
        <v>137</v>
      </c>
      <c r="AM77" s="58">
        <v>9000</v>
      </c>
      <c r="AN77" s="56"/>
      <c r="AO77" s="56" t="s">
        <v>137</v>
      </c>
      <c r="AP77" s="56" t="s">
        <v>170</v>
      </c>
      <c r="AQ77" s="56" t="s">
        <v>139</v>
      </c>
      <c r="AR77" s="56" t="s">
        <v>191</v>
      </c>
      <c r="AS77" s="56" t="s">
        <v>714</v>
      </c>
      <c r="AT77" s="56"/>
      <c r="AU77" s="56" t="s">
        <v>141</v>
      </c>
      <c r="AV77" s="56"/>
      <c r="AW77" s="56" t="s">
        <v>716</v>
      </c>
      <c r="AX77" s="56"/>
      <c r="AY77" s="56"/>
      <c r="AZ77" s="56"/>
      <c r="BA77" s="56"/>
      <c r="BB77" s="56">
        <v>86298103</v>
      </c>
      <c r="BC77" s="56" t="s">
        <v>143</v>
      </c>
      <c r="BD77" s="56" t="s">
        <v>303</v>
      </c>
      <c r="BE77" s="56" t="s">
        <v>717</v>
      </c>
      <c r="BF77" s="56" t="s">
        <v>520</v>
      </c>
      <c r="BG77" s="56" t="s">
        <v>147</v>
      </c>
      <c r="BH77" s="56" t="s">
        <v>718</v>
      </c>
      <c r="BI77" s="56" t="s">
        <v>149</v>
      </c>
      <c r="BJ77" s="56" t="s">
        <v>137</v>
      </c>
      <c r="BK77" s="56"/>
      <c r="BL77" s="56"/>
      <c r="BM77" s="56"/>
      <c r="BN77" s="56" t="s">
        <v>719</v>
      </c>
      <c r="BO77" s="56" t="s">
        <v>283</v>
      </c>
    </row>
    <row r="78" spans="1:67">
      <c r="A78" s="56">
        <v>137</v>
      </c>
      <c r="B78" s="56" t="s">
        <v>113</v>
      </c>
      <c r="C78" s="56" t="s">
        <v>114</v>
      </c>
      <c r="D78" s="56" t="s">
        <v>740</v>
      </c>
      <c r="E78" s="56" t="s">
        <v>741</v>
      </c>
      <c r="F78" s="56" t="s">
        <v>177</v>
      </c>
      <c r="G78" s="56" t="s">
        <v>742</v>
      </c>
      <c r="H78" s="56" t="s">
        <v>743</v>
      </c>
      <c r="I78" s="56"/>
      <c r="J78" s="56" t="s">
        <v>120</v>
      </c>
      <c r="K78" s="56" t="s">
        <v>11</v>
      </c>
      <c r="L78" s="56" t="s">
        <v>160</v>
      </c>
      <c r="M78" s="56" t="s">
        <v>180</v>
      </c>
      <c r="N78" s="56" t="s">
        <v>137</v>
      </c>
      <c r="O78" s="56"/>
      <c r="P78" s="56"/>
      <c r="Q78" s="56" t="s">
        <v>744</v>
      </c>
      <c r="R78" s="56" t="s">
        <v>11</v>
      </c>
      <c r="S78" s="56" t="s">
        <v>745</v>
      </c>
      <c r="T78" s="56" t="s">
        <v>163</v>
      </c>
      <c r="U78" s="56" t="s">
        <v>746</v>
      </c>
      <c r="V78" s="56" t="s">
        <v>127</v>
      </c>
      <c r="W78" s="56" t="s">
        <v>337</v>
      </c>
      <c r="X78" s="56" t="s">
        <v>120</v>
      </c>
      <c r="Y78" s="56" t="s">
        <v>747</v>
      </c>
      <c r="Z78" s="56" t="s">
        <v>748</v>
      </c>
      <c r="AA78" s="56" t="s">
        <v>749</v>
      </c>
      <c r="AB78" s="56" t="s">
        <v>744</v>
      </c>
      <c r="AC78" s="56">
        <v>5678833</v>
      </c>
      <c r="AD78" s="56" t="s">
        <v>11</v>
      </c>
      <c r="AE78" s="56" t="s">
        <v>750</v>
      </c>
      <c r="AF78" s="56" t="s">
        <v>11</v>
      </c>
      <c r="AG78" s="56" t="s">
        <v>751</v>
      </c>
      <c r="AH78" s="56" t="s">
        <v>48</v>
      </c>
      <c r="AI78" s="56" t="s">
        <v>342</v>
      </c>
      <c r="AJ78" s="56" t="s">
        <v>343</v>
      </c>
      <c r="AK78" s="56" t="s">
        <v>136</v>
      </c>
      <c r="AL78" s="56" t="s">
        <v>137</v>
      </c>
      <c r="AM78" s="58">
        <v>4684</v>
      </c>
      <c r="AN78" s="56"/>
      <c r="AO78" s="56" t="s">
        <v>137</v>
      </c>
      <c r="AP78" s="56" t="s">
        <v>170</v>
      </c>
      <c r="AQ78" s="56" t="s">
        <v>139</v>
      </c>
      <c r="AR78" s="56" t="s">
        <v>298</v>
      </c>
      <c r="AS78" s="56" t="s">
        <v>752</v>
      </c>
      <c r="AT78" s="56" t="s">
        <v>753</v>
      </c>
      <c r="AU78" s="56" t="s">
        <v>141</v>
      </c>
      <c r="AV78" s="56"/>
      <c r="AW78" s="56" t="s">
        <v>754</v>
      </c>
      <c r="AX78" s="56"/>
      <c r="AY78" s="56"/>
      <c r="AZ78" s="56"/>
      <c r="BA78" s="56"/>
      <c r="BB78" s="56">
        <v>86107632</v>
      </c>
      <c r="BC78" s="56" t="s">
        <v>143</v>
      </c>
      <c r="BD78" s="56" t="s">
        <v>303</v>
      </c>
      <c r="BE78" s="56" t="s">
        <v>755</v>
      </c>
      <c r="BF78" s="56" t="s">
        <v>567</v>
      </c>
      <c r="BG78" s="56"/>
      <c r="BH78" s="56" t="s">
        <v>198</v>
      </c>
      <c r="BI78" s="56" t="s">
        <v>149</v>
      </c>
      <c r="BJ78" s="56" t="s">
        <v>137</v>
      </c>
      <c r="BK78" s="56"/>
      <c r="BL78" s="56" t="s">
        <v>199</v>
      </c>
      <c r="BM78" s="56"/>
      <c r="BN78" s="56" t="s">
        <v>150</v>
      </c>
      <c r="BO78" s="56" t="s">
        <v>200</v>
      </c>
    </row>
    <row r="79" spans="1:67">
      <c r="A79" s="56">
        <v>138</v>
      </c>
      <c r="B79" s="56" t="s">
        <v>113</v>
      </c>
      <c r="C79" s="56" t="s">
        <v>114</v>
      </c>
      <c r="D79" s="56" t="s">
        <v>740</v>
      </c>
      <c r="E79" s="56" t="s">
        <v>741</v>
      </c>
      <c r="F79" s="56" t="s">
        <v>177</v>
      </c>
      <c r="G79" s="56" t="s">
        <v>742</v>
      </c>
      <c r="H79" s="56" t="s">
        <v>743</v>
      </c>
      <c r="I79" s="56"/>
      <c r="J79" s="56" t="s">
        <v>120</v>
      </c>
      <c r="K79" s="56" t="s">
        <v>11</v>
      </c>
      <c r="L79" s="56" t="s">
        <v>160</v>
      </c>
      <c r="M79" s="56" t="s">
        <v>180</v>
      </c>
      <c r="N79" s="56" t="s">
        <v>137</v>
      </c>
      <c r="O79" s="56"/>
      <c r="P79" s="56"/>
      <c r="Q79" s="56" t="s">
        <v>744</v>
      </c>
      <c r="R79" s="56" t="s">
        <v>11</v>
      </c>
      <c r="S79" s="56" t="s">
        <v>745</v>
      </c>
      <c r="T79" s="56" t="s">
        <v>163</v>
      </c>
      <c r="U79" s="56" t="s">
        <v>746</v>
      </c>
      <c r="V79" s="56" t="s">
        <v>127</v>
      </c>
      <c r="W79" s="56" t="s">
        <v>337</v>
      </c>
      <c r="X79" s="56" t="s">
        <v>120</v>
      </c>
      <c r="Y79" s="56" t="s">
        <v>747</v>
      </c>
      <c r="Z79" s="56" t="s">
        <v>748</v>
      </c>
      <c r="AA79" s="56" t="s">
        <v>749</v>
      </c>
      <c r="AB79" s="56" t="s">
        <v>744</v>
      </c>
      <c r="AC79" s="56">
        <v>5678833</v>
      </c>
      <c r="AD79" s="56" t="s">
        <v>11</v>
      </c>
      <c r="AE79" s="56" t="s">
        <v>750</v>
      </c>
      <c r="AF79" s="56" t="s">
        <v>11</v>
      </c>
      <c r="AG79" s="56" t="s">
        <v>751</v>
      </c>
      <c r="AH79" s="56" t="s">
        <v>48</v>
      </c>
      <c r="AI79" s="56" t="s">
        <v>756</v>
      </c>
      <c r="AJ79" s="56" t="s">
        <v>757</v>
      </c>
      <c r="AK79" s="56" t="s">
        <v>136</v>
      </c>
      <c r="AL79" s="56" t="s">
        <v>137</v>
      </c>
      <c r="AM79" s="58">
        <v>2284</v>
      </c>
      <c r="AN79" s="56"/>
      <c r="AO79" s="56" t="s">
        <v>137</v>
      </c>
      <c r="AP79" s="56" t="s">
        <v>170</v>
      </c>
      <c r="AQ79" s="56" t="s">
        <v>139</v>
      </c>
      <c r="AR79" s="56" t="s">
        <v>298</v>
      </c>
      <c r="AS79" s="56" t="s">
        <v>752</v>
      </c>
      <c r="AT79" s="56" t="s">
        <v>758</v>
      </c>
      <c r="AU79" s="56" t="s">
        <v>141</v>
      </c>
      <c r="AV79" s="56"/>
      <c r="AW79" s="56" t="s">
        <v>754</v>
      </c>
      <c r="AX79" s="56"/>
      <c r="AY79" s="56"/>
      <c r="AZ79" s="56"/>
      <c r="BA79" s="56"/>
      <c r="BB79" s="56">
        <v>86107632</v>
      </c>
      <c r="BC79" s="56" t="s">
        <v>143</v>
      </c>
      <c r="BD79" s="56" t="s">
        <v>303</v>
      </c>
      <c r="BE79" s="56" t="s">
        <v>755</v>
      </c>
      <c r="BF79" s="56" t="s">
        <v>567</v>
      </c>
      <c r="BG79" s="56"/>
      <c r="BH79" s="56" t="s">
        <v>198</v>
      </c>
      <c r="BI79" s="56" t="s">
        <v>149</v>
      </c>
      <c r="BJ79" s="56" t="s">
        <v>137</v>
      </c>
      <c r="BK79" s="56"/>
      <c r="BL79" s="56" t="s">
        <v>199</v>
      </c>
      <c r="BM79" s="56"/>
      <c r="BN79" s="56" t="s">
        <v>150</v>
      </c>
      <c r="BO79" s="56" t="s">
        <v>200</v>
      </c>
    </row>
    <row r="80" spans="1:67">
      <c r="A80" s="56">
        <v>139</v>
      </c>
      <c r="B80" s="56" t="s">
        <v>113</v>
      </c>
      <c r="C80" s="56" t="s">
        <v>114</v>
      </c>
      <c r="D80" s="56" t="s">
        <v>740</v>
      </c>
      <c r="E80" s="56" t="s">
        <v>741</v>
      </c>
      <c r="F80" s="56" t="s">
        <v>177</v>
      </c>
      <c r="G80" s="56" t="s">
        <v>742</v>
      </c>
      <c r="H80" s="56" t="s">
        <v>743</v>
      </c>
      <c r="I80" s="56"/>
      <c r="J80" s="56" t="s">
        <v>120</v>
      </c>
      <c r="K80" s="56" t="s">
        <v>11</v>
      </c>
      <c r="L80" s="56" t="s">
        <v>160</v>
      </c>
      <c r="M80" s="56" t="s">
        <v>180</v>
      </c>
      <c r="N80" s="56" t="s">
        <v>137</v>
      </c>
      <c r="O80" s="56"/>
      <c r="P80" s="56"/>
      <c r="Q80" s="56" t="s">
        <v>744</v>
      </c>
      <c r="R80" s="56" t="s">
        <v>11</v>
      </c>
      <c r="S80" s="56" t="s">
        <v>745</v>
      </c>
      <c r="T80" s="56" t="s">
        <v>163</v>
      </c>
      <c r="U80" s="56" t="s">
        <v>746</v>
      </c>
      <c r="V80" s="56" t="s">
        <v>127</v>
      </c>
      <c r="W80" s="56" t="s">
        <v>337</v>
      </c>
      <c r="X80" s="56" t="s">
        <v>120</v>
      </c>
      <c r="Y80" s="56" t="s">
        <v>747</v>
      </c>
      <c r="Z80" s="56" t="s">
        <v>748</v>
      </c>
      <c r="AA80" s="56" t="s">
        <v>749</v>
      </c>
      <c r="AB80" s="56" t="s">
        <v>744</v>
      </c>
      <c r="AC80" s="56">
        <v>5678833</v>
      </c>
      <c r="AD80" s="56" t="s">
        <v>11</v>
      </c>
      <c r="AE80" s="56" t="s">
        <v>750</v>
      </c>
      <c r="AF80" s="56" t="s">
        <v>11</v>
      </c>
      <c r="AG80" s="56" t="s">
        <v>751</v>
      </c>
      <c r="AH80" s="56" t="s">
        <v>48</v>
      </c>
      <c r="AI80" s="56" t="s">
        <v>311</v>
      </c>
      <c r="AJ80" s="56" t="s">
        <v>312</v>
      </c>
      <c r="AK80" s="56" t="s">
        <v>136</v>
      </c>
      <c r="AL80" s="56" t="s">
        <v>137</v>
      </c>
      <c r="AM80" s="58">
        <v>3084</v>
      </c>
      <c r="AN80" s="56"/>
      <c r="AO80" s="56" t="s">
        <v>137</v>
      </c>
      <c r="AP80" s="56" t="s">
        <v>170</v>
      </c>
      <c r="AQ80" s="56" t="s">
        <v>139</v>
      </c>
      <c r="AR80" s="56" t="s">
        <v>298</v>
      </c>
      <c r="AS80" s="56" t="s">
        <v>752</v>
      </c>
      <c r="AT80" s="56" t="s">
        <v>759</v>
      </c>
      <c r="AU80" s="56" t="s">
        <v>141</v>
      </c>
      <c r="AV80" s="56"/>
      <c r="AW80" s="56" t="s">
        <v>754</v>
      </c>
      <c r="AX80" s="56"/>
      <c r="AY80" s="56"/>
      <c r="AZ80" s="56"/>
      <c r="BA80" s="56"/>
      <c r="BB80" s="56">
        <v>86107632</v>
      </c>
      <c r="BC80" s="56" t="s">
        <v>143</v>
      </c>
      <c r="BD80" s="56" t="s">
        <v>303</v>
      </c>
      <c r="BE80" s="56" t="s">
        <v>755</v>
      </c>
      <c r="BF80" s="56" t="s">
        <v>567</v>
      </c>
      <c r="BG80" s="56"/>
      <c r="BH80" s="56" t="s">
        <v>198</v>
      </c>
      <c r="BI80" s="56" t="s">
        <v>149</v>
      </c>
      <c r="BJ80" s="56" t="s">
        <v>137</v>
      </c>
      <c r="BK80" s="56"/>
      <c r="BL80" s="56" t="s">
        <v>199</v>
      </c>
      <c r="BM80" s="56"/>
      <c r="BN80" s="56" t="s">
        <v>150</v>
      </c>
      <c r="BO80" s="56" t="s">
        <v>200</v>
      </c>
    </row>
    <row r="81" spans="1:67">
      <c r="A81" s="56">
        <v>140</v>
      </c>
      <c r="B81" s="56" t="s">
        <v>113</v>
      </c>
      <c r="C81" s="56" t="s">
        <v>114</v>
      </c>
      <c r="D81" s="56" t="s">
        <v>740</v>
      </c>
      <c r="E81" s="56" t="s">
        <v>741</v>
      </c>
      <c r="F81" s="56" t="s">
        <v>177</v>
      </c>
      <c r="G81" s="56" t="s">
        <v>742</v>
      </c>
      <c r="H81" s="56" t="s">
        <v>743</v>
      </c>
      <c r="I81" s="56"/>
      <c r="J81" s="56" t="s">
        <v>120</v>
      </c>
      <c r="K81" s="56" t="s">
        <v>11</v>
      </c>
      <c r="L81" s="56" t="s">
        <v>160</v>
      </c>
      <c r="M81" s="56" t="s">
        <v>180</v>
      </c>
      <c r="N81" s="56" t="s">
        <v>137</v>
      </c>
      <c r="O81" s="56"/>
      <c r="P81" s="56"/>
      <c r="Q81" s="56" t="s">
        <v>744</v>
      </c>
      <c r="R81" s="56" t="s">
        <v>11</v>
      </c>
      <c r="S81" s="56" t="s">
        <v>745</v>
      </c>
      <c r="T81" s="56" t="s">
        <v>163</v>
      </c>
      <c r="U81" s="56" t="s">
        <v>746</v>
      </c>
      <c r="V81" s="56" t="s">
        <v>127</v>
      </c>
      <c r="W81" s="56" t="s">
        <v>337</v>
      </c>
      <c r="X81" s="56" t="s">
        <v>120</v>
      </c>
      <c r="Y81" s="56" t="s">
        <v>747</v>
      </c>
      <c r="Z81" s="56" t="s">
        <v>748</v>
      </c>
      <c r="AA81" s="56" t="s">
        <v>749</v>
      </c>
      <c r="AB81" s="56" t="s">
        <v>744</v>
      </c>
      <c r="AC81" s="56">
        <v>5678833</v>
      </c>
      <c r="AD81" s="56" t="s">
        <v>11</v>
      </c>
      <c r="AE81" s="56" t="s">
        <v>750</v>
      </c>
      <c r="AF81" s="56" t="s">
        <v>11</v>
      </c>
      <c r="AG81" s="56" t="s">
        <v>751</v>
      </c>
      <c r="AH81" s="56" t="s">
        <v>48</v>
      </c>
      <c r="AI81" s="56" t="s">
        <v>305</v>
      </c>
      <c r="AJ81" s="56" t="s">
        <v>306</v>
      </c>
      <c r="AK81" s="56" t="s">
        <v>136</v>
      </c>
      <c r="AL81" s="56" t="s">
        <v>137</v>
      </c>
      <c r="AM81" s="58">
        <v>6584</v>
      </c>
      <c r="AN81" s="56"/>
      <c r="AO81" s="56" t="s">
        <v>137</v>
      </c>
      <c r="AP81" s="56" t="s">
        <v>170</v>
      </c>
      <c r="AQ81" s="56" t="s">
        <v>139</v>
      </c>
      <c r="AR81" s="56" t="s">
        <v>298</v>
      </c>
      <c r="AS81" s="56" t="s">
        <v>752</v>
      </c>
      <c r="AT81" s="56" t="s">
        <v>760</v>
      </c>
      <c r="AU81" s="56" t="s">
        <v>141</v>
      </c>
      <c r="AV81" s="56"/>
      <c r="AW81" s="56" t="s">
        <v>754</v>
      </c>
      <c r="AX81" s="56"/>
      <c r="AY81" s="56"/>
      <c r="AZ81" s="56"/>
      <c r="BA81" s="56"/>
      <c r="BB81" s="56">
        <v>86107632</v>
      </c>
      <c r="BC81" s="56" t="s">
        <v>143</v>
      </c>
      <c r="BD81" s="56" t="s">
        <v>303</v>
      </c>
      <c r="BE81" s="56" t="s">
        <v>755</v>
      </c>
      <c r="BF81" s="56" t="s">
        <v>567</v>
      </c>
      <c r="BG81" s="56"/>
      <c r="BH81" s="56" t="s">
        <v>198</v>
      </c>
      <c r="BI81" s="56" t="s">
        <v>149</v>
      </c>
      <c r="BJ81" s="56" t="s">
        <v>137</v>
      </c>
      <c r="BK81" s="56"/>
      <c r="BL81" s="56" t="s">
        <v>199</v>
      </c>
      <c r="BM81" s="56"/>
      <c r="BN81" s="56" t="s">
        <v>150</v>
      </c>
      <c r="BO81" s="56" t="s">
        <v>200</v>
      </c>
    </row>
    <row r="82" spans="1:67">
      <c r="A82" s="56">
        <v>141</v>
      </c>
      <c r="B82" s="56" t="s">
        <v>113</v>
      </c>
      <c r="C82" s="56" t="s">
        <v>114</v>
      </c>
      <c r="D82" s="56" t="s">
        <v>740</v>
      </c>
      <c r="E82" s="56" t="s">
        <v>741</v>
      </c>
      <c r="F82" s="56" t="s">
        <v>177</v>
      </c>
      <c r="G82" s="56" t="s">
        <v>742</v>
      </c>
      <c r="H82" s="56" t="s">
        <v>743</v>
      </c>
      <c r="I82" s="56"/>
      <c r="J82" s="56" t="s">
        <v>120</v>
      </c>
      <c r="K82" s="56" t="s">
        <v>11</v>
      </c>
      <c r="L82" s="56" t="s">
        <v>160</v>
      </c>
      <c r="M82" s="56" t="s">
        <v>180</v>
      </c>
      <c r="N82" s="56" t="s">
        <v>137</v>
      </c>
      <c r="O82" s="56"/>
      <c r="P82" s="56"/>
      <c r="Q82" s="56" t="s">
        <v>744</v>
      </c>
      <c r="R82" s="56" t="s">
        <v>11</v>
      </c>
      <c r="S82" s="56" t="s">
        <v>745</v>
      </c>
      <c r="T82" s="56" t="s">
        <v>163</v>
      </c>
      <c r="U82" s="56" t="s">
        <v>746</v>
      </c>
      <c r="V82" s="56" t="s">
        <v>127</v>
      </c>
      <c r="W82" s="56" t="s">
        <v>337</v>
      </c>
      <c r="X82" s="56" t="s">
        <v>120</v>
      </c>
      <c r="Y82" s="56" t="s">
        <v>747</v>
      </c>
      <c r="Z82" s="56" t="s">
        <v>748</v>
      </c>
      <c r="AA82" s="56" t="s">
        <v>749</v>
      </c>
      <c r="AB82" s="56" t="s">
        <v>744</v>
      </c>
      <c r="AC82" s="56">
        <v>5678833</v>
      </c>
      <c r="AD82" s="56" t="s">
        <v>11</v>
      </c>
      <c r="AE82" s="56" t="s">
        <v>750</v>
      </c>
      <c r="AF82" s="56" t="s">
        <v>11</v>
      </c>
      <c r="AG82" s="56" t="s">
        <v>751</v>
      </c>
      <c r="AH82" s="56" t="s">
        <v>48</v>
      </c>
      <c r="AI82" s="56" t="s">
        <v>308</v>
      </c>
      <c r="AJ82" s="56" t="s">
        <v>309</v>
      </c>
      <c r="AK82" s="56" t="s">
        <v>136</v>
      </c>
      <c r="AL82" s="56" t="s">
        <v>137</v>
      </c>
      <c r="AM82" s="58">
        <v>3984</v>
      </c>
      <c r="AN82" s="56"/>
      <c r="AO82" s="56" t="s">
        <v>137</v>
      </c>
      <c r="AP82" s="56" t="s">
        <v>170</v>
      </c>
      <c r="AQ82" s="56" t="s">
        <v>139</v>
      </c>
      <c r="AR82" s="56" t="s">
        <v>298</v>
      </c>
      <c r="AS82" s="56" t="s">
        <v>752</v>
      </c>
      <c r="AT82" s="56" t="s">
        <v>761</v>
      </c>
      <c r="AU82" s="56" t="s">
        <v>141</v>
      </c>
      <c r="AV82" s="56"/>
      <c r="AW82" s="56" t="s">
        <v>754</v>
      </c>
      <c r="AX82" s="56"/>
      <c r="AY82" s="56"/>
      <c r="AZ82" s="56"/>
      <c r="BA82" s="56"/>
      <c r="BB82" s="56">
        <v>86107632</v>
      </c>
      <c r="BC82" s="56" t="s">
        <v>143</v>
      </c>
      <c r="BD82" s="56" t="s">
        <v>303</v>
      </c>
      <c r="BE82" s="56" t="s">
        <v>755</v>
      </c>
      <c r="BF82" s="56" t="s">
        <v>567</v>
      </c>
      <c r="BG82" s="56"/>
      <c r="BH82" s="56" t="s">
        <v>198</v>
      </c>
      <c r="BI82" s="56" t="s">
        <v>149</v>
      </c>
      <c r="BJ82" s="56" t="s">
        <v>137</v>
      </c>
      <c r="BK82" s="56"/>
      <c r="BL82" s="56" t="s">
        <v>199</v>
      </c>
      <c r="BM82" s="56"/>
      <c r="BN82" s="56" t="s">
        <v>150</v>
      </c>
      <c r="BO82" s="56" t="s">
        <v>200</v>
      </c>
    </row>
    <row r="83" spans="1:67">
      <c r="A83" s="56">
        <v>142</v>
      </c>
      <c r="B83" s="56" t="s">
        <v>113</v>
      </c>
      <c r="C83" s="56" t="s">
        <v>114</v>
      </c>
      <c r="D83" s="56" t="s">
        <v>740</v>
      </c>
      <c r="E83" s="56" t="s">
        <v>741</v>
      </c>
      <c r="F83" s="56" t="s">
        <v>177</v>
      </c>
      <c r="G83" s="56" t="s">
        <v>742</v>
      </c>
      <c r="H83" s="56" t="s">
        <v>743</v>
      </c>
      <c r="I83" s="56"/>
      <c r="J83" s="56" t="s">
        <v>120</v>
      </c>
      <c r="K83" s="56" t="s">
        <v>11</v>
      </c>
      <c r="L83" s="56" t="s">
        <v>160</v>
      </c>
      <c r="M83" s="56" t="s">
        <v>180</v>
      </c>
      <c r="N83" s="56" t="s">
        <v>137</v>
      </c>
      <c r="O83" s="56"/>
      <c r="P83" s="56"/>
      <c r="Q83" s="56" t="s">
        <v>744</v>
      </c>
      <c r="R83" s="56" t="s">
        <v>11</v>
      </c>
      <c r="S83" s="56" t="s">
        <v>745</v>
      </c>
      <c r="T83" s="56" t="s">
        <v>163</v>
      </c>
      <c r="U83" s="56" t="s">
        <v>746</v>
      </c>
      <c r="V83" s="56" t="s">
        <v>127</v>
      </c>
      <c r="W83" s="56" t="s">
        <v>337</v>
      </c>
      <c r="X83" s="56" t="s">
        <v>120</v>
      </c>
      <c r="Y83" s="56" t="s">
        <v>747</v>
      </c>
      <c r="Z83" s="56" t="s">
        <v>748</v>
      </c>
      <c r="AA83" s="56" t="s">
        <v>749</v>
      </c>
      <c r="AB83" s="56" t="s">
        <v>744</v>
      </c>
      <c r="AC83" s="56">
        <v>5678833</v>
      </c>
      <c r="AD83" s="56" t="s">
        <v>11</v>
      </c>
      <c r="AE83" s="56" t="s">
        <v>750</v>
      </c>
      <c r="AF83" s="56" t="s">
        <v>11</v>
      </c>
      <c r="AG83" s="56" t="s">
        <v>751</v>
      </c>
      <c r="AH83" s="56" t="s">
        <v>48</v>
      </c>
      <c r="AI83" s="56" t="s">
        <v>762</v>
      </c>
      <c r="AJ83" s="56" t="s">
        <v>763</v>
      </c>
      <c r="AK83" s="56" t="s">
        <v>136</v>
      </c>
      <c r="AL83" s="56" t="s">
        <v>137</v>
      </c>
      <c r="AM83" s="58">
        <v>6680</v>
      </c>
      <c r="AN83" s="56"/>
      <c r="AO83" s="56" t="s">
        <v>137</v>
      </c>
      <c r="AP83" s="56" t="s">
        <v>170</v>
      </c>
      <c r="AQ83" s="56" t="s">
        <v>139</v>
      </c>
      <c r="AR83" s="56" t="s">
        <v>298</v>
      </c>
      <c r="AS83" s="56" t="s">
        <v>752</v>
      </c>
      <c r="AT83" s="56" t="s">
        <v>764</v>
      </c>
      <c r="AU83" s="56" t="s">
        <v>141</v>
      </c>
      <c r="AV83" s="56"/>
      <c r="AW83" s="56" t="s">
        <v>754</v>
      </c>
      <c r="AX83" s="56"/>
      <c r="AY83" s="56"/>
      <c r="AZ83" s="56"/>
      <c r="BA83" s="56"/>
      <c r="BB83" s="56">
        <v>86107632</v>
      </c>
      <c r="BC83" s="56" t="s">
        <v>143</v>
      </c>
      <c r="BD83" s="56" t="s">
        <v>303</v>
      </c>
      <c r="BE83" s="56" t="s">
        <v>755</v>
      </c>
      <c r="BF83" s="56" t="s">
        <v>567</v>
      </c>
      <c r="BG83" s="56"/>
      <c r="BH83" s="56" t="s">
        <v>198</v>
      </c>
      <c r="BI83" s="56" t="s">
        <v>149</v>
      </c>
      <c r="BJ83" s="56" t="s">
        <v>137</v>
      </c>
      <c r="BK83" s="56"/>
      <c r="BL83" s="56" t="s">
        <v>199</v>
      </c>
      <c r="BM83" s="56"/>
      <c r="BN83" s="56" t="s">
        <v>150</v>
      </c>
      <c r="BO83" s="56" t="s">
        <v>200</v>
      </c>
    </row>
    <row r="84" spans="1:67">
      <c r="A84" s="56">
        <v>169</v>
      </c>
      <c r="B84" s="56" t="s">
        <v>113</v>
      </c>
      <c r="C84" s="56" t="s">
        <v>114</v>
      </c>
      <c r="D84" s="56"/>
      <c r="E84" s="56" t="s">
        <v>765</v>
      </c>
      <c r="F84" s="56"/>
      <c r="G84" s="56" t="s">
        <v>766</v>
      </c>
      <c r="H84" s="56" t="s">
        <v>767</v>
      </c>
      <c r="I84" s="56" t="s">
        <v>137</v>
      </c>
      <c r="J84" s="56" t="s">
        <v>159</v>
      </c>
      <c r="K84" s="56" t="s">
        <v>17</v>
      </c>
      <c r="L84" s="56" t="s">
        <v>332</v>
      </c>
      <c r="M84" s="56" t="s">
        <v>392</v>
      </c>
      <c r="N84" s="56"/>
      <c r="O84" s="56"/>
      <c r="P84" s="56"/>
      <c r="Q84" s="56" t="s">
        <v>768</v>
      </c>
      <c r="R84" s="56" t="s">
        <v>17</v>
      </c>
      <c r="S84" s="56" t="s">
        <v>769</v>
      </c>
      <c r="T84" s="56" t="s">
        <v>125</v>
      </c>
      <c r="U84" s="56" t="s">
        <v>770</v>
      </c>
      <c r="V84" s="56" t="s">
        <v>127</v>
      </c>
      <c r="W84" s="56" t="s">
        <v>771</v>
      </c>
      <c r="X84" s="56" t="s">
        <v>120</v>
      </c>
      <c r="Y84" s="56" t="s">
        <v>129</v>
      </c>
      <c r="Z84" s="56" t="s">
        <v>772</v>
      </c>
      <c r="AA84" s="56" t="s">
        <v>773</v>
      </c>
      <c r="AB84" s="56" t="s">
        <v>768</v>
      </c>
      <c r="AC84" s="56">
        <v>5676995</v>
      </c>
      <c r="AD84" s="56" t="s">
        <v>17</v>
      </c>
      <c r="AE84" s="56" t="s">
        <v>774</v>
      </c>
      <c r="AF84" s="56" t="s">
        <v>17</v>
      </c>
      <c r="AG84" s="56" t="s">
        <v>775</v>
      </c>
      <c r="AH84" s="56" t="s">
        <v>46</v>
      </c>
      <c r="AI84" s="56" t="s">
        <v>776</v>
      </c>
      <c r="AJ84" s="56" t="s">
        <v>777</v>
      </c>
      <c r="AK84" s="56" t="s">
        <v>136</v>
      </c>
      <c r="AL84" s="56" t="s">
        <v>137</v>
      </c>
      <c r="AM84" s="58">
        <v>8500</v>
      </c>
      <c r="AN84" s="56"/>
      <c r="AO84" s="56" t="s">
        <v>137</v>
      </c>
      <c r="AP84" s="56" t="s">
        <v>138</v>
      </c>
      <c r="AQ84" s="56" t="s">
        <v>139</v>
      </c>
      <c r="AR84" s="56"/>
      <c r="AS84" s="56" t="s">
        <v>778</v>
      </c>
      <c r="AT84" s="56"/>
      <c r="AU84" s="56" t="s">
        <v>389</v>
      </c>
      <c r="AV84" s="56"/>
      <c r="AW84" s="56" t="s">
        <v>779</v>
      </c>
      <c r="AX84" s="56"/>
      <c r="AY84" s="56"/>
      <c r="AZ84" s="56"/>
      <c r="BA84" s="56"/>
      <c r="BB84" s="56">
        <v>53001132</v>
      </c>
      <c r="BC84" s="56" t="s">
        <v>143</v>
      </c>
      <c r="BD84" s="56" t="s">
        <v>780</v>
      </c>
      <c r="BE84" s="56" t="s">
        <v>649</v>
      </c>
      <c r="BF84" s="56" t="s">
        <v>137</v>
      </c>
      <c r="BG84" s="56"/>
      <c r="BH84" s="56" t="s">
        <v>148</v>
      </c>
      <c r="BI84" s="56" t="s">
        <v>149</v>
      </c>
      <c r="BJ84" s="56" t="s">
        <v>137</v>
      </c>
      <c r="BK84" s="56"/>
      <c r="BL84" s="56"/>
      <c r="BM84" s="56"/>
      <c r="BN84" s="56" t="s">
        <v>150</v>
      </c>
      <c r="BO84" s="56"/>
    </row>
    <row r="85" spans="1:67">
      <c r="A85" s="56">
        <v>131</v>
      </c>
      <c r="B85" s="56" t="s">
        <v>113</v>
      </c>
      <c r="C85" s="56" t="s">
        <v>114</v>
      </c>
      <c r="D85" s="56" t="s">
        <v>781</v>
      </c>
      <c r="E85" s="56" t="s">
        <v>782</v>
      </c>
      <c r="F85" s="56" t="s">
        <v>783</v>
      </c>
      <c r="G85" s="56" t="s">
        <v>784</v>
      </c>
      <c r="H85" s="56" t="s">
        <v>785</v>
      </c>
      <c r="I85" s="56"/>
      <c r="J85" s="56" t="s">
        <v>120</v>
      </c>
      <c r="K85" s="56" t="s">
        <v>17</v>
      </c>
      <c r="L85" s="56" t="s">
        <v>121</v>
      </c>
      <c r="M85" s="56" t="s">
        <v>122</v>
      </c>
      <c r="N85" s="56" t="s">
        <v>786</v>
      </c>
      <c r="O85" s="56"/>
      <c r="P85" s="56"/>
      <c r="Q85" s="56" t="s">
        <v>781</v>
      </c>
      <c r="R85" s="56" t="s">
        <v>17</v>
      </c>
      <c r="S85" s="56" t="s">
        <v>787</v>
      </c>
      <c r="T85" s="56" t="s">
        <v>125</v>
      </c>
      <c r="U85" s="56" t="s">
        <v>788</v>
      </c>
      <c r="V85" s="56" t="s">
        <v>127</v>
      </c>
      <c r="W85" s="56" t="s">
        <v>165</v>
      </c>
      <c r="X85" s="56" t="s">
        <v>120</v>
      </c>
      <c r="Y85" s="56" t="s">
        <v>542</v>
      </c>
      <c r="Z85" s="56" t="s">
        <v>789</v>
      </c>
      <c r="AA85" s="56" t="s">
        <v>790</v>
      </c>
      <c r="AB85" s="56" t="s">
        <v>781</v>
      </c>
      <c r="AC85" s="56">
        <v>5653926</v>
      </c>
      <c r="AD85" s="56" t="s">
        <v>17</v>
      </c>
      <c r="AE85" s="56" t="s">
        <v>791</v>
      </c>
      <c r="AF85" s="56" t="s">
        <v>17</v>
      </c>
      <c r="AG85" s="56" t="s">
        <v>792</v>
      </c>
      <c r="AH85" s="56" t="s">
        <v>48</v>
      </c>
      <c r="AI85" s="56" t="s">
        <v>793</v>
      </c>
      <c r="AJ85" s="56" t="s">
        <v>476</v>
      </c>
      <c r="AK85" s="56" t="s">
        <v>136</v>
      </c>
      <c r="AL85" s="56" t="s">
        <v>137</v>
      </c>
      <c r="AM85" s="58">
        <v>15500</v>
      </c>
      <c r="AN85" s="56"/>
      <c r="AO85" s="56" t="s">
        <v>783</v>
      </c>
      <c r="AP85" s="56" t="s">
        <v>138</v>
      </c>
      <c r="AQ85" s="56" t="s">
        <v>139</v>
      </c>
      <c r="AR85" s="56"/>
      <c r="AS85" s="56" t="s">
        <v>794</v>
      </c>
      <c r="AT85" s="56"/>
      <c r="AU85" s="56" t="s">
        <v>222</v>
      </c>
      <c r="AV85" s="56"/>
      <c r="AW85" s="56" t="s">
        <v>795</v>
      </c>
      <c r="AX85" s="56"/>
      <c r="AY85" s="56"/>
      <c r="AZ85" s="56"/>
      <c r="BA85" s="56"/>
      <c r="BB85" s="56">
        <v>66477823</v>
      </c>
      <c r="BC85" s="56" t="s">
        <v>143</v>
      </c>
      <c r="BD85" s="56" t="s">
        <v>144</v>
      </c>
      <c r="BE85" s="56" t="s">
        <v>173</v>
      </c>
      <c r="BF85" s="56" t="s">
        <v>245</v>
      </c>
      <c r="BG85" s="56" t="s">
        <v>147</v>
      </c>
      <c r="BH85" s="56" t="s">
        <v>225</v>
      </c>
      <c r="BI85" s="56" t="s">
        <v>149</v>
      </c>
      <c r="BJ85" s="56" t="s">
        <v>137</v>
      </c>
      <c r="BK85" s="56"/>
      <c r="BL85" s="56"/>
      <c r="BM85" s="56"/>
      <c r="BN85" s="56" t="s">
        <v>150</v>
      </c>
      <c r="BO85" s="56" t="s">
        <v>122</v>
      </c>
    </row>
    <row r="86" spans="1:67">
      <c r="A86" s="56">
        <v>183</v>
      </c>
      <c r="B86" s="56" t="s">
        <v>113</v>
      </c>
      <c r="C86" s="56" t="s">
        <v>114</v>
      </c>
      <c r="D86" s="56" t="s">
        <v>796</v>
      </c>
      <c r="E86" s="56" t="s">
        <v>797</v>
      </c>
      <c r="F86" s="56" t="s">
        <v>155</v>
      </c>
      <c r="G86" s="56" t="s">
        <v>798</v>
      </c>
      <c r="H86" s="56" t="s">
        <v>799</v>
      </c>
      <c r="I86" s="56" t="s">
        <v>158</v>
      </c>
      <c r="J86" s="56" t="s">
        <v>159</v>
      </c>
      <c r="K86" s="56" t="s">
        <v>20</v>
      </c>
      <c r="L86" s="56" t="s">
        <v>160</v>
      </c>
      <c r="M86" s="56" t="s">
        <v>161</v>
      </c>
      <c r="N86" s="56" t="s">
        <v>137</v>
      </c>
      <c r="O86" s="56"/>
      <c r="P86" s="56"/>
      <c r="Q86" s="56" t="s">
        <v>800</v>
      </c>
      <c r="R86" s="56" t="s">
        <v>20</v>
      </c>
      <c r="S86" s="56" t="s">
        <v>801</v>
      </c>
      <c r="T86" s="56" t="s">
        <v>163</v>
      </c>
      <c r="U86" s="56" t="s">
        <v>802</v>
      </c>
      <c r="V86" s="56" t="s">
        <v>803</v>
      </c>
      <c r="W86" s="56" t="s">
        <v>165</v>
      </c>
      <c r="X86" s="56" t="s">
        <v>120</v>
      </c>
      <c r="Y86" s="56" t="s">
        <v>804</v>
      </c>
      <c r="Z86" s="56" t="s">
        <v>805</v>
      </c>
      <c r="AA86" s="56" t="s">
        <v>806</v>
      </c>
      <c r="AB86" s="56" t="s">
        <v>800</v>
      </c>
      <c r="AC86" s="56">
        <v>5649336</v>
      </c>
      <c r="AD86" s="56" t="s">
        <v>20</v>
      </c>
      <c r="AE86" s="56" t="s">
        <v>807</v>
      </c>
      <c r="AF86" s="56" t="s">
        <v>20</v>
      </c>
      <c r="AG86" s="56" t="s">
        <v>808</v>
      </c>
      <c r="AH86" s="56" t="s">
        <v>35</v>
      </c>
      <c r="AI86" s="56" t="s">
        <v>809</v>
      </c>
      <c r="AJ86" s="56" t="s">
        <v>169</v>
      </c>
      <c r="AK86" s="56" t="s">
        <v>136</v>
      </c>
      <c r="AL86" s="56" t="s">
        <v>137</v>
      </c>
      <c r="AM86" s="58">
        <v>33200</v>
      </c>
      <c r="AN86" s="56"/>
      <c r="AO86" s="56" t="s">
        <v>137</v>
      </c>
      <c r="AP86" s="56" t="s">
        <v>170</v>
      </c>
      <c r="AQ86" s="56" t="s">
        <v>139</v>
      </c>
      <c r="AR86" s="56"/>
      <c r="AS86" s="56" t="s">
        <v>810</v>
      </c>
      <c r="AT86" s="56"/>
      <c r="AU86" s="56" t="s">
        <v>811</v>
      </c>
      <c r="AV86" s="56"/>
      <c r="AW86" s="56" t="s">
        <v>812</v>
      </c>
      <c r="AX86" s="56"/>
      <c r="AY86" s="56"/>
      <c r="AZ86" s="56"/>
      <c r="BA86" s="56"/>
      <c r="BB86" s="56">
        <v>85922702</v>
      </c>
      <c r="BC86" s="56" t="s">
        <v>143</v>
      </c>
      <c r="BD86" s="56" t="s">
        <v>144</v>
      </c>
      <c r="BE86" s="56" t="s">
        <v>173</v>
      </c>
      <c r="BF86" s="56" t="s">
        <v>261</v>
      </c>
      <c r="BG86" s="56" t="s">
        <v>147</v>
      </c>
      <c r="BH86" s="56" t="s">
        <v>198</v>
      </c>
      <c r="BI86" s="56" t="s">
        <v>149</v>
      </c>
      <c r="BJ86" s="56" t="s">
        <v>137</v>
      </c>
      <c r="BK86" s="56"/>
      <c r="BL86" s="56"/>
      <c r="BM86" s="56"/>
      <c r="BN86" s="56" t="s">
        <v>150</v>
      </c>
      <c r="BO86" s="56" t="s">
        <v>161</v>
      </c>
    </row>
    <row r="87" spans="1:67">
      <c r="A87" s="56">
        <v>27</v>
      </c>
      <c r="B87" s="56" t="s">
        <v>113</v>
      </c>
      <c r="C87" s="56" t="s">
        <v>114</v>
      </c>
      <c r="D87" s="56"/>
      <c r="E87" s="56" t="s">
        <v>813</v>
      </c>
      <c r="F87" s="56"/>
      <c r="G87" s="56" t="s">
        <v>814</v>
      </c>
      <c r="H87" s="56" t="s">
        <v>815</v>
      </c>
      <c r="I87" s="56"/>
      <c r="J87" s="56" t="s">
        <v>120</v>
      </c>
      <c r="K87" s="56" t="s">
        <v>17</v>
      </c>
      <c r="L87" s="56" t="s">
        <v>121</v>
      </c>
      <c r="M87" s="56" t="s">
        <v>122</v>
      </c>
      <c r="N87" s="56"/>
      <c r="O87" s="56"/>
      <c r="P87" s="56"/>
      <c r="Q87" s="56" t="s">
        <v>816</v>
      </c>
      <c r="R87" s="56" t="s">
        <v>17</v>
      </c>
      <c r="S87" s="56" t="s">
        <v>817</v>
      </c>
      <c r="T87" s="56" t="s">
        <v>125</v>
      </c>
      <c r="U87" s="56" t="s">
        <v>818</v>
      </c>
      <c r="V87" s="56" t="s">
        <v>127</v>
      </c>
      <c r="W87" s="56" t="s">
        <v>184</v>
      </c>
      <c r="X87" s="56" t="s">
        <v>120</v>
      </c>
      <c r="Y87" s="56" t="s">
        <v>819</v>
      </c>
      <c r="Z87" s="56" t="s">
        <v>820</v>
      </c>
      <c r="AA87" s="56" t="s">
        <v>821</v>
      </c>
      <c r="AB87" s="56" t="s">
        <v>816</v>
      </c>
      <c r="AC87" s="56">
        <v>5676319</v>
      </c>
      <c r="AD87" s="56" t="s">
        <v>17</v>
      </c>
      <c r="AE87" s="56" t="s">
        <v>822</v>
      </c>
      <c r="AF87" s="56" t="s">
        <v>17</v>
      </c>
      <c r="AG87" s="56" t="s">
        <v>823</v>
      </c>
      <c r="AH87" s="56" t="s">
        <v>48</v>
      </c>
      <c r="AI87" s="56" t="s">
        <v>824</v>
      </c>
      <c r="AJ87" s="56" t="s">
        <v>825</v>
      </c>
      <c r="AK87" s="56" t="s">
        <v>136</v>
      </c>
      <c r="AL87" s="56" t="s">
        <v>137</v>
      </c>
      <c r="AM87" s="58">
        <v>296.5</v>
      </c>
      <c r="AN87" s="56" t="s">
        <v>421</v>
      </c>
      <c r="AO87" s="56" t="s">
        <v>137</v>
      </c>
      <c r="AP87" s="56" t="s">
        <v>138</v>
      </c>
      <c r="AQ87" s="56" t="s">
        <v>221</v>
      </c>
      <c r="AR87" s="56" t="s">
        <v>826</v>
      </c>
      <c r="AS87" s="56" t="s">
        <v>827</v>
      </c>
      <c r="AT87" s="56" t="s">
        <v>828</v>
      </c>
      <c r="AU87" s="56" t="s">
        <v>829</v>
      </c>
      <c r="AV87" s="56"/>
      <c r="AW87" s="56" t="s">
        <v>830</v>
      </c>
      <c r="AX87" s="56"/>
      <c r="AY87" s="56"/>
      <c r="AZ87" s="56"/>
      <c r="BA87" s="56"/>
      <c r="BB87" s="56">
        <v>60647114</v>
      </c>
      <c r="BC87" s="56" t="s">
        <v>143</v>
      </c>
      <c r="BD87" s="56" t="s">
        <v>144</v>
      </c>
      <c r="BE87" s="56" t="s">
        <v>755</v>
      </c>
      <c r="BF87" s="56" t="s">
        <v>261</v>
      </c>
      <c r="BG87" s="56"/>
      <c r="BH87" s="56" t="s">
        <v>198</v>
      </c>
      <c r="BI87" s="56" t="s">
        <v>143</v>
      </c>
      <c r="BJ87" s="56" t="s">
        <v>137</v>
      </c>
      <c r="BK87" s="56"/>
      <c r="BL87" s="56" t="s">
        <v>199</v>
      </c>
      <c r="BM87" s="56"/>
      <c r="BN87" s="56" t="s">
        <v>150</v>
      </c>
      <c r="BO87" s="56"/>
    </row>
    <row r="88" spans="1:67">
      <c r="A88" s="56">
        <v>120</v>
      </c>
      <c r="B88" s="56" t="s">
        <v>113</v>
      </c>
      <c r="C88" s="56" t="s">
        <v>114</v>
      </c>
      <c r="D88" s="56"/>
      <c r="E88" s="56" t="s">
        <v>831</v>
      </c>
      <c r="F88" s="56"/>
      <c r="G88" s="56" t="s">
        <v>832</v>
      </c>
      <c r="H88" s="56" t="s">
        <v>833</v>
      </c>
      <c r="I88" s="56"/>
      <c r="J88" s="56" t="s">
        <v>287</v>
      </c>
      <c r="K88" s="56" t="s">
        <v>11</v>
      </c>
      <c r="L88" s="56" t="s">
        <v>121</v>
      </c>
      <c r="M88" s="56" t="s">
        <v>122</v>
      </c>
      <c r="N88" s="56"/>
      <c r="O88" s="56"/>
      <c r="P88" s="56"/>
      <c r="Q88" s="56" t="s">
        <v>834</v>
      </c>
      <c r="R88" s="56" t="s">
        <v>11</v>
      </c>
      <c r="S88" s="56" t="s">
        <v>835</v>
      </c>
      <c r="T88" s="56" t="s">
        <v>125</v>
      </c>
      <c r="U88" s="56" t="s">
        <v>836</v>
      </c>
      <c r="V88" s="56" t="s">
        <v>127</v>
      </c>
      <c r="W88" s="56" t="s">
        <v>165</v>
      </c>
      <c r="X88" s="56" t="s">
        <v>120</v>
      </c>
      <c r="Y88" s="56" t="s">
        <v>837</v>
      </c>
      <c r="Z88" s="56" t="s">
        <v>838</v>
      </c>
      <c r="AA88" s="56" t="s">
        <v>839</v>
      </c>
      <c r="AB88" s="56" t="s">
        <v>834</v>
      </c>
      <c r="AC88" s="56">
        <v>5654858</v>
      </c>
      <c r="AD88" s="56" t="s">
        <v>11</v>
      </c>
      <c r="AE88" s="56" t="s">
        <v>840</v>
      </c>
      <c r="AF88" s="56" t="s">
        <v>11</v>
      </c>
      <c r="AG88" s="56" t="s">
        <v>841</v>
      </c>
      <c r="AH88" s="56" t="s">
        <v>45</v>
      </c>
      <c r="AI88" s="56" t="s">
        <v>842</v>
      </c>
      <c r="AJ88" s="56" t="s">
        <v>843</v>
      </c>
      <c r="AK88" s="56" t="s">
        <v>136</v>
      </c>
      <c r="AL88" s="56" t="s">
        <v>137</v>
      </c>
      <c r="AM88" s="58">
        <v>7200</v>
      </c>
      <c r="AN88" s="56"/>
      <c r="AO88" s="56" t="s">
        <v>137</v>
      </c>
      <c r="AP88" s="56" t="s">
        <v>138</v>
      </c>
      <c r="AQ88" s="56" t="s">
        <v>139</v>
      </c>
      <c r="AR88" s="56"/>
      <c r="AS88" s="56" t="s">
        <v>844</v>
      </c>
      <c r="AT88" s="56"/>
      <c r="AU88" s="56" t="s">
        <v>243</v>
      </c>
      <c r="AV88" s="56"/>
      <c r="AW88" s="56" t="s">
        <v>845</v>
      </c>
      <c r="AX88" s="56"/>
      <c r="AY88" s="56"/>
      <c r="AZ88" s="56"/>
      <c r="BA88" s="56"/>
      <c r="BB88" s="56">
        <v>38346789</v>
      </c>
      <c r="BC88" s="56" t="s">
        <v>143</v>
      </c>
      <c r="BD88" s="56" t="s">
        <v>144</v>
      </c>
      <c r="BE88" s="56" t="s">
        <v>173</v>
      </c>
      <c r="BF88" s="56" t="s">
        <v>261</v>
      </c>
      <c r="BG88" s="56"/>
      <c r="BH88" s="56" t="s">
        <v>225</v>
      </c>
      <c r="BI88" s="56" t="s">
        <v>149</v>
      </c>
      <c r="BJ88" s="56" t="s">
        <v>137</v>
      </c>
      <c r="BK88" s="56"/>
      <c r="BL88" s="56"/>
      <c r="BM88" s="56"/>
      <c r="BN88" s="56" t="s">
        <v>282</v>
      </c>
      <c r="BO88" s="56"/>
    </row>
    <row r="89" spans="1:67">
      <c r="A89" s="56">
        <v>229</v>
      </c>
      <c r="B89" s="56" t="s">
        <v>113</v>
      </c>
      <c r="C89" s="56" t="s">
        <v>114</v>
      </c>
      <c r="D89" s="56" t="s">
        <v>846</v>
      </c>
      <c r="E89" s="56" t="s">
        <v>847</v>
      </c>
      <c r="F89" s="56" t="s">
        <v>848</v>
      </c>
      <c r="G89" s="56" t="s">
        <v>849</v>
      </c>
      <c r="H89" s="56" t="s">
        <v>850</v>
      </c>
      <c r="I89" s="56"/>
      <c r="J89" s="56" t="s">
        <v>396</v>
      </c>
      <c r="K89" s="56" t="s">
        <v>11</v>
      </c>
      <c r="L89" s="56" t="s">
        <v>121</v>
      </c>
      <c r="M89" s="56" t="s">
        <v>122</v>
      </c>
      <c r="N89" s="56" t="s">
        <v>851</v>
      </c>
      <c r="O89" s="56"/>
      <c r="P89" s="56"/>
      <c r="Q89" s="56" t="s">
        <v>846</v>
      </c>
      <c r="R89" s="56" t="s">
        <v>11</v>
      </c>
      <c r="S89" s="56" t="s">
        <v>852</v>
      </c>
      <c r="T89" s="56" t="s">
        <v>125</v>
      </c>
      <c r="U89" s="56" t="s">
        <v>853</v>
      </c>
      <c r="V89" s="56" t="s">
        <v>127</v>
      </c>
      <c r="W89" s="56" t="s">
        <v>586</v>
      </c>
      <c r="X89" s="56" t="s">
        <v>396</v>
      </c>
      <c r="Y89" s="56" t="s">
        <v>854</v>
      </c>
      <c r="Z89" s="56" t="s">
        <v>855</v>
      </c>
      <c r="AA89" s="56" t="s">
        <v>856</v>
      </c>
      <c r="AB89" s="56" t="s">
        <v>846</v>
      </c>
      <c r="AC89" s="56">
        <v>5645653</v>
      </c>
      <c r="AD89" s="56" t="s">
        <v>11</v>
      </c>
      <c r="AE89" s="56" t="s">
        <v>857</v>
      </c>
      <c r="AF89" s="56" t="s">
        <v>11</v>
      </c>
      <c r="AG89" s="56" t="s">
        <v>858</v>
      </c>
      <c r="AH89" s="56" t="s">
        <v>46</v>
      </c>
      <c r="AI89" s="56" t="s">
        <v>859</v>
      </c>
      <c r="AJ89" s="56" t="s">
        <v>860</v>
      </c>
      <c r="AK89" s="56" t="s">
        <v>136</v>
      </c>
      <c r="AL89" s="56" t="s">
        <v>137</v>
      </c>
      <c r="AM89" s="58">
        <v>24800</v>
      </c>
      <c r="AN89" s="56"/>
      <c r="AO89" s="56" t="s">
        <v>848</v>
      </c>
      <c r="AP89" s="56" t="s">
        <v>138</v>
      </c>
      <c r="AQ89" s="56" t="s">
        <v>139</v>
      </c>
      <c r="AR89" s="56"/>
      <c r="AS89" s="56" t="s">
        <v>861</v>
      </c>
      <c r="AT89" s="56"/>
      <c r="AU89" s="56" t="s">
        <v>518</v>
      </c>
      <c r="AV89" s="56"/>
      <c r="AW89" s="56" t="s">
        <v>862</v>
      </c>
      <c r="AX89" s="56"/>
      <c r="AY89" s="56"/>
      <c r="AZ89" s="56"/>
      <c r="BA89" s="56"/>
      <c r="BB89" s="56">
        <v>45460659</v>
      </c>
      <c r="BC89" s="56" t="s">
        <v>143</v>
      </c>
      <c r="BD89" s="56" t="s">
        <v>780</v>
      </c>
      <c r="BE89" s="56" t="s">
        <v>863</v>
      </c>
      <c r="BF89" s="56" t="s">
        <v>137</v>
      </c>
      <c r="BG89" s="56"/>
      <c r="BH89" s="56" t="s">
        <v>225</v>
      </c>
      <c r="BI89" s="56" t="s">
        <v>149</v>
      </c>
      <c r="BJ89" s="56" t="s">
        <v>137</v>
      </c>
      <c r="BK89" s="56"/>
      <c r="BL89" s="56"/>
      <c r="BM89" s="56"/>
      <c r="BN89" s="56" t="s">
        <v>150</v>
      </c>
      <c r="BO89" s="56" t="s">
        <v>122</v>
      </c>
    </row>
    <row r="90" spans="1:67">
      <c r="A90" s="56">
        <v>204</v>
      </c>
      <c r="B90" s="56" t="s">
        <v>113</v>
      </c>
      <c r="C90" s="56" t="s">
        <v>114</v>
      </c>
      <c r="D90" s="56"/>
      <c r="E90" s="56" t="s">
        <v>864</v>
      </c>
      <c r="F90" s="56"/>
      <c r="G90" s="56" t="s">
        <v>865</v>
      </c>
      <c r="H90" s="56" t="s">
        <v>866</v>
      </c>
      <c r="I90" s="56" t="s">
        <v>137</v>
      </c>
      <c r="J90" s="56" t="s">
        <v>287</v>
      </c>
      <c r="K90" s="56" t="s">
        <v>17</v>
      </c>
      <c r="L90" s="56" t="s">
        <v>121</v>
      </c>
      <c r="M90" s="56" t="s">
        <v>582</v>
      </c>
      <c r="N90" s="56"/>
      <c r="O90" s="56"/>
      <c r="P90" s="56"/>
      <c r="Q90" s="56" t="s">
        <v>867</v>
      </c>
      <c r="R90" s="56" t="s">
        <v>17</v>
      </c>
      <c r="S90" s="56" t="s">
        <v>868</v>
      </c>
      <c r="T90" s="56" t="s">
        <v>125</v>
      </c>
      <c r="U90" s="56" t="s">
        <v>869</v>
      </c>
      <c r="V90" s="56" t="s">
        <v>127</v>
      </c>
      <c r="W90" s="56" t="s">
        <v>165</v>
      </c>
      <c r="X90" s="56" t="s">
        <v>120</v>
      </c>
      <c r="Y90" s="56" t="s">
        <v>291</v>
      </c>
      <c r="Z90" s="56" t="s">
        <v>870</v>
      </c>
      <c r="AA90" s="56" t="s">
        <v>871</v>
      </c>
      <c r="AB90" s="56" t="s">
        <v>867</v>
      </c>
      <c r="AC90" s="56">
        <v>5648200</v>
      </c>
      <c r="AD90" s="56" t="s">
        <v>17</v>
      </c>
      <c r="AE90" s="56" t="s">
        <v>872</v>
      </c>
      <c r="AF90" s="56" t="s">
        <v>17</v>
      </c>
      <c r="AG90" s="56" t="s">
        <v>872</v>
      </c>
      <c r="AH90" s="56" t="s">
        <v>35</v>
      </c>
      <c r="AI90" s="56" t="s">
        <v>873</v>
      </c>
      <c r="AJ90" s="56" t="s">
        <v>169</v>
      </c>
      <c r="AK90" s="56" t="s">
        <v>136</v>
      </c>
      <c r="AL90" s="56" t="s">
        <v>137</v>
      </c>
      <c r="AM90" s="58">
        <v>17500</v>
      </c>
      <c r="AN90" s="56"/>
      <c r="AO90" s="56" t="s">
        <v>874</v>
      </c>
      <c r="AP90" s="56" t="s">
        <v>138</v>
      </c>
      <c r="AQ90" s="56" t="s">
        <v>139</v>
      </c>
      <c r="AR90" s="56"/>
      <c r="AS90" s="56" t="s">
        <v>875</v>
      </c>
      <c r="AT90" s="56"/>
      <c r="AU90" s="56" t="s">
        <v>194</v>
      </c>
      <c r="AV90" s="56"/>
      <c r="AW90" s="56" t="s">
        <v>876</v>
      </c>
      <c r="AX90" s="56"/>
      <c r="AY90" s="56"/>
      <c r="AZ90" s="56"/>
      <c r="BA90" s="56"/>
      <c r="BB90" s="56">
        <v>30893093</v>
      </c>
      <c r="BC90" s="56" t="s">
        <v>143</v>
      </c>
      <c r="BD90" s="56" t="s">
        <v>144</v>
      </c>
      <c r="BE90" s="56" t="s">
        <v>173</v>
      </c>
      <c r="BF90" s="56" t="s">
        <v>877</v>
      </c>
      <c r="BG90" s="56"/>
      <c r="BH90" s="56" t="s">
        <v>225</v>
      </c>
      <c r="BI90" s="56" t="s">
        <v>149</v>
      </c>
      <c r="BJ90" s="56" t="s">
        <v>137</v>
      </c>
      <c r="BK90" s="56"/>
      <c r="BL90" s="56"/>
      <c r="BM90" s="56"/>
      <c r="BN90" s="56" t="s">
        <v>150</v>
      </c>
      <c r="BO90" s="56"/>
    </row>
    <row r="91" spans="1:67">
      <c r="A91" s="56">
        <v>102</v>
      </c>
      <c r="B91" s="56" t="s">
        <v>113</v>
      </c>
      <c r="C91" s="56" t="s">
        <v>114</v>
      </c>
      <c r="D91" s="56" t="s">
        <v>159</v>
      </c>
      <c r="E91" s="56" t="s">
        <v>878</v>
      </c>
      <c r="F91" s="56" t="s">
        <v>264</v>
      </c>
      <c r="G91" s="56" t="s">
        <v>879</v>
      </c>
      <c r="H91" s="56" t="s">
        <v>880</v>
      </c>
      <c r="I91" s="56" t="s">
        <v>687</v>
      </c>
      <c r="J91" s="56" t="s">
        <v>881</v>
      </c>
      <c r="K91" s="56" t="s">
        <v>20</v>
      </c>
      <c r="L91" s="56" t="s">
        <v>267</v>
      </c>
      <c r="M91" s="56" t="s">
        <v>688</v>
      </c>
      <c r="N91" s="56" t="s">
        <v>137</v>
      </c>
      <c r="O91" s="56"/>
      <c r="P91" s="56"/>
      <c r="Q91" s="56" t="s">
        <v>882</v>
      </c>
      <c r="R91" s="56" t="s">
        <v>20</v>
      </c>
      <c r="S91" s="56" t="s">
        <v>883</v>
      </c>
      <c r="T91" s="56" t="s">
        <v>163</v>
      </c>
      <c r="U91" s="56" t="s">
        <v>884</v>
      </c>
      <c r="V91" s="56" t="s">
        <v>127</v>
      </c>
      <c r="W91" s="56" t="s">
        <v>885</v>
      </c>
      <c r="X91" s="56" t="s">
        <v>881</v>
      </c>
      <c r="Y91" s="56" t="s">
        <v>886</v>
      </c>
      <c r="Z91" s="56" t="s">
        <v>887</v>
      </c>
      <c r="AA91" s="56" t="s">
        <v>888</v>
      </c>
      <c r="AB91" s="56" t="s">
        <v>882</v>
      </c>
      <c r="AC91" s="56">
        <v>5681787</v>
      </c>
      <c r="AD91" s="56" t="s">
        <v>20</v>
      </c>
      <c r="AE91" s="56" t="s">
        <v>889</v>
      </c>
      <c r="AF91" s="56" t="s">
        <v>20</v>
      </c>
      <c r="AG91" s="56" t="s">
        <v>890</v>
      </c>
      <c r="AH91" s="56" t="s">
        <v>46</v>
      </c>
      <c r="AI91" s="56" t="s">
        <v>891</v>
      </c>
      <c r="AJ91" s="56" t="s">
        <v>649</v>
      </c>
      <c r="AK91" s="56" t="s">
        <v>136</v>
      </c>
      <c r="AL91" s="56" t="s">
        <v>137</v>
      </c>
      <c r="AM91" s="58">
        <v>6180</v>
      </c>
      <c r="AN91" s="56"/>
      <c r="AO91" s="56" t="s">
        <v>137</v>
      </c>
      <c r="AP91" s="56" t="s">
        <v>170</v>
      </c>
      <c r="AQ91" s="56" t="s">
        <v>139</v>
      </c>
      <c r="AR91" s="56" t="s">
        <v>191</v>
      </c>
      <c r="AS91" s="56" t="s">
        <v>892</v>
      </c>
      <c r="AT91" s="56" t="s">
        <v>893</v>
      </c>
      <c r="AU91" s="56" t="s">
        <v>346</v>
      </c>
      <c r="AV91" s="56"/>
      <c r="AW91" s="56" t="s">
        <v>894</v>
      </c>
      <c r="AX91" s="56"/>
      <c r="AY91" s="56"/>
      <c r="AZ91" s="56"/>
      <c r="BA91" s="56"/>
      <c r="BB91" s="56">
        <v>86536689</v>
      </c>
      <c r="BC91" s="56" t="s">
        <v>143</v>
      </c>
      <c r="BD91" s="56" t="s">
        <v>895</v>
      </c>
      <c r="BE91" s="56" t="s">
        <v>173</v>
      </c>
      <c r="BF91" s="56" t="s">
        <v>261</v>
      </c>
      <c r="BG91" s="56" t="s">
        <v>147</v>
      </c>
      <c r="BH91" s="56" t="s">
        <v>148</v>
      </c>
      <c r="BI91" s="56" t="s">
        <v>149</v>
      </c>
      <c r="BJ91" s="56" t="s">
        <v>137</v>
      </c>
      <c r="BK91" s="56"/>
      <c r="BL91" s="56" t="s">
        <v>199</v>
      </c>
      <c r="BM91" s="56"/>
      <c r="BN91" s="56"/>
      <c r="BO91" s="56" t="s">
        <v>699</v>
      </c>
    </row>
    <row r="92" spans="1:67">
      <c r="A92" s="56">
        <v>127</v>
      </c>
      <c r="B92" s="56" t="s">
        <v>113</v>
      </c>
      <c r="C92" s="56" t="s">
        <v>114</v>
      </c>
      <c r="D92" s="56" t="s">
        <v>896</v>
      </c>
      <c r="E92" s="56" t="s">
        <v>897</v>
      </c>
      <c r="F92" s="56" t="s">
        <v>229</v>
      </c>
      <c r="G92" s="56" t="s">
        <v>898</v>
      </c>
      <c r="H92" s="56" t="s">
        <v>899</v>
      </c>
      <c r="I92" s="56"/>
      <c r="J92" s="56" t="s">
        <v>232</v>
      </c>
      <c r="K92" s="56" t="s">
        <v>17</v>
      </c>
      <c r="L92" s="56" t="s">
        <v>121</v>
      </c>
      <c r="M92" s="56" t="s">
        <v>122</v>
      </c>
      <c r="N92" s="56" t="s">
        <v>233</v>
      </c>
      <c r="O92" s="56"/>
      <c r="P92" s="56"/>
      <c r="Q92" s="56" t="s">
        <v>896</v>
      </c>
      <c r="R92" s="56" t="s">
        <v>17</v>
      </c>
      <c r="S92" s="56" t="s">
        <v>900</v>
      </c>
      <c r="T92" s="56" t="s">
        <v>125</v>
      </c>
      <c r="U92" s="56" t="s">
        <v>901</v>
      </c>
      <c r="V92" s="56" t="s">
        <v>127</v>
      </c>
      <c r="W92" s="56" t="s">
        <v>165</v>
      </c>
      <c r="X92" s="56" t="s">
        <v>232</v>
      </c>
      <c r="Y92" s="56" t="s">
        <v>902</v>
      </c>
      <c r="Z92" s="56" t="s">
        <v>903</v>
      </c>
      <c r="AA92" s="56" t="s">
        <v>904</v>
      </c>
      <c r="AB92" s="56" t="s">
        <v>896</v>
      </c>
      <c r="AC92" s="56">
        <v>5567033</v>
      </c>
      <c r="AD92" s="56" t="s">
        <v>17</v>
      </c>
      <c r="AE92" s="56" t="s">
        <v>905</v>
      </c>
      <c r="AF92" s="56" t="s">
        <v>17</v>
      </c>
      <c r="AG92" s="56" t="s">
        <v>906</v>
      </c>
      <c r="AH92" s="56" t="s">
        <v>35</v>
      </c>
      <c r="AI92" s="56" t="s">
        <v>907</v>
      </c>
      <c r="AJ92" s="56" t="s">
        <v>277</v>
      </c>
      <c r="AK92" s="56" t="s">
        <v>136</v>
      </c>
      <c r="AL92" s="56" t="s">
        <v>137</v>
      </c>
      <c r="AM92" s="58">
        <v>12000</v>
      </c>
      <c r="AN92" s="56"/>
      <c r="AO92" s="56" t="s">
        <v>229</v>
      </c>
      <c r="AP92" s="56" t="s">
        <v>138</v>
      </c>
      <c r="AQ92" s="56" t="s">
        <v>139</v>
      </c>
      <c r="AR92" s="56"/>
      <c r="AS92" s="56" t="s">
        <v>908</v>
      </c>
      <c r="AT92" s="56"/>
      <c r="AU92" s="56" t="s">
        <v>909</v>
      </c>
      <c r="AV92" s="56"/>
      <c r="AW92" s="56" t="s">
        <v>910</v>
      </c>
      <c r="AX92" s="56"/>
      <c r="AY92" s="56"/>
      <c r="AZ92" s="56"/>
      <c r="BA92" s="56"/>
      <c r="BB92" s="56">
        <v>46040906</v>
      </c>
      <c r="BC92" s="56" t="s">
        <v>143</v>
      </c>
      <c r="BD92" s="56" t="s">
        <v>144</v>
      </c>
      <c r="BE92" s="56" t="s">
        <v>173</v>
      </c>
      <c r="BF92" s="56" t="s">
        <v>261</v>
      </c>
      <c r="BG92" s="56" t="s">
        <v>147</v>
      </c>
      <c r="BH92" s="56" t="s">
        <v>198</v>
      </c>
      <c r="BI92" s="56" t="s">
        <v>149</v>
      </c>
      <c r="BJ92" s="56" t="s">
        <v>137</v>
      </c>
      <c r="BK92" s="56"/>
      <c r="BL92" s="56"/>
      <c r="BM92" s="56"/>
      <c r="BN92" s="56"/>
      <c r="BO92" s="56" t="s">
        <v>122</v>
      </c>
    </row>
    <row r="93" spans="1:67">
      <c r="A93" s="56">
        <v>181</v>
      </c>
      <c r="B93" s="56" t="s">
        <v>113</v>
      </c>
      <c r="C93" s="56" t="s">
        <v>114</v>
      </c>
      <c r="D93" s="56" t="s">
        <v>911</v>
      </c>
      <c r="E93" s="56" t="s">
        <v>912</v>
      </c>
      <c r="F93" s="56" t="s">
        <v>913</v>
      </c>
      <c r="G93" s="56" t="s">
        <v>914</v>
      </c>
      <c r="H93" s="56" t="s">
        <v>915</v>
      </c>
      <c r="I93" s="56"/>
      <c r="J93" s="56" t="s">
        <v>120</v>
      </c>
      <c r="K93" s="56" t="s">
        <v>916</v>
      </c>
      <c r="L93" s="56" t="s">
        <v>121</v>
      </c>
      <c r="M93" s="56" t="s">
        <v>122</v>
      </c>
      <c r="N93" s="56" t="s">
        <v>917</v>
      </c>
      <c r="O93" s="56"/>
      <c r="P93" s="56"/>
      <c r="Q93" s="56" t="s">
        <v>911</v>
      </c>
      <c r="R93" s="56" t="s">
        <v>916</v>
      </c>
      <c r="S93" s="56" t="s">
        <v>918</v>
      </c>
      <c r="T93" s="56" t="s">
        <v>125</v>
      </c>
      <c r="U93" s="56" t="s">
        <v>919</v>
      </c>
      <c r="V93" s="56" t="s">
        <v>127</v>
      </c>
      <c r="W93" s="56" t="s">
        <v>165</v>
      </c>
      <c r="X93" s="56" t="s">
        <v>120</v>
      </c>
      <c r="Y93" s="56" t="s">
        <v>511</v>
      </c>
      <c r="Z93" s="56" t="s">
        <v>512</v>
      </c>
      <c r="AA93" s="56" t="s">
        <v>513</v>
      </c>
      <c r="AB93" s="56" t="s">
        <v>911</v>
      </c>
      <c r="AC93" s="56">
        <v>5565240</v>
      </c>
      <c r="AD93" s="56" t="s">
        <v>11</v>
      </c>
      <c r="AE93" s="56" t="s">
        <v>920</v>
      </c>
      <c r="AF93" s="56" t="s">
        <v>916</v>
      </c>
      <c r="AG93" s="56" t="s">
        <v>921</v>
      </c>
      <c r="AH93" s="56" t="s">
        <v>48</v>
      </c>
      <c r="AJ93" s="56"/>
      <c r="AK93" s="56" t="s">
        <v>136</v>
      </c>
      <c r="AL93" s="56" t="s">
        <v>137</v>
      </c>
      <c r="AM93" s="58">
        <v>5750</v>
      </c>
      <c r="AN93" s="56"/>
      <c r="AO93" s="56" t="s">
        <v>913</v>
      </c>
      <c r="AP93" s="56" t="s">
        <v>422</v>
      </c>
      <c r="AQ93" s="56" t="s">
        <v>139</v>
      </c>
      <c r="AR93" s="56"/>
      <c r="AS93" s="56" t="s">
        <v>922</v>
      </c>
      <c r="AT93" s="56"/>
      <c r="AU93" s="56"/>
      <c r="AV93" s="56"/>
      <c r="AW93" s="56" t="s">
        <v>923</v>
      </c>
      <c r="AX93" s="56"/>
      <c r="AY93" s="56"/>
      <c r="AZ93" s="56"/>
      <c r="BA93" s="56"/>
      <c r="BB93" s="56">
        <v>41763277</v>
      </c>
      <c r="BC93" s="56" t="s">
        <v>143</v>
      </c>
      <c r="BD93" s="56" t="s">
        <v>144</v>
      </c>
      <c r="BE93" s="56" t="s">
        <v>173</v>
      </c>
      <c r="BF93" s="56" t="s">
        <v>261</v>
      </c>
      <c r="BG93" s="56" t="s">
        <v>147</v>
      </c>
      <c r="BH93" s="56" t="s">
        <v>198</v>
      </c>
      <c r="BI93" s="56" t="s">
        <v>143</v>
      </c>
      <c r="BJ93" s="56" t="s">
        <v>924</v>
      </c>
      <c r="BK93" s="56"/>
      <c r="BL93" s="56"/>
      <c r="BM93" s="56"/>
      <c r="BN93" s="56" t="s">
        <v>150</v>
      </c>
      <c r="BO93" s="56" t="s">
        <v>122</v>
      </c>
    </row>
    <row r="94" spans="1:67">
      <c r="A94" s="56">
        <v>180</v>
      </c>
      <c r="B94" s="56" t="s">
        <v>113</v>
      </c>
      <c r="C94" s="56" t="s">
        <v>114</v>
      </c>
      <c r="D94" s="56" t="s">
        <v>925</v>
      </c>
      <c r="E94" s="56" t="s">
        <v>926</v>
      </c>
      <c r="F94" s="56" t="s">
        <v>783</v>
      </c>
      <c r="G94" s="56" t="s">
        <v>927</v>
      </c>
      <c r="H94" s="56" t="s">
        <v>928</v>
      </c>
      <c r="I94" s="56"/>
      <c r="J94" s="56" t="s">
        <v>232</v>
      </c>
      <c r="K94" s="56" t="s">
        <v>17</v>
      </c>
      <c r="L94" s="56" t="s">
        <v>121</v>
      </c>
      <c r="M94" s="56" t="s">
        <v>122</v>
      </c>
      <c r="N94" s="56" t="s">
        <v>786</v>
      </c>
      <c r="O94" s="56"/>
      <c r="P94" s="56"/>
      <c r="Q94" s="56" t="s">
        <v>925</v>
      </c>
      <c r="R94" s="56" t="s">
        <v>17</v>
      </c>
      <c r="S94" s="56" t="s">
        <v>929</v>
      </c>
      <c r="T94" s="56" t="s">
        <v>125</v>
      </c>
      <c r="U94" s="56" t="s">
        <v>930</v>
      </c>
      <c r="V94" s="56" t="s">
        <v>127</v>
      </c>
      <c r="W94" s="56" t="s">
        <v>165</v>
      </c>
      <c r="X94" s="56" t="s">
        <v>232</v>
      </c>
      <c r="Y94" s="56" t="s">
        <v>931</v>
      </c>
      <c r="Z94" s="56" t="s">
        <v>932</v>
      </c>
      <c r="AA94" s="56" t="s">
        <v>933</v>
      </c>
      <c r="AB94" s="56" t="s">
        <v>925</v>
      </c>
      <c r="AC94" s="56">
        <v>5649663</v>
      </c>
      <c r="AD94" s="56" t="s">
        <v>17</v>
      </c>
      <c r="AE94" s="56" t="s">
        <v>934</v>
      </c>
      <c r="AF94" s="56" t="s">
        <v>17</v>
      </c>
      <c r="AG94" s="56" t="s">
        <v>935</v>
      </c>
      <c r="AH94" s="56" t="s">
        <v>48</v>
      </c>
      <c r="AI94" s="56" t="s">
        <v>936</v>
      </c>
      <c r="AJ94" s="56" t="s">
        <v>937</v>
      </c>
      <c r="AK94" s="56" t="s">
        <v>136</v>
      </c>
      <c r="AL94" s="56" t="s">
        <v>137</v>
      </c>
      <c r="AM94" s="58">
        <v>16500</v>
      </c>
      <c r="AN94" s="56"/>
      <c r="AO94" s="56" t="s">
        <v>783</v>
      </c>
      <c r="AP94" s="56" t="s">
        <v>138</v>
      </c>
      <c r="AQ94" s="56" t="s">
        <v>139</v>
      </c>
      <c r="AR94" s="56"/>
      <c r="AS94" s="56" t="s">
        <v>938</v>
      </c>
      <c r="AT94" s="56"/>
      <c r="AU94" s="56" t="s">
        <v>939</v>
      </c>
      <c r="AV94" s="56"/>
      <c r="AW94" s="56" t="s">
        <v>940</v>
      </c>
      <c r="AX94" s="56"/>
      <c r="AY94" s="56"/>
      <c r="AZ94" s="56"/>
      <c r="BA94" s="56"/>
      <c r="BB94" s="56">
        <v>64770845</v>
      </c>
      <c r="BC94" s="56" t="s">
        <v>143</v>
      </c>
      <c r="BD94" s="56" t="s">
        <v>144</v>
      </c>
      <c r="BE94" s="56" t="s">
        <v>173</v>
      </c>
      <c r="BF94" s="56" t="s">
        <v>281</v>
      </c>
      <c r="BG94" s="56" t="s">
        <v>147</v>
      </c>
      <c r="BH94" s="56" t="s">
        <v>225</v>
      </c>
      <c r="BI94" s="56" t="s">
        <v>149</v>
      </c>
      <c r="BJ94" s="56" t="s">
        <v>137</v>
      </c>
      <c r="BK94" s="56"/>
      <c r="BL94" s="56"/>
      <c r="BM94" s="56"/>
      <c r="BN94" s="56"/>
      <c r="BO94" s="56" t="s">
        <v>122</v>
      </c>
    </row>
    <row r="95" spans="1:67">
      <c r="A95" s="56">
        <v>88</v>
      </c>
      <c r="B95" s="56" t="s">
        <v>113</v>
      </c>
      <c r="C95" s="56" t="s">
        <v>114</v>
      </c>
      <c r="D95" s="56" t="s">
        <v>941</v>
      </c>
      <c r="E95" s="56" t="s">
        <v>942</v>
      </c>
      <c r="F95" s="56" t="s">
        <v>177</v>
      </c>
      <c r="G95" s="56" t="s">
        <v>943</v>
      </c>
      <c r="H95" s="56" t="s">
        <v>944</v>
      </c>
      <c r="I95" s="56"/>
      <c r="J95" s="56" t="s">
        <v>120</v>
      </c>
      <c r="K95" s="56" t="s">
        <v>20</v>
      </c>
      <c r="L95" s="56" t="s">
        <v>160</v>
      </c>
      <c r="M95" s="56" t="s">
        <v>180</v>
      </c>
      <c r="N95" s="56" t="s">
        <v>137</v>
      </c>
      <c r="O95" s="56"/>
      <c r="P95" s="56"/>
      <c r="Q95" s="56" t="s">
        <v>945</v>
      </c>
      <c r="R95" s="56" t="s">
        <v>20</v>
      </c>
      <c r="S95" s="56" t="s">
        <v>946</v>
      </c>
      <c r="T95" s="56" t="s">
        <v>163</v>
      </c>
      <c r="U95" s="56" t="s">
        <v>947</v>
      </c>
      <c r="V95" s="56" t="s">
        <v>127</v>
      </c>
      <c r="W95" s="56" t="s">
        <v>165</v>
      </c>
      <c r="X95" s="56" t="s">
        <v>120</v>
      </c>
      <c r="Y95" s="56" t="s">
        <v>948</v>
      </c>
      <c r="Z95" s="56" t="s">
        <v>949</v>
      </c>
      <c r="AA95" s="56" t="s">
        <v>293</v>
      </c>
      <c r="AB95" s="56" t="s">
        <v>945</v>
      </c>
      <c r="AC95" s="56">
        <v>5657048</v>
      </c>
      <c r="AD95" s="56" t="s">
        <v>20</v>
      </c>
      <c r="AE95" s="56" t="s">
        <v>950</v>
      </c>
      <c r="AF95" s="56" t="s">
        <v>20</v>
      </c>
      <c r="AG95" s="56" t="s">
        <v>951</v>
      </c>
      <c r="AH95" s="56" t="s">
        <v>35</v>
      </c>
      <c r="AI95" s="56" t="s">
        <v>952</v>
      </c>
      <c r="AJ95" s="56" t="s">
        <v>169</v>
      </c>
      <c r="AK95" s="56" t="s">
        <v>136</v>
      </c>
      <c r="AL95" s="56" t="s">
        <v>137</v>
      </c>
      <c r="AM95" s="58">
        <v>10300</v>
      </c>
      <c r="AN95" s="56"/>
      <c r="AO95" s="56" t="s">
        <v>137</v>
      </c>
      <c r="AP95" s="56" t="s">
        <v>170</v>
      </c>
      <c r="AQ95" s="56" t="s">
        <v>139</v>
      </c>
      <c r="AR95" s="56"/>
      <c r="AS95" s="56" t="s">
        <v>953</v>
      </c>
      <c r="AT95" s="56"/>
      <c r="AU95" s="56" t="s">
        <v>954</v>
      </c>
      <c r="AV95" s="56"/>
      <c r="AW95" s="56" t="s">
        <v>955</v>
      </c>
      <c r="AX95" s="56"/>
      <c r="AY95" s="56"/>
      <c r="AZ95" s="56"/>
      <c r="BA95" s="56"/>
      <c r="BB95" s="56">
        <v>86447793</v>
      </c>
      <c r="BC95" s="56" t="s">
        <v>143</v>
      </c>
      <c r="BD95" s="56" t="s">
        <v>144</v>
      </c>
      <c r="BE95" s="56" t="s">
        <v>173</v>
      </c>
      <c r="BF95" s="56" t="s">
        <v>956</v>
      </c>
      <c r="BG95" s="56" t="s">
        <v>956</v>
      </c>
      <c r="BH95" s="56" t="s">
        <v>198</v>
      </c>
      <c r="BI95" s="56" t="s">
        <v>149</v>
      </c>
      <c r="BJ95" s="56" t="s">
        <v>137</v>
      </c>
      <c r="BK95" s="56"/>
      <c r="BL95" s="56"/>
      <c r="BM95" s="56"/>
      <c r="BN95" s="56" t="s">
        <v>150</v>
      </c>
      <c r="BO95" s="56" t="s">
        <v>200</v>
      </c>
    </row>
    <row r="96" spans="1:67">
      <c r="A96" s="56">
        <v>89</v>
      </c>
      <c r="B96" s="56" t="s">
        <v>113</v>
      </c>
      <c r="C96" s="56" t="s">
        <v>114</v>
      </c>
      <c r="D96" s="56" t="s">
        <v>941</v>
      </c>
      <c r="E96" s="56" t="s">
        <v>942</v>
      </c>
      <c r="F96" s="56" t="s">
        <v>177</v>
      </c>
      <c r="G96" s="56" t="s">
        <v>943</v>
      </c>
      <c r="H96" s="56" t="s">
        <v>944</v>
      </c>
      <c r="I96" s="56"/>
      <c r="J96" s="56" t="s">
        <v>120</v>
      </c>
      <c r="K96" s="56" t="s">
        <v>20</v>
      </c>
      <c r="L96" s="56" t="s">
        <v>160</v>
      </c>
      <c r="M96" s="56" t="s">
        <v>180</v>
      </c>
      <c r="N96" s="56" t="s">
        <v>137</v>
      </c>
      <c r="O96" s="56"/>
      <c r="P96" s="56"/>
      <c r="Q96" s="56" t="s">
        <v>945</v>
      </c>
      <c r="R96" s="56" t="s">
        <v>20</v>
      </c>
      <c r="S96" s="56" t="s">
        <v>946</v>
      </c>
      <c r="T96" s="56" t="s">
        <v>163</v>
      </c>
      <c r="U96" s="56" t="s">
        <v>947</v>
      </c>
      <c r="V96" s="56" t="s">
        <v>127</v>
      </c>
      <c r="W96" s="56" t="s">
        <v>165</v>
      </c>
      <c r="X96" s="56" t="s">
        <v>120</v>
      </c>
      <c r="Y96" s="56" t="s">
        <v>948</v>
      </c>
      <c r="Z96" s="56" t="s">
        <v>949</v>
      </c>
      <c r="AA96" s="56" t="s">
        <v>293</v>
      </c>
      <c r="AB96" s="56" t="s">
        <v>945</v>
      </c>
      <c r="AC96" s="56">
        <v>5657048</v>
      </c>
      <c r="AD96" s="56" t="s">
        <v>20</v>
      </c>
      <c r="AE96" s="56" t="s">
        <v>950</v>
      </c>
      <c r="AF96" s="56" t="s">
        <v>20</v>
      </c>
      <c r="AG96" s="56" t="s">
        <v>951</v>
      </c>
      <c r="AH96" s="56" t="s">
        <v>35</v>
      </c>
      <c r="AI96" s="56" t="s">
        <v>957</v>
      </c>
      <c r="AJ96" s="56" t="s">
        <v>407</v>
      </c>
      <c r="AK96" s="56" t="s">
        <v>136</v>
      </c>
      <c r="AL96" s="56" t="s">
        <v>137</v>
      </c>
      <c r="AM96" s="58">
        <v>18800</v>
      </c>
      <c r="AN96" s="56"/>
      <c r="AO96" s="56" t="s">
        <v>137</v>
      </c>
      <c r="AP96" s="56" t="s">
        <v>170</v>
      </c>
      <c r="AQ96" s="56" t="s">
        <v>139</v>
      </c>
      <c r="AR96" s="56"/>
      <c r="AS96" s="56" t="s">
        <v>953</v>
      </c>
      <c r="AT96" s="56"/>
      <c r="AU96" s="56" t="s">
        <v>954</v>
      </c>
      <c r="AV96" s="56"/>
      <c r="AW96" s="56" t="s">
        <v>955</v>
      </c>
      <c r="AX96" s="56"/>
      <c r="AY96" s="56"/>
      <c r="AZ96" s="56"/>
      <c r="BA96" s="56"/>
      <c r="BB96" s="56">
        <v>86447793</v>
      </c>
      <c r="BC96" s="56" t="s">
        <v>143</v>
      </c>
      <c r="BD96" s="56" t="s">
        <v>144</v>
      </c>
      <c r="BE96" s="56" t="s">
        <v>173</v>
      </c>
      <c r="BF96" s="56" t="s">
        <v>956</v>
      </c>
      <c r="BG96" s="56" t="s">
        <v>956</v>
      </c>
      <c r="BH96" s="56" t="s">
        <v>198</v>
      </c>
      <c r="BI96" s="56" t="s">
        <v>149</v>
      </c>
      <c r="BJ96" s="56" t="s">
        <v>137</v>
      </c>
      <c r="BK96" s="56"/>
      <c r="BL96" s="56"/>
      <c r="BM96" s="56"/>
      <c r="BN96" s="56" t="s">
        <v>150</v>
      </c>
      <c r="BO96" s="56" t="s">
        <v>200</v>
      </c>
    </row>
    <row r="97" spans="1:67">
      <c r="A97" s="56">
        <v>23</v>
      </c>
      <c r="B97" s="56" t="s">
        <v>113</v>
      </c>
      <c r="C97" s="56" t="s">
        <v>114</v>
      </c>
      <c r="D97" s="56"/>
      <c r="E97" s="56" t="s">
        <v>958</v>
      </c>
      <c r="F97" s="56"/>
      <c r="G97" s="56" t="s">
        <v>959</v>
      </c>
      <c r="H97" s="56" t="s">
        <v>960</v>
      </c>
      <c r="I97" s="56" t="s">
        <v>137</v>
      </c>
      <c r="J97" s="56" t="s">
        <v>287</v>
      </c>
      <c r="K97" s="56" t="s">
        <v>11</v>
      </c>
      <c r="L97" s="56" t="s">
        <v>121</v>
      </c>
      <c r="M97" s="56" t="s">
        <v>961</v>
      </c>
      <c r="N97" s="56"/>
      <c r="O97" s="56"/>
      <c r="P97" s="56"/>
      <c r="Q97" s="56" t="s">
        <v>962</v>
      </c>
      <c r="R97" s="56" t="s">
        <v>11</v>
      </c>
      <c r="S97" s="56" t="s">
        <v>963</v>
      </c>
      <c r="T97" s="56" t="s">
        <v>125</v>
      </c>
      <c r="U97" s="56" t="s">
        <v>964</v>
      </c>
      <c r="V97" s="56" t="s">
        <v>127</v>
      </c>
      <c r="W97" s="56" t="s">
        <v>165</v>
      </c>
      <c r="X97" s="56" t="s">
        <v>232</v>
      </c>
      <c r="Y97" s="56" t="s">
        <v>965</v>
      </c>
      <c r="Z97" s="56" t="s">
        <v>870</v>
      </c>
      <c r="AA97" s="56" t="s">
        <v>966</v>
      </c>
      <c r="AB97" s="56" t="s">
        <v>962</v>
      </c>
      <c r="AC97" s="56">
        <v>5678441</v>
      </c>
      <c r="AD97" s="56" t="s">
        <v>11</v>
      </c>
      <c r="AE97" s="56" t="s">
        <v>964</v>
      </c>
      <c r="AF97" s="56" t="s">
        <v>11</v>
      </c>
      <c r="AG97" s="56" t="s">
        <v>967</v>
      </c>
      <c r="AH97" s="56" t="s">
        <v>47</v>
      </c>
      <c r="AI97" s="56" t="s">
        <v>968</v>
      </c>
      <c r="AJ97" s="56" t="s">
        <v>969</v>
      </c>
      <c r="AK97" s="56" t="s">
        <v>136</v>
      </c>
      <c r="AL97" s="56" t="s">
        <v>137</v>
      </c>
      <c r="AM97" s="58">
        <v>4000</v>
      </c>
      <c r="AN97" s="56"/>
      <c r="AO97" s="56" t="s">
        <v>970</v>
      </c>
      <c r="AP97" s="56" t="s">
        <v>138</v>
      </c>
      <c r="AQ97" s="56" t="s">
        <v>221</v>
      </c>
      <c r="AR97" s="56"/>
      <c r="AS97" s="56"/>
      <c r="AT97" s="56"/>
      <c r="AU97" s="56" t="s">
        <v>141</v>
      </c>
      <c r="AV97" s="56"/>
      <c r="AW97" s="56" t="s">
        <v>971</v>
      </c>
      <c r="AX97" s="56"/>
      <c r="AY97" s="56"/>
      <c r="AZ97" s="56"/>
      <c r="BA97" s="56" t="s">
        <v>224</v>
      </c>
      <c r="BB97" s="56">
        <v>48178531</v>
      </c>
      <c r="BC97" s="56" t="s">
        <v>149</v>
      </c>
      <c r="BD97" s="56" t="s">
        <v>144</v>
      </c>
      <c r="BE97" s="56" t="s">
        <v>173</v>
      </c>
      <c r="BF97" s="56" t="s">
        <v>137</v>
      </c>
      <c r="BG97" s="56"/>
      <c r="BH97" s="56" t="s">
        <v>718</v>
      </c>
      <c r="BI97" s="56" t="s">
        <v>143</v>
      </c>
      <c r="BJ97" s="56" t="s">
        <v>137</v>
      </c>
      <c r="BK97" s="56"/>
      <c r="BL97" s="56"/>
      <c r="BM97" s="56">
        <v>105463129</v>
      </c>
      <c r="BN97" s="56" t="s">
        <v>150</v>
      </c>
      <c r="BO97" s="56"/>
    </row>
    <row r="98" spans="1:67">
      <c r="A98" s="56">
        <v>28</v>
      </c>
      <c r="B98" s="56" t="s">
        <v>113</v>
      </c>
      <c r="C98" s="56" t="s">
        <v>114</v>
      </c>
      <c r="D98" s="56" t="s">
        <v>972</v>
      </c>
      <c r="E98" s="56" t="s">
        <v>973</v>
      </c>
      <c r="F98" s="56" t="s">
        <v>177</v>
      </c>
      <c r="G98" s="56" t="s">
        <v>974</v>
      </c>
      <c r="H98" s="56" t="s">
        <v>975</v>
      </c>
      <c r="I98" s="56"/>
      <c r="J98" s="56" t="s">
        <v>120</v>
      </c>
      <c r="K98" s="56" t="s">
        <v>20</v>
      </c>
      <c r="L98" s="56" t="s">
        <v>160</v>
      </c>
      <c r="M98" s="56" t="s">
        <v>180</v>
      </c>
      <c r="N98" s="56" t="s">
        <v>137</v>
      </c>
      <c r="O98" s="56"/>
      <c r="P98" s="56"/>
      <c r="Q98" s="56" t="s">
        <v>976</v>
      </c>
      <c r="R98" s="56" t="s">
        <v>20</v>
      </c>
      <c r="S98" s="56" t="s">
        <v>977</v>
      </c>
      <c r="T98" s="56" t="s">
        <v>163</v>
      </c>
      <c r="U98" s="56" t="s">
        <v>978</v>
      </c>
      <c r="V98" s="56" t="s">
        <v>127</v>
      </c>
      <c r="W98" s="56" t="s">
        <v>165</v>
      </c>
      <c r="X98" s="56" t="s">
        <v>232</v>
      </c>
      <c r="Y98" s="56" t="s">
        <v>979</v>
      </c>
      <c r="Z98" s="56" t="s">
        <v>980</v>
      </c>
      <c r="AA98" s="56" t="s">
        <v>261</v>
      </c>
      <c r="AB98" s="56" t="s">
        <v>976</v>
      </c>
      <c r="AC98" s="56">
        <v>5650139</v>
      </c>
      <c r="AD98" s="56" t="s">
        <v>20</v>
      </c>
      <c r="AE98" s="56" t="s">
        <v>981</v>
      </c>
      <c r="AF98" s="56" t="s">
        <v>20</v>
      </c>
      <c r="AG98" s="56" t="s">
        <v>982</v>
      </c>
      <c r="AH98" s="56" t="s">
        <v>47</v>
      </c>
      <c r="AI98" s="56" t="s">
        <v>983</v>
      </c>
      <c r="AJ98" s="56" t="s">
        <v>984</v>
      </c>
      <c r="AK98" s="56" t="s">
        <v>136</v>
      </c>
      <c r="AL98" s="56" t="s">
        <v>137</v>
      </c>
      <c r="AM98" s="58">
        <v>9450</v>
      </c>
      <c r="AN98" s="56"/>
      <c r="AO98" s="56" t="s">
        <v>137</v>
      </c>
      <c r="AP98" s="56" t="s">
        <v>170</v>
      </c>
      <c r="AQ98" s="56" t="s">
        <v>221</v>
      </c>
      <c r="AR98" s="56"/>
      <c r="AS98" s="56"/>
      <c r="AT98" s="56"/>
      <c r="AU98" s="56" t="s">
        <v>829</v>
      </c>
      <c r="AV98" s="56"/>
      <c r="AW98" s="56" t="s">
        <v>985</v>
      </c>
      <c r="AX98" s="56"/>
      <c r="AY98" s="56"/>
      <c r="AZ98" s="56"/>
      <c r="BA98" s="56" t="s">
        <v>224</v>
      </c>
      <c r="BB98" s="56">
        <v>86057560</v>
      </c>
      <c r="BC98" s="56" t="s">
        <v>149</v>
      </c>
      <c r="BD98" s="56" t="s">
        <v>144</v>
      </c>
      <c r="BE98" s="56" t="s">
        <v>173</v>
      </c>
      <c r="BF98" s="56" t="s">
        <v>986</v>
      </c>
      <c r="BG98" s="56" t="s">
        <v>147</v>
      </c>
      <c r="BH98" s="56" t="s">
        <v>225</v>
      </c>
      <c r="BI98" s="56" t="s">
        <v>143</v>
      </c>
      <c r="BJ98" s="56" t="s">
        <v>137</v>
      </c>
      <c r="BK98" s="56"/>
      <c r="BL98" s="56"/>
      <c r="BM98" s="56">
        <v>111002726</v>
      </c>
      <c r="BN98" s="56"/>
      <c r="BO98" s="56" t="s">
        <v>200</v>
      </c>
    </row>
    <row r="99" spans="1:67">
      <c r="A99" s="56">
        <v>125</v>
      </c>
      <c r="B99" s="56" t="s">
        <v>113</v>
      </c>
      <c r="C99" s="56" t="s">
        <v>114</v>
      </c>
      <c r="D99" s="56" t="s">
        <v>987</v>
      </c>
      <c r="E99" s="56" t="s">
        <v>988</v>
      </c>
      <c r="F99" s="56" t="s">
        <v>989</v>
      </c>
      <c r="G99" s="56" t="s">
        <v>990</v>
      </c>
      <c r="H99" s="56" t="s">
        <v>991</v>
      </c>
      <c r="I99" s="56"/>
      <c r="J99" s="56" t="s">
        <v>287</v>
      </c>
      <c r="K99" s="56" t="s">
        <v>11</v>
      </c>
      <c r="L99" s="56" t="s">
        <v>121</v>
      </c>
      <c r="M99" s="56" t="s">
        <v>122</v>
      </c>
      <c r="N99" s="56" t="s">
        <v>992</v>
      </c>
      <c r="O99" s="56"/>
      <c r="P99" s="56"/>
      <c r="Q99" s="56" t="s">
        <v>987</v>
      </c>
      <c r="R99" s="56" t="s">
        <v>11</v>
      </c>
      <c r="S99" s="56" t="s">
        <v>993</v>
      </c>
      <c r="T99" s="56" t="s">
        <v>125</v>
      </c>
      <c r="U99" s="56" t="s">
        <v>994</v>
      </c>
      <c r="V99" s="56" t="s">
        <v>127</v>
      </c>
      <c r="W99" s="56" t="s">
        <v>165</v>
      </c>
      <c r="X99" s="56" t="s">
        <v>287</v>
      </c>
      <c r="Y99" s="56" t="s">
        <v>995</v>
      </c>
      <c r="Z99" s="56" t="s">
        <v>996</v>
      </c>
      <c r="AA99" s="56" t="s">
        <v>997</v>
      </c>
      <c r="AB99" s="56" t="s">
        <v>987</v>
      </c>
      <c r="AC99" s="56">
        <v>5680120</v>
      </c>
      <c r="AD99" s="56" t="s">
        <v>11</v>
      </c>
      <c r="AE99" s="56" t="s">
        <v>998</v>
      </c>
      <c r="AF99" s="56" t="s">
        <v>11</v>
      </c>
      <c r="AG99" s="56" t="s">
        <v>999</v>
      </c>
      <c r="AH99" s="56" t="s">
        <v>48</v>
      </c>
      <c r="AI99" s="56" t="s">
        <v>1000</v>
      </c>
      <c r="AJ99" s="56" t="s">
        <v>937</v>
      </c>
      <c r="AK99" s="56" t="s">
        <v>136</v>
      </c>
      <c r="AL99" s="56" t="s">
        <v>137</v>
      </c>
      <c r="AM99" s="58">
        <v>16500</v>
      </c>
      <c r="AN99" s="56"/>
      <c r="AO99" s="56" t="s">
        <v>989</v>
      </c>
      <c r="AP99" s="56" t="s">
        <v>138</v>
      </c>
      <c r="AQ99" s="56" t="s">
        <v>139</v>
      </c>
      <c r="AR99" s="56"/>
      <c r="AS99" s="56" t="s">
        <v>1001</v>
      </c>
      <c r="AT99" s="56"/>
      <c r="AU99" s="56" t="s">
        <v>909</v>
      </c>
      <c r="AV99" s="56"/>
      <c r="AW99" s="56" t="s">
        <v>1002</v>
      </c>
      <c r="AX99" s="56"/>
      <c r="AY99" s="56"/>
      <c r="AZ99" s="56"/>
      <c r="BA99" s="56"/>
      <c r="BB99" s="56">
        <v>81005349</v>
      </c>
      <c r="BC99" s="56" t="s">
        <v>143</v>
      </c>
      <c r="BD99" s="56" t="s">
        <v>144</v>
      </c>
      <c r="BE99" s="56" t="s">
        <v>173</v>
      </c>
      <c r="BF99" s="56" t="s">
        <v>261</v>
      </c>
      <c r="BG99" s="56" t="s">
        <v>147</v>
      </c>
      <c r="BH99" s="56" t="s">
        <v>225</v>
      </c>
      <c r="BI99" s="56" t="s">
        <v>149</v>
      </c>
      <c r="BJ99" s="56" t="s">
        <v>137</v>
      </c>
      <c r="BK99" s="56"/>
      <c r="BL99" s="56"/>
      <c r="BM99" s="56"/>
      <c r="BN99" s="56" t="s">
        <v>282</v>
      </c>
      <c r="BO99" s="56" t="s">
        <v>122</v>
      </c>
    </row>
    <row r="100" spans="1:67">
      <c r="A100" s="56">
        <v>31</v>
      </c>
      <c r="B100" s="56" t="s">
        <v>113</v>
      </c>
      <c r="C100" s="56" t="s">
        <v>114</v>
      </c>
      <c r="D100" s="56" t="s">
        <v>1003</v>
      </c>
      <c r="E100" s="56" t="s">
        <v>1004</v>
      </c>
      <c r="F100" s="56" t="s">
        <v>203</v>
      </c>
      <c r="G100" s="56" t="s">
        <v>1005</v>
      </c>
      <c r="H100" s="56" t="s">
        <v>1006</v>
      </c>
      <c r="I100" s="56" t="s">
        <v>206</v>
      </c>
      <c r="J100" s="56"/>
      <c r="K100" s="56" t="s">
        <v>376</v>
      </c>
      <c r="L100" s="56" t="s">
        <v>208</v>
      </c>
      <c r="M100" s="56" t="s">
        <v>209</v>
      </c>
      <c r="N100" s="56" t="s">
        <v>137</v>
      </c>
      <c r="O100" s="56" t="s">
        <v>376</v>
      </c>
      <c r="P100" s="56" t="s">
        <v>1007</v>
      </c>
      <c r="Q100" s="56" t="s">
        <v>1008</v>
      </c>
      <c r="R100" s="56" t="s">
        <v>17</v>
      </c>
      <c r="S100" s="56" t="s">
        <v>1009</v>
      </c>
      <c r="T100" s="56" t="s">
        <v>163</v>
      </c>
      <c r="U100" s="56" t="s">
        <v>1010</v>
      </c>
      <c r="V100" s="56" t="s">
        <v>127</v>
      </c>
      <c r="W100" s="56" t="s">
        <v>434</v>
      </c>
      <c r="X100" s="56" t="s">
        <v>232</v>
      </c>
      <c r="Y100" s="56" t="s">
        <v>1011</v>
      </c>
      <c r="Z100" s="56" t="s">
        <v>1012</v>
      </c>
      <c r="AA100" s="56" t="s">
        <v>1013</v>
      </c>
      <c r="AB100" s="56" t="s">
        <v>1008</v>
      </c>
      <c r="AC100" s="56">
        <v>5648090</v>
      </c>
      <c r="AD100" s="56" t="s">
        <v>17</v>
      </c>
      <c r="AE100" s="56" t="s">
        <v>1014</v>
      </c>
      <c r="AF100" s="56" t="s">
        <v>17</v>
      </c>
      <c r="AG100" s="56" t="s">
        <v>1014</v>
      </c>
      <c r="AH100" s="56" t="s">
        <v>47</v>
      </c>
      <c r="AI100" s="56" t="s">
        <v>1015</v>
      </c>
      <c r="AJ100" s="56" t="s">
        <v>1016</v>
      </c>
      <c r="AK100" s="56" t="s">
        <v>136</v>
      </c>
      <c r="AL100" s="56" t="s">
        <v>137</v>
      </c>
      <c r="AM100" s="58">
        <v>6224</v>
      </c>
      <c r="AN100" s="56"/>
      <c r="AO100" s="56" t="s">
        <v>137</v>
      </c>
      <c r="AP100" s="56" t="s">
        <v>170</v>
      </c>
      <c r="AQ100" s="56" t="s">
        <v>221</v>
      </c>
      <c r="AR100" s="56"/>
      <c r="AS100" s="56"/>
      <c r="AT100" s="56"/>
      <c r="AU100" s="56" t="s">
        <v>194</v>
      </c>
      <c r="AV100" s="56"/>
      <c r="AW100" s="56" t="s">
        <v>1017</v>
      </c>
      <c r="AX100" s="56"/>
      <c r="AY100" s="56"/>
      <c r="AZ100" s="56"/>
      <c r="BA100" s="56" t="s">
        <v>1018</v>
      </c>
      <c r="BB100" s="56">
        <v>85916962</v>
      </c>
      <c r="BC100" s="56" t="s">
        <v>149</v>
      </c>
      <c r="BD100" s="56" t="s">
        <v>144</v>
      </c>
      <c r="BE100" s="56" t="s">
        <v>1019</v>
      </c>
      <c r="BF100" s="56" t="s">
        <v>245</v>
      </c>
      <c r="BG100" s="56" t="s">
        <v>147</v>
      </c>
      <c r="BH100" s="56" t="s">
        <v>198</v>
      </c>
      <c r="BI100" s="56" t="s">
        <v>143</v>
      </c>
      <c r="BJ100" s="56" t="s">
        <v>137</v>
      </c>
      <c r="BK100" s="56"/>
      <c r="BL100" s="56"/>
      <c r="BM100" s="56">
        <v>72387208</v>
      </c>
      <c r="BN100" s="56"/>
      <c r="BO100" s="56" t="s">
        <v>226</v>
      </c>
    </row>
    <row r="101" spans="1:67">
      <c r="A101" s="56">
        <v>39</v>
      </c>
      <c r="B101" s="56" t="s">
        <v>113</v>
      </c>
      <c r="C101" s="56" t="s">
        <v>114</v>
      </c>
      <c r="D101" s="56" t="s">
        <v>1020</v>
      </c>
      <c r="E101" s="56" t="s">
        <v>1021</v>
      </c>
      <c r="F101" s="56" t="s">
        <v>328</v>
      </c>
      <c r="G101" s="56" t="s">
        <v>1022</v>
      </c>
      <c r="H101" s="56" t="s">
        <v>1023</v>
      </c>
      <c r="I101" s="56" t="s">
        <v>1024</v>
      </c>
      <c r="J101" s="56"/>
      <c r="K101" s="56" t="s">
        <v>20</v>
      </c>
      <c r="L101" s="56" t="s">
        <v>332</v>
      </c>
      <c r="M101" s="56" t="s">
        <v>392</v>
      </c>
      <c r="N101" s="56" t="s">
        <v>137</v>
      </c>
      <c r="O101" s="56"/>
      <c r="P101" s="56"/>
      <c r="Q101" s="56" t="s">
        <v>1025</v>
      </c>
      <c r="R101" s="56" t="s">
        <v>20</v>
      </c>
      <c r="S101" s="56" t="s">
        <v>1026</v>
      </c>
      <c r="T101" s="56" t="s">
        <v>163</v>
      </c>
      <c r="U101" s="56" t="s">
        <v>1027</v>
      </c>
      <c r="V101" s="56" t="s">
        <v>127</v>
      </c>
      <c r="W101" s="56" t="s">
        <v>165</v>
      </c>
      <c r="X101" s="56" t="s">
        <v>287</v>
      </c>
      <c r="Y101" s="56" t="s">
        <v>1028</v>
      </c>
      <c r="Z101" s="56" t="s">
        <v>1029</v>
      </c>
      <c r="AA101" s="56" t="s">
        <v>1030</v>
      </c>
      <c r="AB101" s="56" t="s">
        <v>1025</v>
      </c>
      <c r="AC101" s="56">
        <v>5644957</v>
      </c>
      <c r="AD101" s="56" t="s">
        <v>20</v>
      </c>
      <c r="AE101" s="56" t="s">
        <v>1031</v>
      </c>
      <c r="AF101" s="56" t="s">
        <v>20</v>
      </c>
      <c r="AG101" s="56" t="s">
        <v>1032</v>
      </c>
      <c r="AH101" s="56" t="s">
        <v>47</v>
      </c>
      <c r="AI101" s="56" t="s">
        <v>1033</v>
      </c>
      <c r="AJ101" s="56" t="s">
        <v>1034</v>
      </c>
      <c r="AK101" s="56" t="s">
        <v>136</v>
      </c>
      <c r="AL101" s="56" t="s">
        <v>137</v>
      </c>
      <c r="AM101" s="58">
        <v>20724.28</v>
      </c>
      <c r="AN101" s="56"/>
      <c r="AO101" s="56" t="s">
        <v>137</v>
      </c>
      <c r="AP101" s="56" t="s">
        <v>170</v>
      </c>
      <c r="AQ101" s="56" t="s">
        <v>221</v>
      </c>
      <c r="AR101" s="56"/>
      <c r="AS101" s="56"/>
      <c r="AT101" s="56"/>
      <c r="AU101" s="56" t="s">
        <v>1035</v>
      </c>
      <c r="AV101" s="56"/>
      <c r="AW101" s="56" t="s">
        <v>1036</v>
      </c>
      <c r="AX101" s="56"/>
      <c r="AY101" s="56"/>
      <c r="AZ101" s="56"/>
      <c r="BA101" s="56" t="s">
        <v>442</v>
      </c>
      <c r="BB101" s="56">
        <v>85717645</v>
      </c>
      <c r="BC101" s="56" t="s">
        <v>149</v>
      </c>
      <c r="BD101" s="56" t="s">
        <v>144</v>
      </c>
      <c r="BE101" s="56" t="s">
        <v>173</v>
      </c>
      <c r="BF101" s="56" t="s">
        <v>567</v>
      </c>
      <c r="BG101" s="56" t="s">
        <v>147</v>
      </c>
      <c r="BH101" s="56" t="s">
        <v>1037</v>
      </c>
      <c r="BI101" s="56" t="s">
        <v>143</v>
      </c>
      <c r="BJ101" s="56" t="s">
        <v>137</v>
      </c>
      <c r="BK101" s="56"/>
      <c r="BL101" s="56"/>
      <c r="BM101" s="56">
        <v>110960627</v>
      </c>
      <c r="BN101" s="56" t="s">
        <v>150</v>
      </c>
      <c r="BO101" s="56" t="s">
        <v>226</v>
      </c>
    </row>
    <row r="102" spans="1:67">
      <c r="A102" s="56">
        <v>117</v>
      </c>
      <c r="B102" s="56" t="s">
        <v>113</v>
      </c>
      <c r="C102" s="56" t="s">
        <v>114</v>
      </c>
      <c r="D102" s="56" t="s">
        <v>1038</v>
      </c>
      <c r="E102" s="56" t="s">
        <v>1039</v>
      </c>
      <c r="F102" s="56" t="s">
        <v>1040</v>
      </c>
      <c r="G102" s="56" t="s">
        <v>1041</v>
      </c>
      <c r="H102" s="56" t="s">
        <v>1042</v>
      </c>
      <c r="I102" s="56" t="s">
        <v>137</v>
      </c>
      <c r="J102" s="56" t="s">
        <v>287</v>
      </c>
      <c r="K102" s="56" t="s">
        <v>17</v>
      </c>
      <c r="L102" s="56" t="s">
        <v>121</v>
      </c>
      <c r="M102" s="56" t="s">
        <v>582</v>
      </c>
      <c r="N102" s="56" t="s">
        <v>1043</v>
      </c>
      <c r="O102" s="56"/>
      <c r="P102" s="56"/>
      <c r="Q102" s="56" t="s">
        <v>1044</v>
      </c>
      <c r="R102" s="56" t="s">
        <v>17</v>
      </c>
      <c r="S102" s="56" t="s">
        <v>1045</v>
      </c>
      <c r="T102" s="56" t="s">
        <v>163</v>
      </c>
      <c r="U102" s="56" t="s">
        <v>1046</v>
      </c>
      <c r="V102" s="56" t="s">
        <v>127</v>
      </c>
      <c r="W102" s="56" t="s">
        <v>400</v>
      </c>
      <c r="X102" s="56" t="s">
        <v>287</v>
      </c>
      <c r="Y102" s="56" t="s">
        <v>1047</v>
      </c>
      <c r="Z102" s="56" t="s">
        <v>1048</v>
      </c>
      <c r="AA102" s="56" t="s">
        <v>1049</v>
      </c>
      <c r="AB102" s="56" t="s">
        <v>1044</v>
      </c>
      <c r="AC102" s="56">
        <v>5654987</v>
      </c>
      <c r="AD102" s="56" t="s">
        <v>17</v>
      </c>
      <c r="AE102" s="56" t="s">
        <v>1050</v>
      </c>
      <c r="AF102" s="56" t="s">
        <v>17</v>
      </c>
      <c r="AG102" s="56" t="s">
        <v>1051</v>
      </c>
      <c r="AH102" s="56" t="s">
        <v>45</v>
      </c>
      <c r="AI102" s="56" t="s">
        <v>1052</v>
      </c>
      <c r="AJ102" s="56" t="s">
        <v>1053</v>
      </c>
      <c r="AK102" s="56" t="s">
        <v>136</v>
      </c>
      <c r="AL102" s="56" t="s">
        <v>137</v>
      </c>
      <c r="AM102" s="58">
        <v>16050</v>
      </c>
      <c r="AN102" s="56"/>
      <c r="AO102" s="56" t="s">
        <v>1043</v>
      </c>
      <c r="AP102" s="56" t="s">
        <v>170</v>
      </c>
      <c r="AQ102" s="56" t="s">
        <v>139</v>
      </c>
      <c r="AR102" s="56" t="s">
        <v>322</v>
      </c>
      <c r="AS102" s="56" t="s">
        <v>1054</v>
      </c>
      <c r="AT102" s="56" t="s">
        <v>1055</v>
      </c>
      <c r="AU102" s="56" t="s">
        <v>243</v>
      </c>
      <c r="AV102" s="56"/>
      <c r="AW102" s="56" t="s">
        <v>1056</v>
      </c>
      <c r="AX102" s="56"/>
      <c r="AY102" s="56"/>
      <c r="AZ102" s="56"/>
      <c r="BA102" s="56"/>
      <c r="BB102" s="56">
        <v>86362270</v>
      </c>
      <c r="BC102" s="56" t="s">
        <v>143</v>
      </c>
      <c r="BD102" s="56" t="s">
        <v>303</v>
      </c>
      <c r="BE102" s="56" t="s">
        <v>410</v>
      </c>
      <c r="BF102" s="56" t="s">
        <v>281</v>
      </c>
      <c r="BG102" s="56"/>
      <c r="BH102" s="56" t="s">
        <v>225</v>
      </c>
      <c r="BI102" s="56" t="s">
        <v>149</v>
      </c>
      <c r="BJ102" s="56" t="s">
        <v>137</v>
      </c>
      <c r="BK102" s="56"/>
      <c r="BL102" s="56" t="s">
        <v>199</v>
      </c>
      <c r="BM102" s="56"/>
      <c r="BN102" s="56" t="s">
        <v>282</v>
      </c>
      <c r="BO102" s="56" t="s">
        <v>283</v>
      </c>
    </row>
    <row r="103" spans="1:67">
      <c r="A103" s="56">
        <v>118</v>
      </c>
      <c r="B103" s="56" t="s">
        <v>113</v>
      </c>
      <c r="C103" s="56" t="s">
        <v>114</v>
      </c>
      <c r="D103" s="56" t="s">
        <v>1038</v>
      </c>
      <c r="E103" s="56" t="s">
        <v>1039</v>
      </c>
      <c r="F103" s="56" t="s">
        <v>1040</v>
      </c>
      <c r="G103" s="56" t="s">
        <v>1041</v>
      </c>
      <c r="H103" s="56" t="s">
        <v>1042</v>
      </c>
      <c r="I103" s="56" t="s">
        <v>137</v>
      </c>
      <c r="J103" s="56" t="s">
        <v>287</v>
      </c>
      <c r="K103" s="56" t="s">
        <v>17</v>
      </c>
      <c r="L103" s="56" t="s">
        <v>121</v>
      </c>
      <c r="M103" s="56" t="s">
        <v>582</v>
      </c>
      <c r="N103" s="56" t="s">
        <v>1043</v>
      </c>
      <c r="O103" s="56"/>
      <c r="P103" s="56"/>
      <c r="Q103" s="56" t="s">
        <v>1044</v>
      </c>
      <c r="R103" s="56" t="s">
        <v>17</v>
      </c>
      <c r="S103" s="56" t="s">
        <v>1045</v>
      </c>
      <c r="T103" s="56" t="s">
        <v>163</v>
      </c>
      <c r="U103" s="56" t="s">
        <v>1046</v>
      </c>
      <c r="V103" s="56" t="s">
        <v>127</v>
      </c>
      <c r="W103" s="56" t="s">
        <v>400</v>
      </c>
      <c r="X103" s="56" t="s">
        <v>287</v>
      </c>
      <c r="Y103" s="56" t="s">
        <v>1047</v>
      </c>
      <c r="Z103" s="56" t="s">
        <v>1048</v>
      </c>
      <c r="AA103" s="56" t="s">
        <v>1049</v>
      </c>
      <c r="AB103" s="56" t="s">
        <v>1044</v>
      </c>
      <c r="AC103" s="56">
        <v>5654987</v>
      </c>
      <c r="AD103" s="56" t="s">
        <v>17</v>
      </c>
      <c r="AE103" s="56" t="s">
        <v>1050</v>
      </c>
      <c r="AF103" s="56" t="s">
        <v>17</v>
      </c>
      <c r="AG103" s="56" t="s">
        <v>1051</v>
      </c>
      <c r="AH103" s="56" t="s">
        <v>45</v>
      </c>
      <c r="AI103" s="56" t="s">
        <v>1057</v>
      </c>
      <c r="AJ103" s="56" t="s">
        <v>1058</v>
      </c>
      <c r="AK103" s="56" t="s">
        <v>136</v>
      </c>
      <c r="AL103" s="56" t="s">
        <v>137</v>
      </c>
      <c r="AM103" s="58">
        <v>10850</v>
      </c>
      <c r="AN103" s="56"/>
      <c r="AO103" s="56" t="s">
        <v>1043</v>
      </c>
      <c r="AP103" s="56" t="s">
        <v>170</v>
      </c>
      <c r="AQ103" s="56" t="s">
        <v>139</v>
      </c>
      <c r="AR103" s="56" t="s">
        <v>322</v>
      </c>
      <c r="AS103" s="56" t="s">
        <v>1054</v>
      </c>
      <c r="AT103" s="56" t="s">
        <v>1059</v>
      </c>
      <c r="AU103" s="56" t="s">
        <v>243</v>
      </c>
      <c r="AV103" s="56"/>
      <c r="AW103" s="56" t="s">
        <v>1056</v>
      </c>
      <c r="AX103" s="56"/>
      <c r="AY103" s="56"/>
      <c r="AZ103" s="56"/>
      <c r="BA103" s="56"/>
      <c r="BB103" s="56">
        <v>86362270</v>
      </c>
      <c r="BC103" s="56" t="s">
        <v>143</v>
      </c>
      <c r="BD103" s="56" t="s">
        <v>303</v>
      </c>
      <c r="BE103" s="56" t="s">
        <v>410</v>
      </c>
      <c r="BF103" s="56" t="s">
        <v>281</v>
      </c>
      <c r="BG103" s="56"/>
      <c r="BH103" s="56" t="s">
        <v>225</v>
      </c>
      <c r="BI103" s="56" t="s">
        <v>149</v>
      </c>
      <c r="BJ103" s="56" t="s">
        <v>137</v>
      </c>
      <c r="BK103" s="56"/>
      <c r="BL103" s="56" t="s">
        <v>199</v>
      </c>
      <c r="BM103" s="56"/>
      <c r="BN103" s="56" t="s">
        <v>282</v>
      </c>
      <c r="BO103" s="56" t="s">
        <v>283</v>
      </c>
    </row>
    <row r="104" spans="1:67">
      <c r="A104" s="56">
        <v>119</v>
      </c>
      <c r="B104" s="56" t="s">
        <v>113</v>
      </c>
      <c r="C104" s="56" t="s">
        <v>114</v>
      </c>
      <c r="D104" s="56" t="s">
        <v>1038</v>
      </c>
      <c r="E104" s="56" t="s">
        <v>1039</v>
      </c>
      <c r="F104" s="56" t="s">
        <v>1040</v>
      </c>
      <c r="G104" s="56" t="s">
        <v>1041</v>
      </c>
      <c r="H104" s="56" t="s">
        <v>1042</v>
      </c>
      <c r="I104" s="56" t="s">
        <v>137</v>
      </c>
      <c r="J104" s="56" t="s">
        <v>287</v>
      </c>
      <c r="K104" s="56" t="s">
        <v>17</v>
      </c>
      <c r="L104" s="56" t="s">
        <v>121</v>
      </c>
      <c r="M104" s="56" t="s">
        <v>582</v>
      </c>
      <c r="N104" s="56" t="s">
        <v>1043</v>
      </c>
      <c r="O104" s="56"/>
      <c r="P104" s="56"/>
      <c r="Q104" s="56" t="s">
        <v>1044</v>
      </c>
      <c r="R104" s="56" t="s">
        <v>17</v>
      </c>
      <c r="S104" s="56" t="s">
        <v>1045</v>
      </c>
      <c r="T104" s="56" t="s">
        <v>163</v>
      </c>
      <c r="U104" s="56" t="s">
        <v>1046</v>
      </c>
      <c r="V104" s="56" t="s">
        <v>127</v>
      </c>
      <c r="W104" s="56" t="s">
        <v>400</v>
      </c>
      <c r="X104" s="56" t="s">
        <v>287</v>
      </c>
      <c r="Y104" s="56" t="s">
        <v>1047</v>
      </c>
      <c r="Z104" s="56" t="s">
        <v>1048</v>
      </c>
      <c r="AA104" s="56" t="s">
        <v>1049</v>
      </c>
      <c r="AB104" s="56" t="s">
        <v>1044</v>
      </c>
      <c r="AC104" s="56">
        <v>5654987</v>
      </c>
      <c r="AD104" s="56" t="s">
        <v>17</v>
      </c>
      <c r="AE104" s="56" t="s">
        <v>1050</v>
      </c>
      <c r="AF104" s="56" t="s">
        <v>17</v>
      </c>
      <c r="AG104" s="56" t="s">
        <v>1051</v>
      </c>
      <c r="AH104" s="56" t="s">
        <v>45</v>
      </c>
      <c r="AI104" s="56" t="s">
        <v>1060</v>
      </c>
      <c r="AJ104" s="56" t="s">
        <v>1061</v>
      </c>
      <c r="AK104" s="56" t="s">
        <v>136</v>
      </c>
      <c r="AL104" s="56" t="s">
        <v>137</v>
      </c>
      <c r="AM104" s="58">
        <v>6900</v>
      </c>
      <c r="AN104" s="56"/>
      <c r="AO104" s="56" t="s">
        <v>1043</v>
      </c>
      <c r="AP104" s="56" t="s">
        <v>170</v>
      </c>
      <c r="AQ104" s="56" t="s">
        <v>139</v>
      </c>
      <c r="AR104" s="56" t="s">
        <v>322</v>
      </c>
      <c r="AS104" s="56" t="s">
        <v>1054</v>
      </c>
      <c r="AT104" s="56" t="s">
        <v>1062</v>
      </c>
      <c r="AU104" s="56" t="s">
        <v>243</v>
      </c>
      <c r="AV104" s="56"/>
      <c r="AW104" s="56" t="s">
        <v>1056</v>
      </c>
      <c r="AX104" s="56"/>
      <c r="AY104" s="56"/>
      <c r="AZ104" s="56"/>
      <c r="BA104" s="56"/>
      <c r="BB104" s="56">
        <v>86362270</v>
      </c>
      <c r="BC104" s="56" t="s">
        <v>143</v>
      </c>
      <c r="BD104" s="56" t="s">
        <v>303</v>
      </c>
      <c r="BE104" s="56" t="s">
        <v>410</v>
      </c>
      <c r="BF104" s="56" t="s">
        <v>281</v>
      </c>
      <c r="BG104" s="56"/>
      <c r="BH104" s="56" t="s">
        <v>225</v>
      </c>
      <c r="BI104" s="56" t="s">
        <v>149</v>
      </c>
      <c r="BJ104" s="56" t="s">
        <v>137</v>
      </c>
      <c r="BK104" s="56"/>
      <c r="BL104" s="56" t="s">
        <v>199</v>
      </c>
      <c r="BM104" s="56"/>
      <c r="BN104" s="56" t="s">
        <v>282</v>
      </c>
      <c r="BO104" s="56" t="s">
        <v>283</v>
      </c>
    </row>
    <row r="105" spans="1:67">
      <c r="A105" s="56">
        <v>246</v>
      </c>
      <c r="B105" s="56" t="s">
        <v>113</v>
      </c>
      <c r="C105" s="56" t="s">
        <v>114</v>
      </c>
      <c r="D105" s="56" t="s">
        <v>1063</v>
      </c>
      <c r="E105" s="56" t="s">
        <v>1064</v>
      </c>
      <c r="F105" s="56" t="s">
        <v>1065</v>
      </c>
      <c r="G105" s="56" t="s">
        <v>1066</v>
      </c>
      <c r="H105" s="56" t="s">
        <v>1067</v>
      </c>
      <c r="I105" s="56" t="s">
        <v>137</v>
      </c>
      <c r="J105" s="56" t="s">
        <v>581</v>
      </c>
      <c r="K105" s="56" t="s">
        <v>11</v>
      </c>
      <c r="L105" s="56" t="s">
        <v>121</v>
      </c>
      <c r="M105" s="56" t="s">
        <v>582</v>
      </c>
      <c r="N105" s="56" t="s">
        <v>1068</v>
      </c>
      <c r="O105" s="56"/>
      <c r="P105" s="56"/>
      <c r="Q105" s="56" t="s">
        <v>1063</v>
      </c>
      <c r="R105" s="56" t="s">
        <v>11</v>
      </c>
      <c r="S105" s="56" t="s">
        <v>1069</v>
      </c>
      <c r="T105" s="56" t="s">
        <v>163</v>
      </c>
      <c r="U105" s="56" t="s">
        <v>1070</v>
      </c>
      <c r="V105" s="56" t="s">
        <v>127</v>
      </c>
      <c r="W105" s="56" t="s">
        <v>586</v>
      </c>
      <c r="X105" s="56" t="s">
        <v>581</v>
      </c>
      <c r="Y105" s="56" t="s">
        <v>1071</v>
      </c>
      <c r="Z105" s="56" t="s">
        <v>1072</v>
      </c>
      <c r="AA105" s="56" t="s">
        <v>1073</v>
      </c>
      <c r="AB105" s="56" t="s">
        <v>1063</v>
      </c>
      <c r="AC105" s="56">
        <v>5562979</v>
      </c>
      <c r="AD105" s="56" t="s">
        <v>11</v>
      </c>
      <c r="AE105" s="56" t="s">
        <v>1070</v>
      </c>
      <c r="AF105" s="56" t="s">
        <v>11</v>
      </c>
      <c r="AG105" s="56" t="s">
        <v>1074</v>
      </c>
      <c r="AH105" s="56" t="s">
        <v>46</v>
      </c>
      <c r="AI105" s="56" t="s">
        <v>1075</v>
      </c>
      <c r="AJ105" s="56" t="s">
        <v>1076</v>
      </c>
      <c r="AK105" s="56" t="s">
        <v>136</v>
      </c>
      <c r="AL105" s="56" t="s">
        <v>137</v>
      </c>
      <c r="AM105" s="58">
        <v>19800</v>
      </c>
      <c r="AN105" s="56"/>
      <c r="AO105" s="56" t="s">
        <v>1068</v>
      </c>
      <c r="AP105" s="56" t="s">
        <v>170</v>
      </c>
      <c r="AQ105" s="56" t="s">
        <v>139</v>
      </c>
      <c r="AR105" s="56" t="s">
        <v>191</v>
      </c>
      <c r="AS105" s="56" t="s">
        <v>1077</v>
      </c>
      <c r="AT105" s="56" t="s">
        <v>1078</v>
      </c>
      <c r="AU105" s="56" t="s">
        <v>1079</v>
      </c>
      <c r="AV105" s="56"/>
      <c r="AW105" s="56" t="s">
        <v>1080</v>
      </c>
      <c r="AX105" s="56"/>
      <c r="AY105" s="56"/>
      <c r="AZ105" s="56"/>
      <c r="BA105" s="56"/>
      <c r="BB105" s="56">
        <v>85766371</v>
      </c>
      <c r="BC105" s="56" t="s">
        <v>143</v>
      </c>
      <c r="BD105" s="56" t="s">
        <v>597</v>
      </c>
      <c r="BE105" s="56" t="s">
        <v>591</v>
      </c>
      <c r="BF105" s="56" t="s">
        <v>137</v>
      </c>
      <c r="BG105" s="56"/>
      <c r="BH105" s="56" t="s">
        <v>718</v>
      </c>
      <c r="BI105" s="56" t="s">
        <v>149</v>
      </c>
      <c r="BJ105" s="56" t="s">
        <v>137</v>
      </c>
      <c r="BK105" s="56"/>
      <c r="BL105" s="56" t="s">
        <v>199</v>
      </c>
      <c r="BM105" s="56"/>
      <c r="BN105" s="56" t="s">
        <v>150</v>
      </c>
      <c r="BO105" s="56" t="s">
        <v>283</v>
      </c>
    </row>
    <row r="106" spans="1:67">
      <c r="A106" s="56">
        <v>248</v>
      </c>
      <c r="B106" s="56" t="s">
        <v>113</v>
      </c>
      <c r="C106" s="56" t="s">
        <v>114</v>
      </c>
      <c r="D106" s="56" t="s">
        <v>159</v>
      </c>
      <c r="E106" s="56" t="s">
        <v>1081</v>
      </c>
      <c r="F106" s="56" t="s">
        <v>264</v>
      </c>
      <c r="G106" s="56" t="s">
        <v>1082</v>
      </c>
      <c r="H106" s="56" t="s">
        <v>1083</v>
      </c>
      <c r="I106" s="56" t="s">
        <v>1084</v>
      </c>
      <c r="J106" s="56" t="s">
        <v>120</v>
      </c>
      <c r="K106" s="56" t="s">
        <v>1085</v>
      </c>
      <c r="L106" s="56" t="s">
        <v>267</v>
      </c>
      <c r="M106" s="56" t="s">
        <v>1086</v>
      </c>
      <c r="N106" s="56" t="s">
        <v>137</v>
      </c>
      <c r="O106" s="56"/>
      <c r="P106" s="56"/>
      <c r="Q106" s="56" t="s">
        <v>1087</v>
      </c>
      <c r="R106" s="56" t="s">
        <v>1085</v>
      </c>
      <c r="S106" s="56" t="s">
        <v>1088</v>
      </c>
      <c r="T106" s="56" t="s">
        <v>163</v>
      </c>
      <c r="U106" s="56" t="s">
        <v>1089</v>
      </c>
      <c r="V106" s="56" t="s">
        <v>127</v>
      </c>
      <c r="W106" s="56" t="s">
        <v>337</v>
      </c>
      <c r="X106" s="56" t="s">
        <v>120</v>
      </c>
      <c r="Y106" s="56" t="s">
        <v>1090</v>
      </c>
      <c r="Z106" s="56" t="s">
        <v>1091</v>
      </c>
      <c r="AA106" s="56" t="s">
        <v>339</v>
      </c>
      <c r="AB106" s="57" t="s">
        <v>1087</v>
      </c>
      <c r="AC106" s="56">
        <v>5562848</v>
      </c>
      <c r="AD106" s="56" t="s">
        <v>20</v>
      </c>
      <c r="AE106" s="56" t="s">
        <v>1092</v>
      </c>
      <c r="AF106" s="56" t="s">
        <v>1085</v>
      </c>
      <c r="AG106" s="56" t="s">
        <v>1093</v>
      </c>
      <c r="AH106" s="56" t="s">
        <v>48</v>
      </c>
      <c r="AI106" s="56"/>
      <c r="AJ106" s="56"/>
      <c r="AK106" s="56" t="s">
        <v>136</v>
      </c>
      <c r="AL106" s="56" t="s">
        <v>137</v>
      </c>
      <c r="AM106" s="58">
        <v>14900</v>
      </c>
      <c r="AN106" s="56"/>
      <c r="AO106" s="56" t="s">
        <v>137</v>
      </c>
      <c r="AP106" s="56" t="s">
        <v>422</v>
      </c>
      <c r="AQ106" s="56" t="s">
        <v>139</v>
      </c>
      <c r="AR106" s="56"/>
      <c r="AS106" s="56" t="s">
        <v>1094</v>
      </c>
      <c r="AT106" s="56"/>
      <c r="AU106" s="56"/>
      <c r="AV106" s="56"/>
      <c r="AW106" s="56" t="s">
        <v>1095</v>
      </c>
      <c r="AX106" s="56"/>
      <c r="AY106" s="56"/>
      <c r="AZ106" s="56"/>
      <c r="BA106" s="56"/>
      <c r="BB106" s="56">
        <v>85575818</v>
      </c>
      <c r="BC106" s="56" t="s">
        <v>143</v>
      </c>
      <c r="BD106" s="56" t="s">
        <v>144</v>
      </c>
      <c r="BE106" s="56" t="s">
        <v>1096</v>
      </c>
      <c r="BF106" s="56" t="s">
        <v>520</v>
      </c>
      <c r="BG106" s="56" t="s">
        <v>147</v>
      </c>
      <c r="BH106" s="56" t="s">
        <v>198</v>
      </c>
      <c r="BI106" s="56" t="s">
        <v>143</v>
      </c>
      <c r="BJ106" s="56" t="s">
        <v>137</v>
      </c>
      <c r="BK106" s="56"/>
      <c r="BL106" s="56"/>
      <c r="BM106" s="56"/>
      <c r="BN106" s="56" t="s">
        <v>719</v>
      </c>
      <c r="BO106" s="56" t="s">
        <v>1086</v>
      </c>
    </row>
    <row r="107" spans="1:67">
      <c r="A107" s="56">
        <v>78</v>
      </c>
      <c r="B107" s="56" t="s">
        <v>113</v>
      </c>
      <c r="C107" s="56" t="s">
        <v>114</v>
      </c>
      <c r="D107" s="56" t="s">
        <v>700</v>
      </c>
      <c r="E107" s="56" t="s">
        <v>1097</v>
      </c>
      <c r="F107" s="56" t="s">
        <v>702</v>
      </c>
      <c r="G107" s="56" t="s">
        <v>1098</v>
      </c>
      <c r="H107" s="56" t="s">
        <v>1099</v>
      </c>
      <c r="I107" s="56" t="s">
        <v>137</v>
      </c>
      <c r="J107" s="56" t="s">
        <v>159</v>
      </c>
      <c r="K107" s="56" t="s">
        <v>11</v>
      </c>
      <c r="L107" s="56" t="s">
        <v>1100</v>
      </c>
      <c r="M107" s="56" t="s">
        <v>1101</v>
      </c>
      <c r="N107" s="56" t="s">
        <v>137</v>
      </c>
      <c r="O107" s="56"/>
      <c r="P107" s="56"/>
      <c r="Q107" s="56" t="s">
        <v>1102</v>
      </c>
      <c r="R107" s="56" t="s">
        <v>11</v>
      </c>
      <c r="S107" s="56" t="s">
        <v>1103</v>
      </c>
      <c r="T107" s="56" t="s">
        <v>125</v>
      </c>
      <c r="U107" s="56" t="s">
        <v>1104</v>
      </c>
      <c r="V107" s="56" t="s">
        <v>127</v>
      </c>
      <c r="W107" s="56" t="s">
        <v>165</v>
      </c>
      <c r="X107" s="56" t="s">
        <v>120</v>
      </c>
      <c r="Y107" s="56" t="s">
        <v>1105</v>
      </c>
      <c r="Z107" s="56" t="s">
        <v>1106</v>
      </c>
      <c r="AA107" s="56" t="s">
        <v>1107</v>
      </c>
      <c r="AB107" s="56" t="s">
        <v>1102</v>
      </c>
      <c r="AC107" s="56">
        <v>5570037</v>
      </c>
      <c r="AD107" s="56" t="s">
        <v>11</v>
      </c>
      <c r="AE107" s="56" t="s">
        <v>1108</v>
      </c>
      <c r="AF107" s="56" t="s">
        <v>11</v>
      </c>
      <c r="AG107" s="56" t="s">
        <v>1109</v>
      </c>
      <c r="AH107" s="56" t="s">
        <v>35</v>
      </c>
      <c r="AI107" s="56" t="s">
        <v>1110</v>
      </c>
      <c r="AJ107" s="56" t="s">
        <v>277</v>
      </c>
      <c r="AK107" s="56" t="s">
        <v>136</v>
      </c>
      <c r="AL107" s="56" t="s">
        <v>137</v>
      </c>
      <c r="AM107" s="58">
        <v>50100</v>
      </c>
      <c r="AN107" s="56"/>
      <c r="AO107" s="56" t="s">
        <v>137</v>
      </c>
      <c r="AP107" s="56" t="s">
        <v>138</v>
      </c>
      <c r="AQ107" s="56" t="s">
        <v>139</v>
      </c>
      <c r="AR107" s="56"/>
      <c r="AS107" s="56" t="s">
        <v>1111</v>
      </c>
      <c r="AT107" s="56"/>
      <c r="AU107" s="56" t="s">
        <v>1112</v>
      </c>
      <c r="AV107" s="56"/>
      <c r="AW107" s="56" t="s">
        <v>1113</v>
      </c>
      <c r="AX107" s="56"/>
      <c r="AY107" s="56"/>
      <c r="AZ107" s="56"/>
      <c r="BA107" s="56"/>
      <c r="BB107" s="56">
        <v>86542492</v>
      </c>
      <c r="BC107" s="56" t="s">
        <v>143</v>
      </c>
      <c r="BD107" s="56" t="s">
        <v>144</v>
      </c>
      <c r="BE107" s="56" t="s">
        <v>1114</v>
      </c>
      <c r="BF107" s="56" t="s">
        <v>261</v>
      </c>
      <c r="BG107" s="56" t="s">
        <v>147</v>
      </c>
      <c r="BH107" s="56" t="s">
        <v>198</v>
      </c>
      <c r="BI107" s="56" t="s">
        <v>149</v>
      </c>
      <c r="BJ107" s="56" t="s">
        <v>137</v>
      </c>
      <c r="BK107" s="56"/>
      <c r="BL107" s="56"/>
      <c r="BM107" s="56"/>
      <c r="BN107" s="56" t="s">
        <v>719</v>
      </c>
      <c r="BO107" s="56" t="s">
        <v>283</v>
      </c>
    </row>
    <row r="108" spans="1:67">
      <c r="A108" s="56">
        <v>91</v>
      </c>
      <c r="B108" s="56" t="s">
        <v>113</v>
      </c>
      <c r="C108" s="56" t="s">
        <v>114</v>
      </c>
      <c r="D108" s="56" t="s">
        <v>479</v>
      </c>
      <c r="E108" s="56" t="s">
        <v>1115</v>
      </c>
      <c r="F108" s="56" t="s">
        <v>1116</v>
      </c>
      <c r="G108" s="56" t="s">
        <v>1117</v>
      </c>
      <c r="H108" s="56" t="s">
        <v>1099</v>
      </c>
      <c r="I108" s="56" t="s">
        <v>1118</v>
      </c>
      <c r="J108" s="56"/>
      <c r="K108" s="56" t="s">
        <v>481</v>
      </c>
      <c r="L108" s="56" t="s">
        <v>1100</v>
      </c>
      <c r="M108" s="56" t="s">
        <v>1101</v>
      </c>
      <c r="N108" s="56" t="s">
        <v>137</v>
      </c>
      <c r="O108" s="56" t="s">
        <v>481</v>
      </c>
      <c r="P108" s="56" t="s">
        <v>1119</v>
      </c>
      <c r="Q108" s="56" t="s">
        <v>1102</v>
      </c>
      <c r="R108" s="56" t="s">
        <v>11</v>
      </c>
      <c r="S108" s="56" t="s">
        <v>1120</v>
      </c>
      <c r="T108" s="56" t="s">
        <v>163</v>
      </c>
      <c r="U108" s="56" t="s">
        <v>1121</v>
      </c>
      <c r="V108" s="56" t="s">
        <v>127</v>
      </c>
      <c r="W108" s="56" t="s">
        <v>165</v>
      </c>
      <c r="X108" s="56" t="s">
        <v>120</v>
      </c>
      <c r="Y108" s="56" t="s">
        <v>1105</v>
      </c>
      <c r="Z108" s="56" t="s">
        <v>1106</v>
      </c>
      <c r="AA108" s="56" t="s">
        <v>1107</v>
      </c>
      <c r="AB108" s="56" t="s">
        <v>1102</v>
      </c>
      <c r="AC108" s="56">
        <v>5656607</v>
      </c>
      <c r="AD108" s="56" t="s">
        <v>11</v>
      </c>
      <c r="AE108" s="56" t="s">
        <v>1122</v>
      </c>
      <c r="AF108" s="56" t="s">
        <v>11</v>
      </c>
      <c r="AG108" s="56" t="s">
        <v>1123</v>
      </c>
      <c r="AH108" s="56" t="s">
        <v>35</v>
      </c>
      <c r="AI108" s="56" t="s">
        <v>1124</v>
      </c>
      <c r="AJ108" s="56" t="s">
        <v>277</v>
      </c>
      <c r="AK108" s="56" t="s">
        <v>136</v>
      </c>
      <c r="AL108" s="56" t="s">
        <v>137</v>
      </c>
      <c r="AM108" s="58">
        <v>2600</v>
      </c>
      <c r="AN108" s="56"/>
      <c r="AO108" s="56" t="s">
        <v>137</v>
      </c>
      <c r="AP108" s="56" t="s">
        <v>170</v>
      </c>
      <c r="AQ108" s="56" t="s">
        <v>139</v>
      </c>
      <c r="AR108" s="56"/>
      <c r="AS108" s="56" t="s">
        <v>1111</v>
      </c>
      <c r="AT108" s="56"/>
      <c r="AU108" s="56" t="s">
        <v>1125</v>
      </c>
      <c r="AV108" s="56"/>
      <c r="AW108" s="56" t="s">
        <v>1126</v>
      </c>
      <c r="AX108" s="56"/>
      <c r="AY108" s="56"/>
      <c r="AZ108" s="56"/>
      <c r="BA108" s="56"/>
      <c r="BB108" s="56">
        <v>86542492</v>
      </c>
      <c r="BC108" s="56" t="s">
        <v>143</v>
      </c>
      <c r="BD108" s="56" t="s">
        <v>144</v>
      </c>
      <c r="BE108" s="56" t="s">
        <v>173</v>
      </c>
      <c r="BF108" s="56" t="s">
        <v>261</v>
      </c>
      <c r="BG108" s="56" t="s">
        <v>147</v>
      </c>
      <c r="BH108" s="56" t="s">
        <v>198</v>
      </c>
      <c r="BI108" s="56" t="s">
        <v>149</v>
      </c>
      <c r="BJ108" s="56" t="s">
        <v>137</v>
      </c>
      <c r="BK108" s="56"/>
      <c r="BL108" s="56"/>
      <c r="BM108" s="56"/>
      <c r="BN108" s="56" t="s">
        <v>719</v>
      </c>
      <c r="BO108" s="56" t="s">
        <v>1127</v>
      </c>
    </row>
    <row r="109" spans="1:67">
      <c r="A109" s="56">
        <v>26</v>
      </c>
      <c r="B109" s="56" t="s">
        <v>113</v>
      </c>
      <c r="C109" s="56" t="s">
        <v>114</v>
      </c>
      <c r="D109" s="56" t="s">
        <v>1128</v>
      </c>
      <c r="E109" s="56" t="s">
        <v>1129</v>
      </c>
      <c r="F109" s="56" t="s">
        <v>117</v>
      </c>
      <c r="G109" s="56" t="s">
        <v>1130</v>
      </c>
      <c r="H109" s="56" t="s">
        <v>1131</v>
      </c>
      <c r="I109" s="56"/>
      <c r="J109" s="56" t="s">
        <v>120</v>
      </c>
      <c r="K109" s="56" t="s">
        <v>17</v>
      </c>
      <c r="L109" s="56" t="s">
        <v>121</v>
      </c>
      <c r="M109" s="56" t="s">
        <v>122</v>
      </c>
      <c r="N109" s="56" t="s">
        <v>123</v>
      </c>
      <c r="O109" s="56"/>
      <c r="P109" s="56"/>
      <c r="Q109" s="56" t="s">
        <v>1128</v>
      </c>
      <c r="R109" s="56" t="s">
        <v>17</v>
      </c>
      <c r="S109" s="56" t="s">
        <v>1132</v>
      </c>
      <c r="T109" s="56" t="s">
        <v>125</v>
      </c>
      <c r="U109" s="56" t="s">
        <v>1133</v>
      </c>
      <c r="V109" s="56" t="s">
        <v>127</v>
      </c>
      <c r="W109" s="56" t="s">
        <v>165</v>
      </c>
      <c r="X109" s="56" t="s">
        <v>120</v>
      </c>
      <c r="Y109" s="56" t="s">
        <v>450</v>
      </c>
      <c r="Z109" s="56" t="s">
        <v>451</v>
      </c>
      <c r="AA109" s="56" t="s">
        <v>452</v>
      </c>
      <c r="AB109" s="56" t="s">
        <v>1128</v>
      </c>
      <c r="AC109" s="56">
        <v>5676401</v>
      </c>
      <c r="AD109" s="56" t="s">
        <v>17</v>
      </c>
      <c r="AE109" s="56" t="s">
        <v>1134</v>
      </c>
      <c r="AF109" s="56" t="s">
        <v>17</v>
      </c>
      <c r="AG109" s="56" t="s">
        <v>1135</v>
      </c>
      <c r="AH109" s="56" t="s">
        <v>35</v>
      </c>
      <c r="AI109" s="56" t="s">
        <v>1136</v>
      </c>
      <c r="AJ109" s="56" t="s">
        <v>169</v>
      </c>
      <c r="AK109" s="56" t="s">
        <v>136</v>
      </c>
      <c r="AL109" s="56" t="s">
        <v>137</v>
      </c>
      <c r="AM109" s="58">
        <v>16000</v>
      </c>
      <c r="AN109" s="56"/>
      <c r="AO109" s="56" t="s">
        <v>117</v>
      </c>
      <c r="AP109" s="56" t="s">
        <v>138</v>
      </c>
      <c r="AQ109" s="56" t="s">
        <v>1137</v>
      </c>
      <c r="AR109" s="56"/>
      <c r="AS109" s="56" t="s">
        <v>1138</v>
      </c>
      <c r="AT109" s="56"/>
      <c r="AU109" s="56" t="s">
        <v>829</v>
      </c>
      <c r="AV109" s="56"/>
      <c r="AW109" s="56" t="s">
        <v>1139</v>
      </c>
      <c r="AX109" s="56"/>
      <c r="AY109" s="56"/>
      <c r="AZ109" s="56"/>
      <c r="BA109" s="56"/>
      <c r="BB109" s="56">
        <v>69901008</v>
      </c>
      <c r="BC109" s="56" t="s">
        <v>143</v>
      </c>
      <c r="BD109" s="56" t="s">
        <v>144</v>
      </c>
      <c r="BE109" s="56" t="s">
        <v>173</v>
      </c>
      <c r="BF109" s="56" t="s">
        <v>425</v>
      </c>
      <c r="BG109" s="56" t="s">
        <v>147</v>
      </c>
      <c r="BH109" s="56" t="s">
        <v>225</v>
      </c>
      <c r="BI109" s="56" t="s">
        <v>143</v>
      </c>
      <c r="BJ109" s="56" t="s">
        <v>137</v>
      </c>
      <c r="BK109" s="56"/>
      <c r="BL109" s="56"/>
      <c r="BM109" s="56"/>
      <c r="BN109" s="56" t="s">
        <v>150</v>
      </c>
      <c r="BO109" s="56" t="s">
        <v>122</v>
      </c>
    </row>
    <row r="110" spans="1:67">
      <c r="A110" s="56">
        <v>116</v>
      </c>
      <c r="B110" s="56" t="s">
        <v>113</v>
      </c>
      <c r="C110" s="56" t="s">
        <v>114</v>
      </c>
      <c r="D110" s="56" t="s">
        <v>1140</v>
      </c>
      <c r="E110" s="56" t="s">
        <v>1141</v>
      </c>
      <c r="F110" s="56" t="s">
        <v>1065</v>
      </c>
      <c r="G110" s="56" t="s">
        <v>1142</v>
      </c>
      <c r="H110" s="56" t="s">
        <v>1143</v>
      </c>
      <c r="I110" s="56" t="s">
        <v>137</v>
      </c>
      <c r="J110" s="56" t="s">
        <v>396</v>
      </c>
      <c r="K110" s="56" t="s">
        <v>20</v>
      </c>
      <c r="L110" s="56" t="s">
        <v>121</v>
      </c>
      <c r="M110" s="56" t="s">
        <v>1144</v>
      </c>
      <c r="N110" s="56" t="s">
        <v>1145</v>
      </c>
      <c r="O110" s="56"/>
      <c r="P110" s="56"/>
      <c r="Q110" s="56" t="s">
        <v>1140</v>
      </c>
      <c r="R110" s="56" t="s">
        <v>20</v>
      </c>
      <c r="S110" s="56" t="s">
        <v>1146</v>
      </c>
      <c r="T110" s="56" t="s">
        <v>163</v>
      </c>
      <c r="U110" s="56" t="s">
        <v>1147</v>
      </c>
      <c r="V110" s="56" t="s">
        <v>127</v>
      </c>
      <c r="W110" s="56" t="s">
        <v>586</v>
      </c>
      <c r="X110" s="56" t="s">
        <v>396</v>
      </c>
      <c r="Y110" s="56" t="s">
        <v>1148</v>
      </c>
      <c r="Z110" s="56" t="s">
        <v>159</v>
      </c>
      <c r="AA110" s="56" t="s">
        <v>159</v>
      </c>
      <c r="AB110" s="56" t="s">
        <v>1140</v>
      </c>
      <c r="AC110" s="56">
        <v>5655112</v>
      </c>
      <c r="AD110" s="56" t="s">
        <v>20</v>
      </c>
      <c r="AE110" s="56" t="s">
        <v>1149</v>
      </c>
      <c r="AF110" s="56" t="s">
        <v>20</v>
      </c>
      <c r="AG110" s="56" t="s">
        <v>1150</v>
      </c>
      <c r="AH110" s="56" t="s">
        <v>46</v>
      </c>
      <c r="AI110" s="56" t="s">
        <v>1151</v>
      </c>
      <c r="AJ110" s="56" t="s">
        <v>1152</v>
      </c>
      <c r="AK110" s="56" t="s">
        <v>136</v>
      </c>
      <c r="AL110" s="56" t="s">
        <v>137</v>
      </c>
      <c r="AM110" s="58">
        <v>34500</v>
      </c>
      <c r="AN110" s="56"/>
      <c r="AO110" s="56" t="s">
        <v>1145</v>
      </c>
      <c r="AP110" s="56" t="s">
        <v>170</v>
      </c>
      <c r="AQ110" s="56" t="s">
        <v>139</v>
      </c>
      <c r="AR110" s="56"/>
      <c r="AS110" s="56" t="s">
        <v>1153</v>
      </c>
      <c r="AT110" s="56"/>
      <c r="AU110" s="56" t="s">
        <v>243</v>
      </c>
      <c r="AV110" s="56"/>
      <c r="AW110" s="56" t="s">
        <v>1154</v>
      </c>
      <c r="AX110" s="56"/>
      <c r="AY110" s="56"/>
      <c r="AZ110" s="56"/>
      <c r="BA110" s="56"/>
      <c r="BB110" s="56">
        <v>86480052</v>
      </c>
      <c r="BC110" s="56" t="s">
        <v>143</v>
      </c>
      <c r="BD110" s="56" t="s">
        <v>597</v>
      </c>
      <c r="BE110" s="56" t="s">
        <v>863</v>
      </c>
      <c r="BF110" s="56" t="s">
        <v>137</v>
      </c>
      <c r="BG110" s="56"/>
      <c r="BH110" s="56" t="s">
        <v>198</v>
      </c>
      <c r="BI110" s="56" t="s">
        <v>149</v>
      </c>
      <c r="BJ110" s="56" t="s">
        <v>137</v>
      </c>
      <c r="BK110" s="56"/>
      <c r="BL110" s="56"/>
      <c r="BM110" s="56"/>
      <c r="BN110" s="56" t="s">
        <v>719</v>
      </c>
      <c r="BO110" s="56" t="s">
        <v>283</v>
      </c>
    </row>
    <row r="111" spans="1:67">
      <c r="A111" s="56">
        <v>124</v>
      </c>
      <c r="B111" s="56" t="s">
        <v>113</v>
      </c>
      <c r="C111" s="56" t="s">
        <v>114</v>
      </c>
      <c r="D111" s="56" t="s">
        <v>1155</v>
      </c>
      <c r="E111" s="56" t="s">
        <v>1156</v>
      </c>
      <c r="F111" s="56" t="s">
        <v>989</v>
      </c>
      <c r="G111" s="56" t="s">
        <v>1157</v>
      </c>
      <c r="H111" s="56" t="s">
        <v>1158</v>
      </c>
      <c r="I111" s="56"/>
      <c r="J111" s="56" t="s">
        <v>232</v>
      </c>
      <c r="K111" s="56" t="s">
        <v>17</v>
      </c>
      <c r="L111" s="56" t="s">
        <v>121</v>
      </c>
      <c r="M111" s="56" t="s">
        <v>122</v>
      </c>
      <c r="N111" s="56" t="s">
        <v>992</v>
      </c>
      <c r="O111" s="56"/>
      <c r="P111" s="56"/>
      <c r="Q111" s="56" t="s">
        <v>1155</v>
      </c>
      <c r="R111" s="56" t="s">
        <v>17</v>
      </c>
      <c r="S111" s="56" t="s">
        <v>1159</v>
      </c>
      <c r="T111" s="56" t="s">
        <v>125</v>
      </c>
      <c r="U111" s="56" t="s">
        <v>1160</v>
      </c>
      <c r="V111" s="56" t="s">
        <v>127</v>
      </c>
      <c r="W111" s="56" t="s">
        <v>128</v>
      </c>
      <c r="X111" s="56" t="s">
        <v>232</v>
      </c>
      <c r="Y111" s="56" t="s">
        <v>819</v>
      </c>
      <c r="Z111" s="56" t="s">
        <v>1161</v>
      </c>
      <c r="AA111" s="56" t="s">
        <v>187</v>
      </c>
      <c r="AB111" s="56" t="s">
        <v>1155</v>
      </c>
      <c r="AC111" s="56">
        <v>5680447</v>
      </c>
      <c r="AD111" s="56" t="s">
        <v>17</v>
      </c>
      <c r="AE111" s="56" t="s">
        <v>1162</v>
      </c>
      <c r="AF111" s="56" t="s">
        <v>17</v>
      </c>
      <c r="AG111" s="56" t="s">
        <v>1163</v>
      </c>
      <c r="AH111" s="56" t="s">
        <v>35</v>
      </c>
      <c r="AI111" s="56" t="s">
        <v>1164</v>
      </c>
      <c r="AJ111" s="56" t="s">
        <v>152</v>
      </c>
      <c r="AK111" s="56" t="s">
        <v>136</v>
      </c>
      <c r="AL111" s="56" t="s">
        <v>137</v>
      </c>
      <c r="AM111" s="58">
        <v>7200</v>
      </c>
      <c r="AN111" s="56"/>
      <c r="AO111" s="56" t="s">
        <v>989</v>
      </c>
      <c r="AP111" s="56" t="s">
        <v>138</v>
      </c>
      <c r="AQ111" s="56" t="s">
        <v>139</v>
      </c>
      <c r="AR111" s="56"/>
      <c r="AS111" s="56" t="s">
        <v>1165</v>
      </c>
      <c r="AT111" s="56"/>
      <c r="AU111" s="56" t="s">
        <v>909</v>
      </c>
      <c r="AV111" s="56"/>
      <c r="AW111" s="56" t="s">
        <v>1166</v>
      </c>
      <c r="AX111" s="56"/>
      <c r="AY111" s="56"/>
      <c r="AZ111" s="56"/>
      <c r="BA111" s="56"/>
      <c r="BB111" s="56">
        <v>80249839</v>
      </c>
      <c r="BC111" s="56" t="s">
        <v>143</v>
      </c>
      <c r="BD111" s="56" t="s">
        <v>144</v>
      </c>
      <c r="BE111" s="56" t="s">
        <v>145</v>
      </c>
      <c r="BF111" s="56" t="s">
        <v>956</v>
      </c>
      <c r="BG111" s="56" t="s">
        <v>147</v>
      </c>
      <c r="BH111" s="56" t="s">
        <v>198</v>
      </c>
      <c r="BI111" s="56" t="s">
        <v>149</v>
      </c>
      <c r="BJ111" s="56" t="s">
        <v>137</v>
      </c>
      <c r="BK111" s="56"/>
      <c r="BL111" s="56"/>
      <c r="BM111" s="56"/>
      <c r="BN111" s="56"/>
      <c r="BO111" s="56" t="s">
        <v>122</v>
      </c>
    </row>
    <row r="112" spans="1:67">
      <c r="A112" s="56">
        <v>202</v>
      </c>
      <c r="B112" s="56" t="s">
        <v>113</v>
      </c>
      <c r="C112" s="56" t="s">
        <v>114</v>
      </c>
      <c r="D112" s="56" t="s">
        <v>1167</v>
      </c>
      <c r="E112" s="56" t="s">
        <v>1168</v>
      </c>
      <c r="F112" s="56" t="s">
        <v>1169</v>
      </c>
      <c r="G112" s="56" t="s">
        <v>1170</v>
      </c>
      <c r="H112" s="56" t="s">
        <v>1171</v>
      </c>
      <c r="I112" s="56"/>
      <c r="J112" s="56" t="s">
        <v>120</v>
      </c>
      <c r="K112" s="56" t="s">
        <v>17</v>
      </c>
      <c r="L112" s="56" t="s">
        <v>121</v>
      </c>
      <c r="M112" s="56" t="s">
        <v>122</v>
      </c>
      <c r="N112" s="56" t="s">
        <v>1172</v>
      </c>
      <c r="O112" s="56"/>
      <c r="P112" s="56"/>
      <c r="Q112" s="56" t="s">
        <v>1167</v>
      </c>
      <c r="R112" s="56" t="s">
        <v>17</v>
      </c>
      <c r="S112" s="56" t="s">
        <v>1173</v>
      </c>
      <c r="T112" s="56" t="s">
        <v>125</v>
      </c>
      <c r="U112" s="56" t="s">
        <v>1174</v>
      </c>
      <c r="V112" s="56" t="s">
        <v>127</v>
      </c>
      <c r="W112" s="56" t="s">
        <v>128</v>
      </c>
      <c r="X112" s="56" t="s">
        <v>120</v>
      </c>
      <c r="Y112" s="56" t="s">
        <v>511</v>
      </c>
      <c r="Z112" s="56" t="s">
        <v>1175</v>
      </c>
      <c r="AA112" s="56" t="s">
        <v>1176</v>
      </c>
      <c r="AB112" s="56" t="s">
        <v>1167</v>
      </c>
      <c r="AC112" s="56">
        <v>5648288</v>
      </c>
      <c r="AD112" s="56" t="s">
        <v>17</v>
      </c>
      <c r="AE112" s="56" t="s">
        <v>1177</v>
      </c>
      <c r="AF112" s="56" t="s">
        <v>17</v>
      </c>
      <c r="AG112" s="56" t="s">
        <v>1178</v>
      </c>
      <c r="AH112" s="56" t="s">
        <v>35</v>
      </c>
      <c r="AI112" s="56" t="s">
        <v>1179</v>
      </c>
      <c r="AJ112" s="56" t="s">
        <v>407</v>
      </c>
      <c r="AK112" s="56" t="s">
        <v>136</v>
      </c>
      <c r="AL112" s="56" t="s">
        <v>137</v>
      </c>
      <c r="AM112" s="58">
        <v>18300</v>
      </c>
      <c r="AN112" s="56"/>
      <c r="AO112" s="56" t="s">
        <v>1169</v>
      </c>
      <c r="AP112" s="56" t="s">
        <v>138</v>
      </c>
      <c r="AQ112" s="56" t="s">
        <v>139</v>
      </c>
      <c r="AR112" s="56"/>
      <c r="AS112" s="56" t="s">
        <v>1180</v>
      </c>
      <c r="AT112" s="56"/>
      <c r="AU112" s="56" t="s">
        <v>194</v>
      </c>
      <c r="AV112" s="56"/>
      <c r="AW112" s="56" t="s">
        <v>1181</v>
      </c>
      <c r="AX112" s="56"/>
      <c r="AY112" s="56"/>
      <c r="AZ112" s="56"/>
      <c r="BA112" s="56"/>
      <c r="BB112" s="56">
        <v>61985429</v>
      </c>
      <c r="BC112" s="56" t="s">
        <v>143</v>
      </c>
      <c r="BD112" s="56" t="s">
        <v>144</v>
      </c>
      <c r="BE112" s="56" t="s">
        <v>145</v>
      </c>
      <c r="BF112" s="56" t="s">
        <v>146</v>
      </c>
      <c r="BG112" s="56" t="s">
        <v>147</v>
      </c>
      <c r="BH112" s="56" t="s">
        <v>1037</v>
      </c>
      <c r="BI112" s="56" t="s">
        <v>149</v>
      </c>
      <c r="BJ112" s="56" t="s">
        <v>137</v>
      </c>
      <c r="BK112" s="56"/>
      <c r="BL112" s="56"/>
      <c r="BM112" s="56"/>
      <c r="BN112" s="56" t="s">
        <v>150</v>
      </c>
      <c r="BO112" s="56" t="s">
        <v>122</v>
      </c>
    </row>
    <row r="113" spans="1:67">
      <c r="A113" s="56">
        <v>189</v>
      </c>
      <c r="B113" s="56" t="s">
        <v>113</v>
      </c>
      <c r="C113" s="56" t="s">
        <v>114</v>
      </c>
      <c r="D113" s="56" t="s">
        <v>1182</v>
      </c>
      <c r="E113" s="56" t="s">
        <v>1183</v>
      </c>
      <c r="F113" s="56" t="s">
        <v>1116</v>
      </c>
      <c r="G113" s="56" t="s">
        <v>1184</v>
      </c>
      <c r="H113" s="56" t="s">
        <v>1185</v>
      </c>
      <c r="I113" s="56" t="s">
        <v>1186</v>
      </c>
      <c r="J113" s="56"/>
      <c r="K113" s="56" t="s">
        <v>1187</v>
      </c>
      <c r="L113" s="56" t="s">
        <v>1100</v>
      </c>
      <c r="M113" s="56" t="s">
        <v>1188</v>
      </c>
      <c r="N113" s="56" t="s">
        <v>137</v>
      </c>
      <c r="O113" s="56" t="s">
        <v>1187</v>
      </c>
      <c r="P113" s="56" t="s">
        <v>1189</v>
      </c>
      <c r="Q113" s="56" t="s">
        <v>1190</v>
      </c>
      <c r="R113" s="56" t="s">
        <v>11</v>
      </c>
      <c r="S113" s="56" t="s">
        <v>1191</v>
      </c>
      <c r="T113" s="56" t="s">
        <v>163</v>
      </c>
      <c r="U113" s="56" t="s">
        <v>1192</v>
      </c>
      <c r="V113" s="56" t="s">
        <v>127</v>
      </c>
      <c r="W113" s="56" t="s">
        <v>337</v>
      </c>
      <c r="X113" s="56" t="s">
        <v>120</v>
      </c>
      <c r="Y113" s="56" t="s">
        <v>676</v>
      </c>
      <c r="Z113" s="56" t="s">
        <v>1193</v>
      </c>
      <c r="AA113" s="56" t="s">
        <v>1194</v>
      </c>
      <c r="AB113" s="56" t="s">
        <v>1190</v>
      </c>
      <c r="AC113" s="56">
        <v>5674935</v>
      </c>
      <c r="AD113" s="56" t="s">
        <v>11</v>
      </c>
      <c r="AE113" s="56" t="s">
        <v>1195</v>
      </c>
      <c r="AF113" s="56" t="s">
        <v>11</v>
      </c>
      <c r="AG113" s="56" t="s">
        <v>1195</v>
      </c>
      <c r="AH113" s="56" t="s">
        <v>48</v>
      </c>
      <c r="AI113" s="56" t="s">
        <v>305</v>
      </c>
      <c r="AJ113" s="56" t="s">
        <v>306</v>
      </c>
      <c r="AK113" s="56" t="s">
        <v>136</v>
      </c>
      <c r="AL113" s="56" t="s">
        <v>137</v>
      </c>
      <c r="AM113" s="58">
        <v>6160.2</v>
      </c>
      <c r="AN113" s="56"/>
      <c r="AO113" s="56" t="s">
        <v>137</v>
      </c>
      <c r="AP113" s="56" t="s">
        <v>170</v>
      </c>
      <c r="AQ113" s="56" t="s">
        <v>139</v>
      </c>
      <c r="AR113" s="56" t="s">
        <v>322</v>
      </c>
      <c r="AS113" s="56" t="s">
        <v>1196</v>
      </c>
      <c r="AT113" s="56" t="s">
        <v>1197</v>
      </c>
      <c r="AU113" s="56" t="s">
        <v>194</v>
      </c>
      <c r="AV113" s="56"/>
      <c r="AW113" s="56" t="s">
        <v>1198</v>
      </c>
      <c r="AX113" s="56"/>
      <c r="AY113" s="56"/>
      <c r="AZ113" s="56"/>
      <c r="BA113" s="56"/>
      <c r="BB113" s="56">
        <v>85204978</v>
      </c>
      <c r="BC113" s="56" t="s">
        <v>143</v>
      </c>
      <c r="BD113" s="56" t="s">
        <v>303</v>
      </c>
      <c r="BE113" s="56" t="s">
        <v>1199</v>
      </c>
      <c r="BF113" s="56" t="s">
        <v>1200</v>
      </c>
      <c r="BG113" s="56"/>
      <c r="BH113" s="56" t="s">
        <v>198</v>
      </c>
      <c r="BI113" s="56" t="s">
        <v>149</v>
      </c>
      <c r="BJ113" s="56" t="s">
        <v>137</v>
      </c>
      <c r="BK113" s="56"/>
      <c r="BL113" s="56" t="s">
        <v>199</v>
      </c>
      <c r="BM113" s="56"/>
      <c r="BN113" s="56" t="s">
        <v>150</v>
      </c>
      <c r="BO113" s="56" t="s">
        <v>1127</v>
      </c>
    </row>
    <row r="114" spans="1:67">
      <c r="A114" s="56">
        <v>190</v>
      </c>
      <c r="B114" s="56" t="s">
        <v>113</v>
      </c>
      <c r="C114" s="56" t="s">
        <v>114</v>
      </c>
      <c r="D114" s="56" t="s">
        <v>1182</v>
      </c>
      <c r="E114" s="56" t="s">
        <v>1183</v>
      </c>
      <c r="F114" s="56" t="s">
        <v>1116</v>
      </c>
      <c r="G114" s="56" t="s">
        <v>1184</v>
      </c>
      <c r="H114" s="56" t="s">
        <v>1185</v>
      </c>
      <c r="I114" s="56" t="s">
        <v>1186</v>
      </c>
      <c r="J114" s="56"/>
      <c r="K114" s="56" t="s">
        <v>1187</v>
      </c>
      <c r="L114" s="56" t="s">
        <v>1100</v>
      </c>
      <c r="M114" s="56" t="s">
        <v>1188</v>
      </c>
      <c r="N114" s="56" t="s">
        <v>137</v>
      </c>
      <c r="O114" s="56" t="s">
        <v>1187</v>
      </c>
      <c r="P114" s="56" t="s">
        <v>1189</v>
      </c>
      <c r="Q114" s="56" t="s">
        <v>1190</v>
      </c>
      <c r="R114" s="56" t="s">
        <v>11</v>
      </c>
      <c r="S114" s="56" t="s">
        <v>1191</v>
      </c>
      <c r="T114" s="56" t="s">
        <v>163</v>
      </c>
      <c r="U114" s="56" t="s">
        <v>1192</v>
      </c>
      <c r="V114" s="56" t="s">
        <v>127</v>
      </c>
      <c r="W114" s="56" t="s">
        <v>337</v>
      </c>
      <c r="X114" s="56" t="s">
        <v>120</v>
      </c>
      <c r="Y114" s="56" t="s">
        <v>676</v>
      </c>
      <c r="Z114" s="56" t="s">
        <v>1193</v>
      </c>
      <c r="AA114" s="56" t="s">
        <v>1194</v>
      </c>
      <c r="AB114" s="56" t="s">
        <v>1190</v>
      </c>
      <c r="AC114" s="56">
        <v>5674935</v>
      </c>
      <c r="AD114" s="56" t="s">
        <v>11</v>
      </c>
      <c r="AE114" s="56" t="s">
        <v>1195</v>
      </c>
      <c r="AF114" s="56" t="s">
        <v>11</v>
      </c>
      <c r="AG114" s="56" t="s">
        <v>1195</v>
      </c>
      <c r="AH114" s="56" t="s">
        <v>48</v>
      </c>
      <c r="AI114" s="56" t="s">
        <v>311</v>
      </c>
      <c r="AJ114" s="56" t="s">
        <v>312</v>
      </c>
      <c r="AK114" s="56" t="s">
        <v>136</v>
      </c>
      <c r="AL114" s="56" t="s">
        <v>137</v>
      </c>
      <c r="AM114" s="58">
        <v>3562.8</v>
      </c>
      <c r="AN114" s="56"/>
      <c r="AO114" s="56" t="s">
        <v>137</v>
      </c>
      <c r="AP114" s="56" t="s">
        <v>170</v>
      </c>
      <c r="AQ114" s="56" t="s">
        <v>139</v>
      </c>
      <c r="AR114" s="56" t="s">
        <v>322</v>
      </c>
      <c r="AS114" s="56" t="s">
        <v>1196</v>
      </c>
      <c r="AT114" s="56" t="s">
        <v>1201</v>
      </c>
      <c r="AU114" s="56" t="s">
        <v>194</v>
      </c>
      <c r="AV114" s="56"/>
      <c r="AW114" s="56" t="s">
        <v>1198</v>
      </c>
      <c r="AX114" s="56"/>
      <c r="AY114" s="56"/>
      <c r="AZ114" s="56"/>
      <c r="BA114" s="56"/>
      <c r="BB114" s="56">
        <v>85204978</v>
      </c>
      <c r="BC114" s="56" t="s">
        <v>143</v>
      </c>
      <c r="BD114" s="56" t="s">
        <v>303</v>
      </c>
      <c r="BE114" s="56" t="s">
        <v>1199</v>
      </c>
      <c r="BF114" s="56" t="s">
        <v>1200</v>
      </c>
      <c r="BG114" s="56"/>
      <c r="BH114" s="56" t="s">
        <v>198</v>
      </c>
      <c r="BI114" s="56" t="s">
        <v>149</v>
      </c>
      <c r="BJ114" s="56" t="s">
        <v>137</v>
      </c>
      <c r="BK114" s="56"/>
      <c r="BL114" s="56" t="s">
        <v>199</v>
      </c>
      <c r="BM114" s="56"/>
      <c r="BN114" s="56" t="s">
        <v>150</v>
      </c>
      <c r="BO114" s="56" t="s">
        <v>1127</v>
      </c>
    </row>
    <row r="115" spans="1:67">
      <c r="A115" s="56">
        <v>191</v>
      </c>
      <c r="B115" s="56" t="s">
        <v>113</v>
      </c>
      <c r="C115" s="56" t="s">
        <v>114</v>
      </c>
      <c r="D115" s="56" t="s">
        <v>1182</v>
      </c>
      <c r="E115" s="56" t="s">
        <v>1183</v>
      </c>
      <c r="F115" s="56" t="s">
        <v>1116</v>
      </c>
      <c r="G115" s="56" t="s">
        <v>1184</v>
      </c>
      <c r="H115" s="56" t="s">
        <v>1185</v>
      </c>
      <c r="I115" s="56" t="s">
        <v>1186</v>
      </c>
      <c r="J115" s="56"/>
      <c r="K115" s="56" t="s">
        <v>1187</v>
      </c>
      <c r="L115" s="56" t="s">
        <v>1100</v>
      </c>
      <c r="M115" s="56" t="s">
        <v>1188</v>
      </c>
      <c r="N115" s="56" t="s">
        <v>137</v>
      </c>
      <c r="O115" s="56" t="s">
        <v>1187</v>
      </c>
      <c r="P115" s="56" t="s">
        <v>1189</v>
      </c>
      <c r="Q115" s="56" t="s">
        <v>1190</v>
      </c>
      <c r="R115" s="56" t="s">
        <v>11</v>
      </c>
      <c r="S115" s="56" t="s">
        <v>1191</v>
      </c>
      <c r="T115" s="56" t="s">
        <v>163</v>
      </c>
      <c r="U115" s="56" t="s">
        <v>1192</v>
      </c>
      <c r="V115" s="56" t="s">
        <v>127</v>
      </c>
      <c r="W115" s="56" t="s">
        <v>337</v>
      </c>
      <c r="X115" s="56" t="s">
        <v>120</v>
      </c>
      <c r="Y115" s="56" t="s">
        <v>676</v>
      </c>
      <c r="Z115" s="56" t="s">
        <v>1193</v>
      </c>
      <c r="AA115" s="56" t="s">
        <v>1194</v>
      </c>
      <c r="AB115" s="56" t="s">
        <v>1190</v>
      </c>
      <c r="AC115" s="56">
        <v>5674935</v>
      </c>
      <c r="AD115" s="56" t="s">
        <v>11</v>
      </c>
      <c r="AE115" s="56" t="s">
        <v>1195</v>
      </c>
      <c r="AF115" s="56" t="s">
        <v>11</v>
      </c>
      <c r="AG115" s="56" t="s">
        <v>1195</v>
      </c>
      <c r="AH115" s="56" t="s">
        <v>48</v>
      </c>
      <c r="AI115" s="56" t="s">
        <v>308</v>
      </c>
      <c r="AJ115" s="56" t="s">
        <v>309</v>
      </c>
      <c r="AK115" s="56" t="s">
        <v>136</v>
      </c>
      <c r="AL115" s="56" t="s">
        <v>137</v>
      </c>
      <c r="AM115" s="58">
        <v>4230.8</v>
      </c>
      <c r="AN115" s="56"/>
      <c r="AO115" s="56" t="s">
        <v>137</v>
      </c>
      <c r="AP115" s="56" t="s">
        <v>170</v>
      </c>
      <c r="AQ115" s="56" t="s">
        <v>139</v>
      </c>
      <c r="AR115" s="56" t="s">
        <v>322</v>
      </c>
      <c r="AS115" s="56" t="s">
        <v>1196</v>
      </c>
      <c r="AT115" s="56" t="s">
        <v>1202</v>
      </c>
      <c r="AU115" s="56" t="s">
        <v>194</v>
      </c>
      <c r="AV115" s="56"/>
      <c r="AW115" s="56" t="s">
        <v>1198</v>
      </c>
      <c r="AX115" s="56"/>
      <c r="AY115" s="56"/>
      <c r="AZ115" s="56"/>
      <c r="BA115" s="56"/>
      <c r="BB115" s="56">
        <v>85204978</v>
      </c>
      <c r="BC115" s="56" t="s">
        <v>143</v>
      </c>
      <c r="BD115" s="56" t="s">
        <v>303</v>
      </c>
      <c r="BE115" s="56" t="s">
        <v>1199</v>
      </c>
      <c r="BF115" s="56" t="s">
        <v>1200</v>
      </c>
      <c r="BG115" s="56"/>
      <c r="BH115" s="56" t="s">
        <v>198</v>
      </c>
      <c r="BI115" s="56" t="s">
        <v>149</v>
      </c>
      <c r="BJ115" s="56" t="s">
        <v>137</v>
      </c>
      <c r="BK115" s="56"/>
      <c r="BL115" s="56" t="s">
        <v>199</v>
      </c>
      <c r="BM115" s="56"/>
      <c r="BN115" s="56" t="s">
        <v>150</v>
      </c>
      <c r="BO115" s="56" t="s">
        <v>1127</v>
      </c>
    </row>
    <row r="116" spans="1:67">
      <c r="A116" s="56">
        <v>192</v>
      </c>
      <c r="B116" s="56" t="s">
        <v>113</v>
      </c>
      <c r="C116" s="56" t="s">
        <v>114</v>
      </c>
      <c r="D116" s="56" t="s">
        <v>1182</v>
      </c>
      <c r="E116" s="56" t="s">
        <v>1183</v>
      </c>
      <c r="F116" s="56" t="s">
        <v>1116</v>
      </c>
      <c r="G116" s="56" t="s">
        <v>1184</v>
      </c>
      <c r="H116" s="56" t="s">
        <v>1185</v>
      </c>
      <c r="I116" s="56" t="s">
        <v>1186</v>
      </c>
      <c r="J116" s="56"/>
      <c r="K116" s="56" t="s">
        <v>1187</v>
      </c>
      <c r="L116" s="56" t="s">
        <v>1100</v>
      </c>
      <c r="M116" s="56" t="s">
        <v>1188</v>
      </c>
      <c r="N116" s="56" t="s">
        <v>137</v>
      </c>
      <c r="O116" s="56" t="s">
        <v>1187</v>
      </c>
      <c r="P116" s="56" t="s">
        <v>1189</v>
      </c>
      <c r="Q116" s="56" t="s">
        <v>1190</v>
      </c>
      <c r="R116" s="56" t="s">
        <v>11</v>
      </c>
      <c r="S116" s="56" t="s">
        <v>1191</v>
      </c>
      <c r="T116" s="56" t="s">
        <v>163</v>
      </c>
      <c r="U116" s="56" t="s">
        <v>1192</v>
      </c>
      <c r="V116" s="56" t="s">
        <v>127</v>
      </c>
      <c r="W116" s="56" t="s">
        <v>337</v>
      </c>
      <c r="X116" s="56" t="s">
        <v>120</v>
      </c>
      <c r="Y116" s="56" t="s">
        <v>676</v>
      </c>
      <c r="Z116" s="56" t="s">
        <v>1193</v>
      </c>
      <c r="AA116" s="56" t="s">
        <v>1194</v>
      </c>
      <c r="AB116" s="56" t="s">
        <v>1190</v>
      </c>
      <c r="AC116" s="56">
        <v>5674935</v>
      </c>
      <c r="AD116" s="56" t="s">
        <v>11</v>
      </c>
      <c r="AE116" s="56" t="s">
        <v>1195</v>
      </c>
      <c r="AF116" s="56" t="s">
        <v>11</v>
      </c>
      <c r="AG116" s="56" t="s">
        <v>1195</v>
      </c>
      <c r="AH116" s="56" t="s">
        <v>48</v>
      </c>
      <c r="AI116" s="56" t="s">
        <v>1203</v>
      </c>
      <c r="AJ116" s="56" t="s">
        <v>1204</v>
      </c>
      <c r="AK116" s="56" t="s">
        <v>136</v>
      </c>
      <c r="AL116" s="56" t="s">
        <v>137</v>
      </c>
      <c r="AM116" s="58">
        <v>11092</v>
      </c>
      <c r="AN116" s="56"/>
      <c r="AO116" s="56" t="s">
        <v>137</v>
      </c>
      <c r="AP116" s="56" t="s">
        <v>170</v>
      </c>
      <c r="AQ116" s="56" t="s">
        <v>139</v>
      </c>
      <c r="AR116" s="56" t="s">
        <v>322</v>
      </c>
      <c r="AS116" s="56" t="s">
        <v>1196</v>
      </c>
      <c r="AT116" s="56" t="s">
        <v>1205</v>
      </c>
      <c r="AU116" s="56" t="s">
        <v>194</v>
      </c>
      <c r="AV116" s="56"/>
      <c r="AW116" s="56" t="s">
        <v>1198</v>
      </c>
      <c r="AX116" s="56"/>
      <c r="AY116" s="56"/>
      <c r="AZ116" s="56"/>
      <c r="BA116" s="56"/>
      <c r="BB116" s="56">
        <v>85204978</v>
      </c>
      <c r="BC116" s="56" t="s">
        <v>143</v>
      </c>
      <c r="BD116" s="56" t="s">
        <v>303</v>
      </c>
      <c r="BE116" s="56" t="s">
        <v>1199</v>
      </c>
      <c r="BF116" s="56" t="s">
        <v>1200</v>
      </c>
      <c r="BG116" s="56"/>
      <c r="BH116" s="56" t="s">
        <v>198</v>
      </c>
      <c r="BI116" s="56" t="s">
        <v>149</v>
      </c>
      <c r="BJ116" s="56" t="s">
        <v>137</v>
      </c>
      <c r="BK116" s="56"/>
      <c r="BL116" s="56" t="s">
        <v>199</v>
      </c>
      <c r="BM116" s="56"/>
      <c r="BN116" s="56" t="s">
        <v>150</v>
      </c>
      <c r="BO116" s="56" t="s">
        <v>1127</v>
      </c>
    </row>
    <row r="117" spans="1:67">
      <c r="A117" s="56">
        <v>193</v>
      </c>
      <c r="B117" s="56" t="s">
        <v>113</v>
      </c>
      <c r="C117" s="56" t="s">
        <v>114</v>
      </c>
      <c r="D117" s="56" t="s">
        <v>1182</v>
      </c>
      <c r="E117" s="56" t="s">
        <v>1183</v>
      </c>
      <c r="F117" s="56" t="s">
        <v>1116</v>
      </c>
      <c r="G117" s="56" t="s">
        <v>1184</v>
      </c>
      <c r="H117" s="56" t="s">
        <v>1185</v>
      </c>
      <c r="I117" s="56" t="s">
        <v>1186</v>
      </c>
      <c r="J117" s="56"/>
      <c r="K117" s="56" t="s">
        <v>1187</v>
      </c>
      <c r="L117" s="56" t="s">
        <v>1100</v>
      </c>
      <c r="M117" s="56" t="s">
        <v>1188</v>
      </c>
      <c r="N117" s="56" t="s">
        <v>137</v>
      </c>
      <c r="O117" s="56" t="s">
        <v>1187</v>
      </c>
      <c r="P117" s="56" t="s">
        <v>1189</v>
      </c>
      <c r="Q117" s="56" t="s">
        <v>1190</v>
      </c>
      <c r="R117" s="56" t="s">
        <v>11</v>
      </c>
      <c r="S117" s="56" t="s">
        <v>1191</v>
      </c>
      <c r="T117" s="56" t="s">
        <v>163</v>
      </c>
      <c r="U117" s="56" t="s">
        <v>1192</v>
      </c>
      <c r="V117" s="56" t="s">
        <v>127</v>
      </c>
      <c r="W117" s="56" t="s">
        <v>337</v>
      </c>
      <c r="X117" s="56" t="s">
        <v>120</v>
      </c>
      <c r="Y117" s="56" t="s">
        <v>676</v>
      </c>
      <c r="Z117" s="56" t="s">
        <v>1193</v>
      </c>
      <c r="AA117" s="56" t="s">
        <v>1194</v>
      </c>
      <c r="AB117" s="56" t="s">
        <v>1190</v>
      </c>
      <c r="AC117" s="56">
        <v>5674935</v>
      </c>
      <c r="AD117" s="56" t="s">
        <v>11</v>
      </c>
      <c r="AE117" s="56" t="s">
        <v>1195</v>
      </c>
      <c r="AF117" s="56" t="s">
        <v>11</v>
      </c>
      <c r="AG117" s="56" t="s">
        <v>1195</v>
      </c>
      <c r="AH117" s="56" t="s">
        <v>48</v>
      </c>
      <c r="AI117" s="56" t="s">
        <v>296</v>
      </c>
      <c r="AJ117" s="56" t="s">
        <v>297</v>
      </c>
      <c r="AK117" s="56" t="s">
        <v>136</v>
      </c>
      <c r="AL117" s="56" t="s">
        <v>137</v>
      </c>
      <c r="AM117" s="58">
        <v>4695.7</v>
      </c>
      <c r="AN117" s="56"/>
      <c r="AO117" s="56" t="s">
        <v>137</v>
      </c>
      <c r="AP117" s="56" t="s">
        <v>170</v>
      </c>
      <c r="AQ117" s="56" t="s">
        <v>139</v>
      </c>
      <c r="AR117" s="56" t="s">
        <v>322</v>
      </c>
      <c r="AS117" s="56" t="s">
        <v>1196</v>
      </c>
      <c r="AT117" s="56" t="s">
        <v>1206</v>
      </c>
      <c r="AU117" s="56" t="s">
        <v>194</v>
      </c>
      <c r="AV117" s="56"/>
      <c r="AW117" s="56" t="s">
        <v>1198</v>
      </c>
      <c r="AX117" s="56"/>
      <c r="AY117" s="56"/>
      <c r="AZ117" s="56"/>
      <c r="BA117" s="56"/>
      <c r="BB117" s="56">
        <v>85204978</v>
      </c>
      <c r="BC117" s="56" t="s">
        <v>143</v>
      </c>
      <c r="BD117" s="56" t="s">
        <v>303</v>
      </c>
      <c r="BE117" s="56" t="s">
        <v>1199</v>
      </c>
      <c r="BF117" s="56" t="s">
        <v>1200</v>
      </c>
      <c r="BG117" s="56"/>
      <c r="BH117" s="56" t="s">
        <v>198</v>
      </c>
      <c r="BI117" s="56" t="s">
        <v>149</v>
      </c>
      <c r="BJ117" s="56" t="s">
        <v>137</v>
      </c>
      <c r="BK117" s="56"/>
      <c r="BL117" s="56" t="s">
        <v>199</v>
      </c>
      <c r="BM117" s="56"/>
      <c r="BN117" s="56" t="s">
        <v>150</v>
      </c>
      <c r="BO117" s="56" t="s">
        <v>1127</v>
      </c>
    </row>
    <row r="118" spans="1:67">
      <c r="A118" s="56">
        <v>194</v>
      </c>
      <c r="B118" s="56" t="s">
        <v>113</v>
      </c>
      <c r="C118" s="56" t="s">
        <v>114</v>
      </c>
      <c r="D118" s="56" t="s">
        <v>1182</v>
      </c>
      <c r="E118" s="56" t="s">
        <v>1183</v>
      </c>
      <c r="F118" s="56" t="s">
        <v>1116</v>
      </c>
      <c r="G118" s="56" t="s">
        <v>1184</v>
      </c>
      <c r="H118" s="56" t="s">
        <v>1185</v>
      </c>
      <c r="I118" s="56" t="s">
        <v>1186</v>
      </c>
      <c r="J118" s="56"/>
      <c r="K118" s="56" t="s">
        <v>1187</v>
      </c>
      <c r="L118" s="56" t="s">
        <v>1100</v>
      </c>
      <c r="M118" s="56" t="s">
        <v>1188</v>
      </c>
      <c r="N118" s="56" t="s">
        <v>137</v>
      </c>
      <c r="O118" s="56" t="s">
        <v>1187</v>
      </c>
      <c r="P118" s="56" t="s">
        <v>1189</v>
      </c>
      <c r="Q118" s="56" t="s">
        <v>1190</v>
      </c>
      <c r="R118" s="56" t="s">
        <v>11</v>
      </c>
      <c r="S118" s="56" t="s">
        <v>1191</v>
      </c>
      <c r="T118" s="56" t="s">
        <v>163</v>
      </c>
      <c r="U118" s="56" t="s">
        <v>1192</v>
      </c>
      <c r="V118" s="56" t="s">
        <v>127</v>
      </c>
      <c r="W118" s="56" t="s">
        <v>337</v>
      </c>
      <c r="X118" s="56" t="s">
        <v>120</v>
      </c>
      <c r="Y118" s="56" t="s">
        <v>676</v>
      </c>
      <c r="Z118" s="56" t="s">
        <v>1193</v>
      </c>
      <c r="AA118" s="56" t="s">
        <v>1194</v>
      </c>
      <c r="AB118" s="56" t="s">
        <v>1190</v>
      </c>
      <c r="AC118" s="56">
        <v>5674935</v>
      </c>
      <c r="AD118" s="56" t="s">
        <v>11</v>
      </c>
      <c r="AE118" s="56" t="s">
        <v>1195</v>
      </c>
      <c r="AF118" s="56" t="s">
        <v>11</v>
      </c>
      <c r="AG118" s="56" t="s">
        <v>1195</v>
      </c>
      <c r="AH118" s="56" t="s">
        <v>48</v>
      </c>
      <c r="AI118" s="56" t="s">
        <v>314</v>
      </c>
      <c r="AJ118" s="56" t="s">
        <v>315</v>
      </c>
      <c r="AK118" s="56" t="s">
        <v>136</v>
      </c>
      <c r="AL118" s="56" t="s">
        <v>137</v>
      </c>
      <c r="AM118" s="58">
        <v>6234.8</v>
      </c>
      <c r="AN118" s="56"/>
      <c r="AO118" s="56" t="s">
        <v>137</v>
      </c>
      <c r="AP118" s="56" t="s">
        <v>170</v>
      </c>
      <c r="AQ118" s="56" t="s">
        <v>139</v>
      </c>
      <c r="AR118" s="56" t="s">
        <v>322</v>
      </c>
      <c r="AS118" s="56" t="s">
        <v>1196</v>
      </c>
      <c r="AT118" s="56" t="s">
        <v>1207</v>
      </c>
      <c r="AU118" s="56" t="s">
        <v>194</v>
      </c>
      <c r="AV118" s="56"/>
      <c r="AW118" s="56" t="s">
        <v>1198</v>
      </c>
      <c r="AX118" s="56"/>
      <c r="AY118" s="56"/>
      <c r="AZ118" s="56"/>
      <c r="BA118" s="56"/>
      <c r="BB118" s="56">
        <v>85204978</v>
      </c>
      <c r="BC118" s="56" t="s">
        <v>143</v>
      </c>
      <c r="BD118" s="56" t="s">
        <v>303</v>
      </c>
      <c r="BE118" s="56" t="s">
        <v>1199</v>
      </c>
      <c r="BF118" s="56" t="s">
        <v>1200</v>
      </c>
      <c r="BG118" s="56"/>
      <c r="BH118" s="56" t="s">
        <v>198</v>
      </c>
      <c r="BI118" s="56" t="s">
        <v>149</v>
      </c>
      <c r="BJ118" s="56" t="s">
        <v>137</v>
      </c>
      <c r="BK118" s="56"/>
      <c r="BL118" s="56" t="s">
        <v>199</v>
      </c>
      <c r="BM118" s="56"/>
      <c r="BN118" s="56" t="s">
        <v>150</v>
      </c>
      <c r="BO118" s="56" t="s">
        <v>1127</v>
      </c>
    </row>
    <row r="119" spans="1:67">
      <c r="A119" s="56">
        <v>195</v>
      </c>
      <c r="B119" s="56" t="s">
        <v>113</v>
      </c>
      <c r="C119" s="56" t="s">
        <v>114</v>
      </c>
      <c r="D119" s="56" t="s">
        <v>1182</v>
      </c>
      <c r="E119" s="56" t="s">
        <v>1183</v>
      </c>
      <c r="F119" s="56" t="s">
        <v>1116</v>
      </c>
      <c r="G119" s="56" t="s">
        <v>1184</v>
      </c>
      <c r="H119" s="56" t="s">
        <v>1185</v>
      </c>
      <c r="I119" s="56" t="s">
        <v>1186</v>
      </c>
      <c r="J119" s="56"/>
      <c r="K119" s="56" t="s">
        <v>1187</v>
      </c>
      <c r="L119" s="56" t="s">
        <v>1100</v>
      </c>
      <c r="M119" s="56" t="s">
        <v>1188</v>
      </c>
      <c r="N119" s="56" t="s">
        <v>137</v>
      </c>
      <c r="O119" s="56" t="s">
        <v>1187</v>
      </c>
      <c r="P119" s="56" t="s">
        <v>1189</v>
      </c>
      <c r="Q119" s="56" t="s">
        <v>1190</v>
      </c>
      <c r="R119" s="56" t="s">
        <v>11</v>
      </c>
      <c r="S119" s="56" t="s">
        <v>1191</v>
      </c>
      <c r="T119" s="56" t="s">
        <v>163</v>
      </c>
      <c r="U119" s="56" t="s">
        <v>1192</v>
      </c>
      <c r="V119" s="56" t="s">
        <v>127</v>
      </c>
      <c r="W119" s="56" t="s">
        <v>337</v>
      </c>
      <c r="X119" s="56" t="s">
        <v>120</v>
      </c>
      <c r="Y119" s="56" t="s">
        <v>676</v>
      </c>
      <c r="Z119" s="56" t="s">
        <v>1193</v>
      </c>
      <c r="AA119" s="56" t="s">
        <v>1194</v>
      </c>
      <c r="AB119" s="56" t="s">
        <v>1190</v>
      </c>
      <c r="AC119" s="56">
        <v>5674935</v>
      </c>
      <c r="AD119" s="56" t="s">
        <v>11</v>
      </c>
      <c r="AE119" s="56" t="s">
        <v>1195</v>
      </c>
      <c r="AF119" s="56" t="s">
        <v>11</v>
      </c>
      <c r="AG119" s="56" t="s">
        <v>1195</v>
      </c>
      <c r="AH119" s="56" t="s">
        <v>48</v>
      </c>
      <c r="AI119" s="56" t="s">
        <v>1208</v>
      </c>
      <c r="AJ119" s="56" t="s">
        <v>1209</v>
      </c>
      <c r="AK119" s="56" t="s">
        <v>136</v>
      </c>
      <c r="AL119" s="56" t="s">
        <v>137</v>
      </c>
      <c r="AM119" s="58">
        <v>6573.3</v>
      </c>
      <c r="AN119" s="56"/>
      <c r="AO119" s="56" t="s">
        <v>137</v>
      </c>
      <c r="AP119" s="56" t="s">
        <v>170</v>
      </c>
      <c r="AQ119" s="56" t="s">
        <v>139</v>
      </c>
      <c r="AR119" s="56" t="s">
        <v>322</v>
      </c>
      <c r="AS119" s="56" t="s">
        <v>1196</v>
      </c>
      <c r="AT119" s="56" t="s">
        <v>1210</v>
      </c>
      <c r="AU119" s="56" t="s">
        <v>194</v>
      </c>
      <c r="AV119" s="56"/>
      <c r="AW119" s="56" t="s">
        <v>1198</v>
      </c>
      <c r="AX119" s="56"/>
      <c r="AY119" s="56"/>
      <c r="AZ119" s="56"/>
      <c r="BA119" s="56"/>
      <c r="BB119" s="56">
        <v>85204978</v>
      </c>
      <c r="BC119" s="56" t="s">
        <v>143</v>
      </c>
      <c r="BD119" s="56" t="s">
        <v>303</v>
      </c>
      <c r="BE119" s="56" t="s">
        <v>1199</v>
      </c>
      <c r="BF119" s="56" t="s">
        <v>1200</v>
      </c>
      <c r="BG119" s="56"/>
      <c r="BH119" s="56" t="s">
        <v>198</v>
      </c>
      <c r="BI119" s="56" t="s">
        <v>149</v>
      </c>
      <c r="BJ119" s="56" t="s">
        <v>137</v>
      </c>
      <c r="BK119" s="56"/>
      <c r="BL119" s="56" t="s">
        <v>199</v>
      </c>
      <c r="BM119" s="56"/>
      <c r="BN119" s="56" t="s">
        <v>150</v>
      </c>
      <c r="BO119" s="56" t="s">
        <v>1127</v>
      </c>
    </row>
    <row r="120" spans="1:67">
      <c r="A120" s="56">
        <v>196</v>
      </c>
      <c r="B120" s="56" t="s">
        <v>113</v>
      </c>
      <c r="C120" s="56" t="s">
        <v>114</v>
      </c>
      <c r="D120" s="56" t="s">
        <v>1182</v>
      </c>
      <c r="E120" s="56" t="s">
        <v>1183</v>
      </c>
      <c r="F120" s="56" t="s">
        <v>1116</v>
      </c>
      <c r="G120" s="56" t="s">
        <v>1184</v>
      </c>
      <c r="H120" s="56" t="s">
        <v>1185</v>
      </c>
      <c r="I120" s="56" t="s">
        <v>1186</v>
      </c>
      <c r="J120" s="56"/>
      <c r="K120" s="56" t="s">
        <v>1187</v>
      </c>
      <c r="L120" s="56" t="s">
        <v>1100</v>
      </c>
      <c r="M120" s="56" t="s">
        <v>1188</v>
      </c>
      <c r="N120" s="56" t="s">
        <v>137</v>
      </c>
      <c r="O120" s="56" t="s">
        <v>1187</v>
      </c>
      <c r="P120" s="56" t="s">
        <v>1189</v>
      </c>
      <c r="Q120" s="56" t="s">
        <v>1190</v>
      </c>
      <c r="R120" s="56" t="s">
        <v>11</v>
      </c>
      <c r="S120" s="56" t="s">
        <v>1191</v>
      </c>
      <c r="T120" s="56" t="s">
        <v>163</v>
      </c>
      <c r="U120" s="56" t="s">
        <v>1192</v>
      </c>
      <c r="V120" s="56" t="s">
        <v>127</v>
      </c>
      <c r="W120" s="56" t="s">
        <v>337</v>
      </c>
      <c r="X120" s="56" t="s">
        <v>120</v>
      </c>
      <c r="Y120" s="56" t="s">
        <v>676</v>
      </c>
      <c r="Z120" s="56" t="s">
        <v>1193</v>
      </c>
      <c r="AA120" s="56" t="s">
        <v>1194</v>
      </c>
      <c r="AB120" s="56" t="s">
        <v>1190</v>
      </c>
      <c r="AC120" s="56">
        <v>5674935</v>
      </c>
      <c r="AD120" s="56" t="s">
        <v>11</v>
      </c>
      <c r="AE120" s="56" t="s">
        <v>1195</v>
      </c>
      <c r="AF120" s="56" t="s">
        <v>11</v>
      </c>
      <c r="AG120" s="56" t="s">
        <v>1195</v>
      </c>
      <c r="AH120" s="56" t="s">
        <v>48</v>
      </c>
      <c r="AI120" s="56" t="s">
        <v>568</v>
      </c>
      <c r="AJ120" s="56" t="s">
        <v>318</v>
      </c>
      <c r="AK120" s="56" t="s">
        <v>136</v>
      </c>
      <c r="AL120" s="56" t="s">
        <v>137</v>
      </c>
      <c r="AM120" s="58">
        <v>4750.4</v>
      </c>
      <c r="AN120" s="56"/>
      <c r="AO120" s="56" t="s">
        <v>137</v>
      </c>
      <c r="AP120" s="56" t="s">
        <v>170</v>
      </c>
      <c r="AQ120" s="56" t="s">
        <v>139</v>
      </c>
      <c r="AR120" s="56" t="s">
        <v>322</v>
      </c>
      <c r="AS120" s="56" t="s">
        <v>1196</v>
      </c>
      <c r="AT120" s="56" t="s">
        <v>1211</v>
      </c>
      <c r="AU120" s="56" t="s">
        <v>194</v>
      </c>
      <c r="AV120" s="56"/>
      <c r="AW120" s="56" t="s">
        <v>1198</v>
      </c>
      <c r="AX120" s="56"/>
      <c r="AY120" s="56"/>
      <c r="AZ120" s="56"/>
      <c r="BA120" s="56"/>
      <c r="BB120" s="56">
        <v>85204978</v>
      </c>
      <c r="BC120" s="56" t="s">
        <v>143</v>
      </c>
      <c r="BD120" s="56" t="s">
        <v>303</v>
      </c>
      <c r="BE120" s="56" t="s">
        <v>1199</v>
      </c>
      <c r="BF120" s="56" t="s">
        <v>1200</v>
      </c>
      <c r="BG120" s="56"/>
      <c r="BH120" s="56" t="s">
        <v>198</v>
      </c>
      <c r="BI120" s="56" t="s">
        <v>149</v>
      </c>
      <c r="BJ120" s="56" t="s">
        <v>137</v>
      </c>
      <c r="BK120" s="56"/>
      <c r="BL120" s="56" t="s">
        <v>199</v>
      </c>
      <c r="BM120" s="56"/>
      <c r="BN120" s="56" t="s">
        <v>150</v>
      </c>
      <c r="BO120" s="56" t="s">
        <v>1127</v>
      </c>
    </row>
    <row r="121" spans="1:67">
      <c r="A121" s="56">
        <v>197</v>
      </c>
      <c r="B121" s="56" t="s">
        <v>113</v>
      </c>
      <c r="C121" s="56" t="s">
        <v>114</v>
      </c>
      <c r="D121" s="56" t="s">
        <v>1182</v>
      </c>
      <c r="E121" s="56" t="s">
        <v>1183</v>
      </c>
      <c r="F121" s="56" t="s">
        <v>1116</v>
      </c>
      <c r="G121" s="56" t="s">
        <v>1184</v>
      </c>
      <c r="H121" s="56" t="s">
        <v>1185</v>
      </c>
      <c r="I121" s="56" t="s">
        <v>1186</v>
      </c>
      <c r="J121" s="56"/>
      <c r="K121" s="56" t="s">
        <v>1187</v>
      </c>
      <c r="L121" s="56" t="s">
        <v>1100</v>
      </c>
      <c r="M121" s="56" t="s">
        <v>1188</v>
      </c>
      <c r="N121" s="56" t="s">
        <v>137</v>
      </c>
      <c r="O121" s="56" t="s">
        <v>1187</v>
      </c>
      <c r="P121" s="56" t="s">
        <v>1189</v>
      </c>
      <c r="Q121" s="56" t="s">
        <v>1190</v>
      </c>
      <c r="R121" s="56" t="s">
        <v>11</v>
      </c>
      <c r="S121" s="56" t="s">
        <v>1191</v>
      </c>
      <c r="T121" s="56" t="s">
        <v>163</v>
      </c>
      <c r="U121" s="56" t="s">
        <v>1192</v>
      </c>
      <c r="V121" s="56" t="s">
        <v>127</v>
      </c>
      <c r="W121" s="56" t="s">
        <v>337</v>
      </c>
      <c r="X121" s="56" t="s">
        <v>120</v>
      </c>
      <c r="Y121" s="56" t="s">
        <v>676</v>
      </c>
      <c r="Z121" s="56" t="s">
        <v>1193</v>
      </c>
      <c r="AA121" s="56" t="s">
        <v>1194</v>
      </c>
      <c r="AB121" s="56" t="s">
        <v>1190</v>
      </c>
      <c r="AC121" s="56">
        <v>5674935</v>
      </c>
      <c r="AD121" s="56" t="s">
        <v>11</v>
      </c>
      <c r="AE121" s="56" t="s">
        <v>1195</v>
      </c>
      <c r="AF121" s="56" t="s">
        <v>11</v>
      </c>
      <c r="AG121" s="56" t="s">
        <v>1195</v>
      </c>
      <c r="AH121" s="56" t="s">
        <v>48</v>
      </c>
      <c r="AI121" s="56" t="s">
        <v>1212</v>
      </c>
      <c r="AJ121" s="56" t="s">
        <v>370</v>
      </c>
      <c r="AK121" s="56" t="s">
        <v>136</v>
      </c>
      <c r="AL121" s="56" t="s">
        <v>137</v>
      </c>
      <c r="AM121" s="58">
        <v>9000</v>
      </c>
      <c r="AN121" s="56"/>
      <c r="AO121" s="56" t="s">
        <v>137</v>
      </c>
      <c r="AP121" s="56" t="s">
        <v>170</v>
      </c>
      <c r="AQ121" s="56" t="s">
        <v>139</v>
      </c>
      <c r="AR121" s="56" t="s">
        <v>322</v>
      </c>
      <c r="AS121" s="56" t="s">
        <v>1196</v>
      </c>
      <c r="AT121" s="56"/>
      <c r="AU121" s="56" t="s">
        <v>194</v>
      </c>
      <c r="AV121" s="56"/>
      <c r="AW121" s="56" t="s">
        <v>1198</v>
      </c>
      <c r="AX121" s="56"/>
      <c r="AY121" s="56"/>
      <c r="AZ121" s="56"/>
      <c r="BA121" s="56"/>
      <c r="BB121" s="56">
        <v>85204978</v>
      </c>
      <c r="BC121" s="56" t="s">
        <v>143</v>
      </c>
      <c r="BD121" s="56" t="s">
        <v>303</v>
      </c>
      <c r="BE121" s="56" t="s">
        <v>1199</v>
      </c>
      <c r="BF121" s="56" t="s">
        <v>1200</v>
      </c>
      <c r="BG121" s="56"/>
      <c r="BH121" s="56" t="s">
        <v>198</v>
      </c>
      <c r="BI121" s="56" t="s">
        <v>149</v>
      </c>
      <c r="BJ121" s="56" t="s">
        <v>137</v>
      </c>
      <c r="BK121" s="56"/>
      <c r="BL121" s="56"/>
      <c r="BM121" s="56"/>
      <c r="BN121" s="56" t="s">
        <v>150</v>
      </c>
      <c r="BO121" s="56" t="s">
        <v>1127</v>
      </c>
    </row>
    <row r="122" spans="1:67">
      <c r="A122" s="56">
        <v>126</v>
      </c>
      <c r="B122" s="56" t="s">
        <v>113</v>
      </c>
      <c r="C122" s="56" t="s">
        <v>114</v>
      </c>
      <c r="D122" s="56" t="s">
        <v>159</v>
      </c>
      <c r="E122" s="56" t="s">
        <v>1213</v>
      </c>
      <c r="F122" s="56" t="s">
        <v>264</v>
      </c>
      <c r="G122" s="56" t="s">
        <v>1214</v>
      </c>
      <c r="H122" s="56" t="s">
        <v>1215</v>
      </c>
      <c r="I122" s="56" t="s">
        <v>1216</v>
      </c>
      <c r="J122" s="56" t="s">
        <v>159</v>
      </c>
      <c r="K122" s="56" t="s">
        <v>11</v>
      </c>
      <c r="L122" s="56" t="s">
        <v>267</v>
      </c>
      <c r="M122" s="56" t="s">
        <v>1217</v>
      </c>
      <c r="N122" s="56" t="s">
        <v>137</v>
      </c>
      <c r="O122" s="56"/>
      <c r="P122" s="56"/>
      <c r="Q122" s="56" t="s">
        <v>1218</v>
      </c>
      <c r="R122" s="56" t="s">
        <v>11</v>
      </c>
      <c r="S122" s="56" t="s">
        <v>1219</v>
      </c>
      <c r="T122" s="56" t="s">
        <v>163</v>
      </c>
      <c r="U122" s="56" t="s">
        <v>1220</v>
      </c>
      <c r="V122" s="56" t="s">
        <v>127</v>
      </c>
      <c r="W122" s="56" t="s">
        <v>586</v>
      </c>
      <c r="X122" s="56" t="s">
        <v>581</v>
      </c>
      <c r="Y122" s="56" t="s">
        <v>252</v>
      </c>
      <c r="Z122" s="56" t="s">
        <v>338</v>
      </c>
      <c r="AA122" s="56" t="s">
        <v>339</v>
      </c>
      <c r="AB122" s="56" t="s">
        <v>1218</v>
      </c>
      <c r="AC122" s="56">
        <v>5567139</v>
      </c>
      <c r="AD122" s="56" t="s">
        <v>11</v>
      </c>
      <c r="AE122" s="56" t="s">
        <v>1221</v>
      </c>
      <c r="AF122" s="56" t="s">
        <v>11</v>
      </c>
      <c r="AG122" s="56" t="s">
        <v>1221</v>
      </c>
      <c r="AH122" s="56" t="s">
        <v>46</v>
      </c>
      <c r="AI122" s="56" t="s">
        <v>320</v>
      </c>
      <c r="AJ122" s="56" t="s">
        <v>321</v>
      </c>
      <c r="AK122" s="56" t="s">
        <v>136</v>
      </c>
      <c r="AL122" s="56" t="s">
        <v>137</v>
      </c>
      <c r="AM122" s="58">
        <v>3180</v>
      </c>
      <c r="AN122" s="56"/>
      <c r="AO122" s="56" t="s">
        <v>137</v>
      </c>
      <c r="AP122" s="56" t="s">
        <v>170</v>
      </c>
      <c r="AQ122" s="56" t="s">
        <v>139</v>
      </c>
      <c r="AR122" s="56" t="s">
        <v>456</v>
      </c>
      <c r="AS122" s="56" t="s">
        <v>1222</v>
      </c>
      <c r="AT122" s="56" t="s">
        <v>1223</v>
      </c>
      <c r="AU122" s="56" t="s">
        <v>909</v>
      </c>
      <c r="AV122" s="56"/>
      <c r="AW122" s="56" t="s">
        <v>1224</v>
      </c>
      <c r="AX122" s="56"/>
      <c r="AY122" s="56"/>
      <c r="AZ122" s="56"/>
      <c r="BA122" s="56"/>
      <c r="BB122" s="56">
        <v>86399105</v>
      </c>
      <c r="BC122" s="56" t="s">
        <v>143</v>
      </c>
      <c r="BD122" s="56" t="s">
        <v>597</v>
      </c>
      <c r="BE122" s="56" t="s">
        <v>591</v>
      </c>
      <c r="BF122" s="56" t="s">
        <v>137</v>
      </c>
      <c r="BG122" s="56"/>
      <c r="BH122" s="56" t="s">
        <v>198</v>
      </c>
      <c r="BI122" s="56" t="s">
        <v>149</v>
      </c>
      <c r="BJ122" s="56" t="s">
        <v>137</v>
      </c>
      <c r="BK122" s="56"/>
      <c r="BL122" s="56" t="s">
        <v>199</v>
      </c>
      <c r="BM122" s="56"/>
      <c r="BN122" s="56" t="s">
        <v>150</v>
      </c>
      <c r="BO122" s="56" t="s">
        <v>1217</v>
      </c>
    </row>
    <row r="123" spans="1:67">
      <c r="A123" s="56">
        <v>228</v>
      </c>
      <c r="B123" s="56" t="s">
        <v>113</v>
      </c>
      <c r="C123" s="56" t="s">
        <v>114</v>
      </c>
      <c r="D123" s="56" t="s">
        <v>159</v>
      </c>
      <c r="E123" s="56" t="s">
        <v>1225</v>
      </c>
      <c r="F123" s="56" t="s">
        <v>1226</v>
      </c>
      <c r="G123" s="56" t="s">
        <v>1227</v>
      </c>
      <c r="H123" s="56" t="s">
        <v>1228</v>
      </c>
      <c r="I123" s="56" t="s">
        <v>137</v>
      </c>
      <c r="J123" s="56" t="s">
        <v>159</v>
      </c>
      <c r="K123" s="56" t="s">
        <v>20</v>
      </c>
      <c r="L123" s="56" t="s">
        <v>121</v>
      </c>
      <c r="M123" s="56" t="s">
        <v>1144</v>
      </c>
      <c r="N123" s="56" t="s">
        <v>1228</v>
      </c>
      <c r="O123" s="56"/>
      <c r="P123" s="56"/>
      <c r="Q123" s="56" t="s">
        <v>1229</v>
      </c>
      <c r="R123" s="56" t="s">
        <v>20</v>
      </c>
      <c r="S123" s="56" t="s">
        <v>1230</v>
      </c>
      <c r="T123" s="56" t="s">
        <v>163</v>
      </c>
      <c r="U123" s="56" t="s">
        <v>1231</v>
      </c>
      <c r="V123" s="56" t="s">
        <v>127</v>
      </c>
      <c r="W123" s="56" t="s">
        <v>1232</v>
      </c>
      <c r="X123" s="56" t="s">
        <v>287</v>
      </c>
      <c r="Y123" s="56" t="s">
        <v>1233</v>
      </c>
      <c r="Z123" s="56" t="s">
        <v>1234</v>
      </c>
      <c r="AA123" s="56" t="s">
        <v>1235</v>
      </c>
      <c r="AB123" s="56" t="s">
        <v>1229</v>
      </c>
      <c r="AC123" s="56">
        <v>5646218</v>
      </c>
      <c r="AD123" s="56" t="s">
        <v>20</v>
      </c>
      <c r="AE123" s="56" t="s">
        <v>1236</v>
      </c>
      <c r="AF123" s="56" t="s">
        <v>20</v>
      </c>
      <c r="AG123" s="56" t="s">
        <v>1236</v>
      </c>
      <c r="AH123" s="56" t="s">
        <v>46</v>
      </c>
      <c r="AI123" s="56" t="s">
        <v>1237</v>
      </c>
      <c r="AJ123" s="56" t="s">
        <v>649</v>
      </c>
      <c r="AK123" s="56" t="s">
        <v>136</v>
      </c>
      <c r="AL123" s="56" t="s">
        <v>137</v>
      </c>
      <c r="AM123" s="58">
        <v>5680</v>
      </c>
      <c r="AN123" s="56"/>
      <c r="AO123" s="56" t="s">
        <v>1228</v>
      </c>
      <c r="AP123" s="56" t="s">
        <v>170</v>
      </c>
      <c r="AQ123" s="56" t="s">
        <v>139</v>
      </c>
      <c r="AR123" s="56" t="s">
        <v>191</v>
      </c>
      <c r="AS123" s="56" t="s">
        <v>1238</v>
      </c>
      <c r="AT123" s="56" t="s">
        <v>1239</v>
      </c>
      <c r="AU123" s="56" t="s">
        <v>518</v>
      </c>
      <c r="AV123" s="56"/>
      <c r="AW123" s="56" t="s">
        <v>1240</v>
      </c>
      <c r="AX123" s="56"/>
      <c r="AY123" s="56"/>
      <c r="AZ123" s="56"/>
      <c r="BA123" s="56"/>
      <c r="BB123" s="56">
        <v>85771299</v>
      </c>
      <c r="BC123" s="56" t="s">
        <v>143</v>
      </c>
      <c r="BD123" s="56" t="s">
        <v>597</v>
      </c>
      <c r="BE123" s="56" t="s">
        <v>649</v>
      </c>
      <c r="BF123" s="56" t="s">
        <v>137</v>
      </c>
      <c r="BG123" s="56"/>
      <c r="BH123" s="56" t="s">
        <v>198</v>
      </c>
      <c r="BI123" s="56" t="s">
        <v>149</v>
      </c>
      <c r="BJ123" s="56" t="s">
        <v>137</v>
      </c>
      <c r="BK123" s="56"/>
      <c r="BL123" s="56" t="s">
        <v>199</v>
      </c>
      <c r="BM123" s="56"/>
      <c r="BN123" s="56" t="s">
        <v>282</v>
      </c>
      <c r="BO123" s="56" t="s">
        <v>283</v>
      </c>
    </row>
    <row r="124" spans="1:67">
      <c r="A124" s="56">
        <v>230</v>
      </c>
      <c r="B124" s="56" t="s">
        <v>113</v>
      </c>
      <c r="C124" s="56" t="s">
        <v>114</v>
      </c>
      <c r="D124" s="56" t="s">
        <v>1241</v>
      </c>
      <c r="E124" s="56" t="s">
        <v>1242</v>
      </c>
      <c r="F124" s="56" t="s">
        <v>702</v>
      </c>
      <c r="G124" s="56" t="s">
        <v>1243</v>
      </c>
      <c r="H124" s="56"/>
      <c r="I124" s="56"/>
      <c r="J124" s="56" t="s">
        <v>287</v>
      </c>
      <c r="K124" s="56" t="s">
        <v>702</v>
      </c>
      <c r="L124" s="56" t="s">
        <v>332</v>
      </c>
      <c r="M124" s="56" t="s">
        <v>1244</v>
      </c>
      <c r="N124" s="56" t="s">
        <v>137</v>
      </c>
      <c r="O124" s="56" t="s">
        <v>702</v>
      </c>
      <c r="P124" s="56" t="s">
        <v>1245</v>
      </c>
      <c r="Q124" s="56" t="s">
        <v>1246</v>
      </c>
      <c r="R124" s="56" t="s">
        <v>11</v>
      </c>
      <c r="S124" s="56" t="s">
        <v>1247</v>
      </c>
      <c r="T124" s="56" t="s">
        <v>163</v>
      </c>
      <c r="U124" s="56" t="s">
        <v>1248</v>
      </c>
      <c r="V124" s="56" t="s">
        <v>127</v>
      </c>
      <c r="W124" s="56" t="s">
        <v>771</v>
      </c>
      <c r="X124" s="56" t="s">
        <v>287</v>
      </c>
      <c r="Y124" s="56" t="s">
        <v>1249</v>
      </c>
      <c r="Z124" s="56" t="s">
        <v>1250</v>
      </c>
      <c r="AA124" s="56" t="s">
        <v>1251</v>
      </c>
      <c r="AB124" s="56" t="s">
        <v>1246</v>
      </c>
      <c r="AC124" s="56">
        <v>5563679</v>
      </c>
      <c r="AD124" s="56" t="s">
        <v>11</v>
      </c>
      <c r="AE124" s="56" t="s">
        <v>515</v>
      </c>
      <c r="AF124" s="56" t="s">
        <v>11</v>
      </c>
      <c r="AG124" s="56" t="s">
        <v>515</v>
      </c>
      <c r="AH124" s="56" t="s">
        <v>46</v>
      </c>
      <c r="AI124" s="56" t="s">
        <v>1237</v>
      </c>
      <c r="AJ124" s="56" t="s">
        <v>649</v>
      </c>
      <c r="AK124" s="56" t="s">
        <v>136</v>
      </c>
      <c r="AL124" s="56" t="s">
        <v>137</v>
      </c>
      <c r="AM124" s="58">
        <v>5680</v>
      </c>
      <c r="AN124" s="56"/>
      <c r="AO124" s="56" t="s">
        <v>137</v>
      </c>
      <c r="AP124" s="56" t="s">
        <v>170</v>
      </c>
      <c r="AQ124" s="56" t="s">
        <v>139</v>
      </c>
      <c r="AR124" s="56" t="s">
        <v>191</v>
      </c>
      <c r="AS124" s="56" t="s">
        <v>1252</v>
      </c>
      <c r="AT124" s="56" t="s">
        <v>1253</v>
      </c>
      <c r="AU124" s="56" t="s">
        <v>518</v>
      </c>
      <c r="AV124" s="56"/>
      <c r="AW124" s="56" t="s">
        <v>1254</v>
      </c>
      <c r="AX124" s="56"/>
      <c r="AY124" s="56"/>
      <c r="AZ124" s="56"/>
      <c r="BA124" s="56"/>
      <c r="BB124" s="56">
        <v>82912542</v>
      </c>
      <c r="BC124" s="56" t="s">
        <v>143</v>
      </c>
      <c r="BD124" s="56" t="s">
        <v>597</v>
      </c>
      <c r="BE124" s="56" t="s">
        <v>649</v>
      </c>
      <c r="BF124" s="56" t="s">
        <v>137</v>
      </c>
      <c r="BG124" s="56"/>
      <c r="BH124" s="56" t="s">
        <v>718</v>
      </c>
      <c r="BI124" s="56" t="s">
        <v>149</v>
      </c>
      <c r="BJ124" s="56" t="s">
        <v>137</v>
      </c>
      <c r="BK124" s="56"/>
      <c r="BL124" s="56" t="s">
        <v>199</v>
      </c>
      <c r="BM124" s="56"/>
      <c r="BN124" s="56" t="s">
        <v>282</v>
      </c>
      <c r="BO124" s="56"/>
    </row>
    <row r="125" spans="1:67">
      <c r="A125" s="56">
        <v>32</v>
      </c>
      <c r="B125" s="56" t="s">
        <v>113</v>
      </c>
      <c r="C125" s="56" t="s">
        <v>114</v>
      </c>
      <c r="D125" s="56"/>
      <c r="E125" s="56" t="s">
        <v>1255</v>
      </c>
      <c r="F125" s="56"/>
      <c r="G125" s="56" t="s">
        <v>1256</v>
      </c>
      <c r="H125" s="56" t="s">
        <v>1257</v>
      </c>
      <c r="I125" s="56" t="s">
        <v>1258</v>
      </c>
      <c r="J125" s="56" t="s">
        <v>396</v>
      </c>
      <c r="K125" s="56" t="s">
        <v>17</v>
      </c>
      <c r="L125" s="56" t="s">
        <v>1100</v>
      </c>
      <c r="M125" s="56" t="s">
        <v>1188</v>
      </c>
      <c r="N125" s="56"/>
      <c r="O125" s="56"/>
      <c r="P125" s="56"/>
      <c r="Q125" s="56" t="s">
        <v>1259</v>
      </c>
      <c r="R125" s="56" t="s">
        <v>17</v>
      </c>
      <c r="S125" s="56" t="s">
        <v>1260</v>
      </c>
      <c r="T125" s="56" t="s">
        <v>125</v>
      </c>
      <c r="U125" s="56" t="s">
        <v>1261</v>
      </c>
      <c r="V125" s="56" t="s">
        <v>127</v>
      </c>
      <c r="W125" s="56" t="s">
        <v>771</v>
      </c>
      <c r="X125" s="56" t="s">
        <v>287</v>
      </c>
      <c r="Y125" s="56" t="s">
        <v>1262</v>
      </c>
      <c r="Z125" s="56" t="s">
        <v>1262</v>
      </c>
      <c r="AA125" s="56" t="s">
        <v>1262</v>
      </c>
      <c r="AB125" s="56" t="s">
        <v>1259</v>
      </c>
      <c r="AC125" s="56">
        <v>5673864</v>
      </c>
      <c r="AD125" s="56" t="s">
        <v>17</v>
      </c>
      <c r="AE125" s="56" t="s">
        <v>1263</v>
      </c>
      <c r="AF125" s="56" t="s">
        <v>17</v>
      </c>
      <c r="AG125" s="56" t="s">
        <v>1263</v>
      </c>
      <c r="AH125" s="56" t="s">
        <v>47</v>
      </c>
      <c r="AI125" s="56" t="s">
        <v>1264</v>
      </c>
      <c r="AJ125" s="56" t="s">
        <v>1265</v>
      </c>
      <c r="AK125" s="56" t="s">
        <v>136</v>
      </c>
      <c r="AL125" s="56" t="s">
        <v>137</v>
      </c>
      <c r="AM125" s="58">
        <v>24471</v>
      </c>
      <c r="AN125" s="56"/>
      <c r="AO125" s="56" t="s">
        <v>137</v>
      </c>
      <c r="AP125" s="56" t="s">
        <v>138</v>
      </c>
      <c r="AQ125" s="56" t="s">
        <v>221</v>
      </c>
      <c r="AR125" s="56"/>
      <c r="AS125" s="56"/>
      <c r="AT125" s="56"/>
      <c r="AU125" s="56" t="s">
        <v>171</v>
      </c>
      <c r="AV125" s="56"/>
      <c r="AW125" s="56" t="s">
        <v>1266</v>
      </c>
      <c r="AX125" s="56"/>
      <c r="AY125" s="56"/>
      <c r="AZ125" s="56"/>
      <c r="BA125" s="56" t="s">
        <v>442</v>
      </c>
      <c r="BB125" s="56">
        <v>59460969</v>
      </c>
      <c r="BC125" s="56" t="s">
        <v>149</v>
      </c>
      <c r="BD125" s="56" t="s">
        <v>1267</v>
      </c>
      <c r="BE125" s="56" t="s">
        <v>649</v>
      </c>
      <c r="BF125" s="56" t="s">
        <v>137</v>
      </c>
      <c r="BG125" s="56"/>
      <c r="BH125" s="56" t="s">
        <v>225</v>
      </c>
      <c r="BI125" s="56" t="s">
        <v>143</v>
      </c>
      <c r="BJ125" s="56" t="s">
        <v>137</v>
      </c>
      <c r="BK125" s="56"/>
      <c r="BL125" s="56"/>
      <c r="BM125" s="56">
        <v>110980755</v>
      </c>
      <c r="BN125" s="56" t="s">
        <v>150</v>
      </c>
      <c r="BO125" s="56"/>
    </row>
    <row r="126" spans="1:67">
      <c r="A126" s="56">
        <v>200</v>
      </c>
      <c r="B126" s="56" t="s">
        <v>113</v>
      </c>
      <c r="C126" s="56" t="s">
        <v>114</v>
      </c>
      <c r="D126" s="56" t="s">
        <v>1268</v>
      </c>
      <c r="E126" s="56" t="s">
        <v>1269</v>
      </c>
      <c r="F126" s="56" t="s">
        <v>1270</v>
      </c>
      <c r="G126" s="56" t="s">
        <v>1271</v>
      </c>
      <c r="H126" s="56" t="s">
        <v>1272</v>
      </c>
      <c r="I126" s="56"/>
      <c r="J126" s="56" t="s">
        <v>120</v>
      </c>
      <c r="K126" s="56" t="s">
        <v>11</v>
      </c>
      <c r="L126" s="56" t="s">
        <v>121</v>
      </c>
      <c r="M126" s="56" t="s">
        <v>122</v>
      </c>
      <c r="N126" s="56" t="s">
        <v>1273</v>
      </c>
      <c r="O126" s="56"/>
      <c r="P126" s="56"/>
      <c r="Q126" s="56" t="s">
        <v>1268</v>
      </c>
      <c r="R126" s="56" t="s">
        <v>11</v>
      </c>
      <c r="S126" s="56" t="s">
        <v>1274</v>
      </c>
      <c r="T126" s="56" t="s">
        <v>125</v>
      </c>
      <c r="U126" s="56" t="s">
        <v>1275</v>
      </c>
      <c r="V126" s="56" t="s">
        <v>127</v>
      </c>
      <c r="W126" s="56" t="s">
        <v>128</v>
      </c>
      <c r="X126" s="56" t="s">
        <v>120</v>
      </c>
      <c r="Y126" s="56" t="s">
        <v>1276</v>
      </c>
      <c r="Z126" s="56" t="s">
        <v>1277</v>
      </c>
      <c r="AA126" s="56" t="s">
        <v>261</v>
      </c>
      <c r="AB126" s="56" t="s">
        <v>1268</v>
      </c>
      <c r="AC126" s="56">
        <v>5648763</v>
      </c>
      <c r="AD126" s="56" t="s">
        <v>11</v>
      </c>
      <c r="AE126" s="56" t="s">
        <v>1278</v>
      </c>
      <c r="AF126" s="56" t="s">
        <v>11</v>
      </c>
      <c r="AG126" s="56" t="s">
        <v>1279</v>
      </c>
      <c r="AH126" s="56" t="s">
        <v>35</v>
      </c>
      <c r="AI126" s="56" t="s">
        <v>1280</v>
      </c>
      <c r="AJ126" s="56" t="s">
        <v>169</v>
      </c>
      <c r="AK126" s="56" t="s">
        <v>136</v>
      </c>
      <c r="AL126" s="56" t="s">
        <v>137</v>
      </c>
      <c r="AM126" s="58">
        <v>8000</v>
      </c>
      <c r="AN126" s="56"/>
      <c r="AO126" s="56" t="s">
        <v>1270</v>
      </c>
      <c r="AP126" s="56" t="s">
        <v>138</v>
      </c>
      <c r="AQ126" s="56" t="s">
        <v>139</v>
      </c>
      <c r="AR126" s="56"/>
      <c r="AS126" s="56" t="s">
        <v>1281</v>
      </c>
      <c r="AT126" s="56"/>
      <c r="AU126" s="56" t="s">
        <v>194</v>
      </c>
      <c r="AV126" s="56"/>
      <c r="AW126" s="56" t="s">
        <v>1282</v>
      </c>
      <c r="AX126" s="56"/>
      <c r="AY126" s="56"/>
      <c r="AZ126" s="56"/>
      <c r="BA126" s="56"/>
      <c r="BB126" s="56">
        <v>63566151</v>
      </c>
      <c r="BC126" s="56" t="s">
        <v>143</v>
      </c>
      <c r="BD126" s="56" t="s">
        <v>144</v>
      </c>
      <c r="BE126" s="56" t="s">
        <v>1283</v>
      </c>
      <c r="BF126" s="56" t="s">
        <v>986</v>
      </c>
      <c r="BG126" s="56" t="s">
        <v>1284</v>
      </c>
      <c r="BH126" s="56" t="s">
        <v>225</v>
      </c>
      <c r="BI126" s="56" t="s">
        <v>149</v>
      </c>
      <c r="BJ126" s="56" t="s">
        <v>137</v>
      </c>
      <c r="BK126" s="56"/>
      <c r="BL126" s="56"/>
      <c r="BM126" s="56"/>
      <c r="BN126" s="56" t="s">
        <v>150</v>
      </c>
      <c r="BO126" s="56" t="s">
        <v>122</v>
      </c>
    </row>
    <row r="127" spans="1:67">
      <c r="A127" s="56">
        <v>198</v>
      </c>
      <c r="B127" s="56" t="s">
        <v>113</v>
      </c>
      <c r="C127" s="56" t="s">
        <v>114</v>
      </c>
      <c r="D127" s="56" t="s">
        <v>1285</v>
      </c>
      <c r="E127" s="56" t="s">
        <v>1286</v>
      </c>
      <c r="F127" s="56" t="s">
        <v>328</v>
      </c>
      <c r="G127" s="56" t="s">
        <v>1287</v>
      </c>
      <c r="H127" s="56" t="s">
        <v>1288</v>
      </c>
      <c r="I127" s="56" t="s">
        <v>1024</v>
      </c>
      <c r="J127" s="56"/>
      <c r="K127" s="56" t="s">
        <v>11</v>
      </c>
      <c r="L127" s="56" t="s">
        <v>332</v>
      </c>
      <c r="M127" s="56" t="s">
        <v>392</v>
      </c>
      <c r="N127" s="56" t="s">
        <v>137</v>
      </c>
      <c r="O127" s="56"/>
      <c r="P127" s="56"/>
      <c r="Q127" s="56" t="s">
        <v>1289</v>
      </c>
      <c r="R127" s="56" t="s">
        <v>11</v>
      </c>
      <c r="S127" s="56" t="s">
        <v>1290</v>
      </c>
      <c r="T127" s="56" t="s">
        <v>163</v>
      </c>
      <c r="U127" s="56" t="s">
        <v>1291</v>
      </c>
      <c r="V127" s="56" t="s">
        <v>127</v>
      </c>
      <c r="W127" s="56" t="s">
        <v>128</v>
      </c>
      <c r="X127" s="56" t="s">
        <v>232</v>
      </c>
      <c r="Y127" s="56" t="s">
        <v>1292</v>
      </c>
      <c r="Z127" s="56" t="s">
        <v>451</v>
      </c>
      <c r="AA127" s="56" t="s">
        <v>1293</v>
      </c>
      <c r="AB127" s="56" t="s">
        <v>1289</v>
      </c>
      <c r="AC127" s="56">
        <v>5674825</v>
      </c>
      <c r="AD127" s="56" t="s">
        <v>11</v>
      </c>
      <c r="AE127" s="56" t="s">
        <v>1294</v>
      </c>
      <c r="AF127" s="56" t="s">
        <v>11</v>
      </c>
      <c r="AG127" s="56" t="s">
        <v>1295</v>
      </c>
      <c r="AH127" s="56" t="s">
        <v>35</v>
      </c>
      <c r="AI127" s="56" t="s">
        <v>1296</v>
      </c>
      <c r="AJ127" s="56" t="s">
        <v>1297</v>
      </c>
      <c r="AK127" s="56" t="s">
        <v>136</v>
      </c>
      <c r="AL127" s="56" t="s">
        <v>137</v>
      </c>
      <c r="AM127" s="58">
        <v>12300</v>
      </c>
      <c r="AN127" s="56"/>
      <c r="AO127" s="56" t="s">
        <v>137</v>
      </c>
      <c r="AP127" s="56" t="s">
        <v>170</v>
      </c>
      <c r="AQ127" s="56" t="s">
        <v>139</v>
      </c>
      <c r="AR127" s="56"/>
      <c r="AS127" s="56" t="s">
        <v>1298</v>
      </c>
      <c r="AT127" s="56"/>
      <c r="AU127" s="56" t="s">
        <v>194</v>
      </c>
      <c r="AV127" s="56"/>
      <c r="AW127" s="56" t="s">
        <v>1299</v>
      </c>
      <c r="AX127" s="56"/>
      <c r="AY127" s="56"/>
      <c r="AZ127" s="56"/>
      <c r="BA127" s="56"/>
      <c r="BB127" s="56">
        <v>85972134</v>
      </c>
      <c r="BC127" s="56" t="s">
        <v>143</v>
      </c>
      <c r="BD127" s="56" t="s">
        <v>144</v>
      </c>
      <c r="BE127" s="56" t="s">
        <v>145</v>
      </c>
      <c r="BF127" s="56" t="s">
        <v>137</v>
      </c>
      <c r="BG127" s="56"/>
      <c r="BH127" s="56" t="s">
        <v>198</v>
      </c>
      <c r="BI127" s="56" t="s">
        <v>149</v>
      </c>
      <c r="BJ127" s="56" t="s">
        <v>137</v>
      </c>
      <c r="BK127" s="56"/>
      <c r="BL127" s="56"/>
      <c r="BM127" s="56"/>
      <c r="BN127" s="56"/>
      <c r="BO127" s="56" t="s">
        <v>226</v>
      </c>
    </row>
    <row r="128" spans="1:67">
      <c r="A128" s="56">
        <v>178</v>
      </c>
      <c r="B128" s="56" t="s">
        <v>113</v>
      </c>
      <c r="C128" s="56" t="s">
        <v>114</v>
      </c>
      <c r="D128" s="56" t="s">
        <v>1300</v>
      </c>
      <c r="E128" s="56" t="s">
        <v>1301</v>
      </c>
      <c r="F128" s="56" t="s">
        <v>229</v>
      </c>
      <c r="G128" s="56" t="s">
        <v>1302</v>
      </c>
      <c r="H128" s="56" t="s">
        <v>1303</v>
      </c>
      <c r="I128" s="56"/>
      <c r="J128" s="56" t="s">
        <v>120</v>
      </c>
      <c r="K128" s="56" t="s">
        <v>11</v>
      </c>
      <c r="L128" s="56" t="s">
        <v>121</v>
      </c>
      <c r="M128" s="56" t="s">
        <v>122</v>
      </c>
      <c r="N128" s="56" t="s">
        <v>233</v>
      </c>
      <c r="O128" s="56"/>
      <c r="P128" s="56"/>
      <c r="Q128" s="56" t="s">
        <v>1300</v>
      </c>
      <c r="R128" s="56" t="s">
        <v>11</v>
      </c>
      <c r="S128" s="56" t="s">
        <v>1304</v>
      </c>
      <c r="T128" s="56" t="s">
        <v>125</v>
      </c>
      <c r="U128" s="56" t="s">
        <v>1305</v>
      </c>
      <c r="V128" s="56" t="s">
        <v>127</v>
      </c>
      <c r="W128" s="56" t="s">
        <v>165</v>
      </c>
      <c r="X128" s="56" t="s">
        <v>120</v>
      </c>
      <c r="Y128" s="56" t="s">
        <v>1306</v>
      </c>
      <c r="Z128" s="56" t="s">
        <v>1307</v>
      </c>
      <c r="AA128" s="56" t="s">
        <v>1308</v>
      </c>
      <c r="AB128" s="56" t="s">
        <v>1300</v>
      </c>
      <c r="AC128" s="56">
        <v>5565409</v>
      </c>
      <c r="AD128" s="56" t="s">
        <v>11</v>
      </c>
      <c r="AE128" s="56" t="s">
        <v>1309</v>
      </c>
      <c r="AF128" s="56" t="s">
        <v>11</v>
      </c>
      <c r="AG128" s="56" t="s">
        <v>1310</v>
      </c>
      <c r="AH128" s="56" t="s">
        <v>35</v>
      </c>
      <c r="AI128" s="56" t="s">
        <v>1311</v>
      </c>
      <c r="AJ128" s="56" t="s">
        <v>169</v>
      </c>
      <c r="AK128" s="56" t="s">
        <v>136</v>
      </c>
      <c r="AL128" s="56" t="s">
        <v>137</v>
      </c>
      <c r="AM128" s="58">
        <v>9000</v>
      </c>
      <c r="AN128" s="56"/>
      <c r="AO128" s="56" t="s">
        <v>229</v>
      </c>
      <c r="AP128" s="56" t="s">
        <v>138</v>
      </c>
      <c r="AQ128" s="56" t="s">
        <v>139</v>
      </c>
      <c r="AR128" s="56"/>
      <c r="AS128" s="56" t="s">
        <v>1312</v>
      </c>
      <c r="AT128" s="56"/>
      <c r="AU128" s="56" t="s">
        <v>829</v>
      </c>
      <c r="AV128" s="56"/>
      <c r="AW128" s="56" t="s">
        <v>1313</v>
      </c>
      <c r="AX128" s="56"/>
      <c r="AY128" s="56"/>
      <c r="AZ128" s="56"/>
      <c r="BA128" s="56"/>
      <c r="BB128" s="56">
        <v>64618455</v>
      </c>
      <c r="BC128" s="56" t="s">
        <v>143</v>
      </c>
      <c r="BD128" s="56" t="s">
        <v>144</v>
      </c>
      <c r="BE128" s="56" t="s">
        <v>173</v>
      </c>
      <c r="BF128" s="56" t="s">
        <v>261</v>
      </c>
      <c r="BG128" s="56" t="s">
        <v>147</v>
      </c>
      <c r="BH128" s="56" t="s">
        <v>391</v>
      </c>
      <c r="BI128" s="56" t="s">
        <v>149</v>
      </c>
      <c r="BJ128" s="56" t="s">
        <v>137</v>
      </c>
      <c r="BK128" s="56"/>
      <c r="BL128" s="56"/>
      <c r="BM128" s="56"/>
      <c r="BN128" s="56" t="s">
        <v>150</v>
      </c>
      <c r="BO128" s="56" t="s">
        <v>122</v>
      </c>
    </row>
    <row r="129" spans="1:67">
      <c r="A129" s="56">
        <v>167</v>
      </c>
      <c r="B129" s="56" t="s">
        <v>113</v>
      </c>
      <c r="C129" s="56" t="s">
        <v>114</v>
      </c>
      <c r="D129" s="56" t="s">
        <v>1314</v>
      </c>
      <c r="E129" s="56" t="s">
        <v>1315</v>
      </c>
      <c r="F129" s="56" t="s">
        <v>1316</v>
      </c>
      <c r="G129" s="56" t="s">
        <v>1317</v>
      </c>
      <c r="H129" s="56" t="s">
        <v>1318</v>
      </c>
      <c r="I129" s="56"/>
      <c r="J129" s="56" t="s">
        <v>232</v>
      </c>
      <c r="K129" s="56" t="s">
        <v>17</v>
      </c>
      <c r="L129" s="56" t="s">
        <v>121</v>
      </c>
      <c r="M129" s="56" t="s">
        <v>122</v>
      </c>
      <c r="N129" s="56" t="s">
        <v>1319</v>
      </c>
      <c r="O129" s="56"/>
      <c r="P129" s="56"/>
      <c r="Q129" s="56" t="s">
        <v>1314</v>
      </c>
      <c r="R129" s="56" t="s">
        <v>17</v>
      </c>
      <c r="S129" s="56" t="s">
        <v>1320</v>
      </c>
      <c r="T129" s="56" t="s">
        <v>125</v>
      </c>
      <c r="U129" s="56" t="s">
        <v>1321</v>
      </c>
      <c r="V129" s="56" t="s">
        <v>127</v>
      </c>
      <c r="W129" s="56" t="s">
        <v>165</v>
      </c>
      <c r="X129" s="56" t="s">
        <v>232</v>
      </c>
      <c r="Y129" s="56" t="s">
        <v>1322</v>
      </c>
      <c r="Z129" s="56" t="s">
        <v>1323</v>
      </c>
      <c r="AA129" s="56" t="s">
        <v>1324</v>
      </c>
      <c r="AB129" s="56" t="s">
        <v>1314</v>
      </c>
      <c r="AC129" s="56">
        <v>5677117</v>
      </c>
      <c r="AD129" s="56" t="s">
        <v>17</v>
      </c>
      <c r="AE129" s="56" t="s">
        <v>1321</v>
      </c>
      <c r="AF129" s="56" t="s">
        <v>17</v>
      </c>
      <c r="AG129" s="56" t="s">
        <v>1325</v>
      </c>
      <c r="AH129" s="56" t="s">
        <v>48</v>
      </c>
      <c r="AI129" s="56" t="s">
        <v>1326</v>
      </c>
      <c r="AJ129" s="56" t="s">
        <v>1327</v>
      </c>
      <c r="AK129" s="56" t="s">
        <v>136</v>
      </c>
      <c r="AL129" s="56" t="s">
        <v>137</v>
      </c>
      <c r="AM129" s="58">
        <v>24000</v>
      </c>
      <c r="AN129" s="56"/>
      <c r="AO129" s="56" t="s">
        <v>1316</v>
      </c>
      <c r="AP129" s="56" t="s">
        <v>138</v>
      </c>
      <c r="AQ129" s="56" t="s">
        <v>139</v>
      </c>
      <c r="AR129" s="56"/>
      <c r="AS129" s="56" t="s">
        <v>1328</v>
      </c>
      <c r="AT129" s="56"/>
      <c r="AU129" s="56" t="s">
        <v>389</v>
      </c>
      <c r="AV129" s="56"/>
      <c r="AW129" s="56" t="s">
        <v>1329</v>
      </c>
      <c r="AX129" s="56"/>
      <c r="AY129" s="56"/>
      <c r="AZ129" s="56"/>
      <c r="BA129" s="56"/>
      <c r="BB129" s="56">
        <v>48767920</v>
      </c>
      <c r="BC129" s="56" t="s">
        <v>143</v>
      </c>
      <c r="BD129" s="56" t="s">
        <v>144</v>
      </c>
      <c r="BE129" s="56" t="s">
        <v>173</v>
      </c>
      <c r="BF129" s="56" t="s">
        <v>261</v>
      </c>
      <c r="BG129" s="56" t="s">
        <v>147</v>
      </c>
      <c r="BH129" s="56" t="s">
        <v>225</v>
      </c>
      <c r="BI129" s="56" t="s">
        <v>149</v>
      </c>
      <c r="BJ129" s="56" t="s">
        <v>137</v>
      </c>
      <c r="BK129" s="56"/>
      <c r="BL129" s="56"/>
      <c r="BM129" s="56"/>
      <c r="BN129" s="56"/>
      <c r="BO129" s="56" t="s">
        <v>122</v>
      </c>
    </row>
    <row r="130" spans="1:67">
      <c r="A130" s="56">
        <v>168</v>
      </c>
      <c r="B130" s="56" t="s">
        <v>113</v>
      </c>
      <c r="C130" s="56" t="s">
        <v>114</v>
      </c>
      <c r="D130" s="56" t="s">
        <v>1314</v>
      </c>
      <c r="E130" s="56" t="s">
        <v>1330</v>
      </c>
      <c r="F130" s="56" t="s">
        <v>1316</v>
      </c>
      <c r="G130" s="56" t="s">
        <v>1331</v>
      </c>
      <c r="H130" s="56" t="s">
        <v>1332</v>
      </c>
      <c r="I130" s="56"/>
      <c r="J130" s="56" t="s">
        <v>232</v>
      </c>
      <c r="K130" s="56" t="s">
        <v>17</v>
      </c>
      <c r="L130" s="56" t="s">
        <v>121</v>
      </c>
      <c r="M130" s="56" t="s">
        <v>122</v>
      </c>
      <c r="N130" s="56" t="s">
        <v>1319</v>
      </c>
      <c r="O130" s="56"/>
      <c r="P130" s="56"/>
      <c r="Q130" s="56" t="s">
        <v>1314</v>
      </c>
      <c r="R130" s="56" t="s">
        <v>17</v>
      </c>
      <c r="S130" s="56" t="s">
        <v>1333</v>
      </c>
      <c r="T130" s="56" t="s">
        <v>125</v>
      </c>
      <c r="U130" s="56" t="s">
        <v>1334</v>
      </c>
      <c r="V130" s="56" t="s">
        <v>127</v>
      </c>
      <c r="W130" s="56" t="s">
        <v>165</v>
      </c>
      <c r="X130" s="56" t="s">
        <v>232</v>
      </c>
      <c r="Y130" s="56" t="s">
        <v>1322</v>
      </c>
      <c r="Z130" s="56" t="s">
        <v>1323</v>
      </c>
      <c r="AA130" s="56" t="s">
        <v>1324</v>
      </c>
      <c r="AB130" s="56" t="s">
        <v>1314</v>
      </c>
      <c r="AC130" s="56">
        <v>5677062</v>
      </c>
      <c r="AD130" s="56" t="s">
        <v>17</v>
      </c>
      <c r="AE130" s="56" t="s">
        <v>1335</v>
      </c>
      <c r="AF130" s="56" t="s">
        <v>17</v>
      </c>
      <c r="AG130" s="56" t="s">
        <v>1336</v>
      </c>
      <c r="AH130" s="56" t="s">
        <v>48</v>
      </c>
      <c r="AI130" s="56" t="s">
        <v>1337</v>
      </c>
      <c r="AJ130" s="56" t="s">
        <v>476</v>
      </c>
      <c r="AK130" s="56" t="s">
        <v>136</v>
      </c>
      <c r="AL130" s="56" t="s">
        <v>137</v>
      </c>
      <c r="AM130" s="58">
        <v>11750</v>
      </c>
      <c r="AN130" s="56"/>
      <c r="AO130" s="56" t="s">
        <v>1316</v>
      </c>
      <c r="AP130" s="56" t="s">
        <v>138</v>
      </c>
      <c r="AQ130" s="56" t="s">
        <v>139</v>
      </c>
      <c r="AR130" s="56"/>
      <c r="AS130" s="56" t="s">
        <v>1328</v>
      </c>
      <c r="AT130" s="56"/>
      <c r="AU130" s="56" t="s">
        <v>389</v>
      </c>
      <c r="AV130" s="56"/>
      <c r="AW130" s="56" t="s">
        <v>1338</v>
      </c>
      <c r="AX130" s="56"/>
      <c r="AY130" s="56"/>
      <c r="AZ130" s="56"/>
      <c r="BA130" s="56"/>
      <c r="BB130" s="56">
        <v>48767920</v>
      </c>
      <c r="BC130" s="56" t="s">
        <v>143</v>
      </c>
      <c r="BD130" s="56" t="s">
        <v>144</v>
      </c>
      <c r="BE130" s="56" t="s">
        <v>173</v>
      </c>
      <c r="BF130" s="56" t="s">
        <v>261</v>
      </c>
      <c r="BG130" s="56" t="s">
        <v>147</v>
      </c>
      <c r="BH130" s="56" t="s">
        <v>225</v>
      </c>
      <c r="BI130" s="56" t="s">
        <v>149</v>
      </c>
      <c r="BJ130" s="56" t="s">
        <v>137</v>
      </c>
      <c r="BK130" s="56"/>
      <c r="BL130" s="56"/>
      <c r="BM130" s="56"/>
      <c r="BN130" s="56"/>
      <c r="BO130" s="56" t="s">
        <v>122</v>
      </c>
    </row>
    <row r="131" spans="1:67">
      <c r="A131" s="56">
        <v>171</v>
      </c>
      <c r="B131" s="56" t="s">
        <v>113</v>
      </c>
      <c r="C131" s="56" t="s">
        <v>114</v>
      </c>
      <c r="D131" s="56" t="s">
        <v>1314</v>
      </c>
      <c r="E131" s="56" t="s">
        <v>1330</v>
      </c>
      <c r="F131" s="56" t="s">
        <v>1316</v>
      </c>
      <c r="G131" s="56" t="s">
        <v>1331</v>
      </c>
      <c r="H131" s="56" t="s">
        <v>1332</v>
      </c>
      <c r="I131" s="56"/>
      <c r="J131" s="56" t="s">
        <v>232</v>
      </c>
      <c r="K131" s="56" t="s">
        <v>17</v>
      </c>
      <c r="L131" s="56" t="s">
        <v>121</v>
      </c>
      <c r="M131" s="56" t="s">
        <v>122</v>
      </c>
      <c r="N131" s="56" t="s">
        <v>1319</v>
      </c>
      <c r="O131" s="56"/>
      <c r="P131" s="56"/>
      <c r="Q131" s="56" t="s">
        <v>1314</v>
      </c>
      <c r="R131" s="56" t="s">
        <v>17</v>
      </c>
      <c r="S131" s="56" t="s">
        <v>1333</v>
      </c>
      <c r="T131" s="56" t="s">
        <v>125</v>
      </c>
      <c r="U131" s="56" t="s">
        <v>1334</v>
      </c>
      <c r="V131" s="56" t="s">
        <v>127</v>
      </c>
      <c r="W131" s="56" t="s">
        <v>165</v>
      </c>
      <c r="X131" s="56" t="s">
        <v>232</v>
      </c>
      <c r="Y131" s="56" t="s">
        <v>1322</v>
      </c>
      <c r="Z131" s="56" t="s">
        <v>1323</v>
      </c>
      <c r="AA131" s="56" t="s">
        <v>1324</v>
      </c>
      <c r="AB131" s="56" t="s">
        <v>1314</v>
      </c>
      <c r="AC131" s="56">
        <v>5650873</v>
      </c>
      <c r="AD131" s="56" t="s">
        <v>11</v>
      </c>
      <c r="AE131" s="56" t="s">
        <v>1335</v>
      </c>
      <c r="AF131" s="56" t="s">
        <v>17</v>
      </c>
      <c r="AG131" s="56" t="s">
        <v>1336</v>
      </c>
      <c r="AH131" s="56" t="s">
        <v>48</v>
      </c>
      <c r="AJ131" s="56"/>
      <c r="AK131" s="56" t="s">
        <v>136</v>
      </c>
      <c r="AL131" s="56" t="s">
        <v>137</v>
      </c>
      <c r="AM131" s="58">
        <v>11750</v>
      </c>
      <c r="AN131" s="56"/>
      <c r="AO131" s="56" t="s">
        <v>1316</v>
      </c>
      <c r="AP131" s="56" t="s">
        <v>422</v>
      </c>
      <c r="AQ131" s="56" t="s">
        <v>139</v>
      </c>
      <c r="AR131" s="56"/>
      <c r="AS131" s="56" t="s">
        <v>1328</v>
      </c>
      <c r="AT131" s="56"/>
      <c r="AU131" s="56"/>
      <c r="AV131" s="56"/>
      <c r="AW131" s="56" t="s">
        <v>1338</v>
      </c>
      <c r="AX131" s="56"/>
      <c r="AY131" s="56"/>
      <c r="AZ131" s="56"/>
      <c r="BA131" s="56"/>
      <c r="BB131" s="56">
        <v>48767920</v>
      </c>
      <c r="BC131" s="56" t="s">
        <v>143</v>
      </c>
      <c r="BD131" s="56" t="s">
        <v>144</v>
      </c>
      <c r="BE131" s="56" t="s">
        <v>173</v>
      </c>
      <c r="BF131" s="56" t="s">
        <v>261</v>
      </c>
      <c r="BG131" s="56" t="s">
        <v>147</v>
      </c>
      <c r="BH131" s="56" t="s">
        <v>225</v>
      </c>
      <c r="BI131" s="56" t="s">
        <v>143</v>
      </c>
      <c r="BJ131" s="56" t="s">
        <v>137</v>
      </c>
      <c r="BK131" s="56"/>
      <c r="BL131" s="56"/>
      <c r="BM131" s="56"/>
      <c r="BN131" s="56"/>
      <c r="BO131" s="56" t="s">
        <v>122</v>
      </c>
    </row>
    <row r="132" spans="1:67">
      <c r="A132" s="56">
        <v>18</v>
      </c>
      <c r="B132" s="56" t="s">
        <v>113</v>
      </c>
      <c r="C132" s="56" t="s">
        <v>114</v>
      </c>
      <c r="D132" s="56"/>
      <c r="E132" s="56" t="s">
        <v>1339</v>
      </c>
      <c r="F132" s="56"/>
      <c r="G132" s="56" t="s">
        <v>1340</v>
      </c>
      <c r="H132" s="56" t="s">
        <v>1341</v>
      </c>
      <c r="I132" s="56" t="s">
        <v>137</v>
      </c>
      <c r="J132" s="56" t="s">
        <v>396</v>
      </c>
      <c r="K132" s="56" t="s">
        <v>17</v>
      </c>
      <c r="L132" s="56" t="s">
        <v>121</v>
      </c>
      <c r="M132" s="56" t="s">
        <v>961</v>
      </c>
      <c r="N132" s="56"/>
      <c r="O132" s="56"/>
      <c r="P132" s="56"/>
      <c r="Q132" s="56" t="s">
        <v>1342</v>
      </c>
      <c r="R132" s="56" t="s">
        <v>17</v>
      </c>
      <c r="S132" s="56" t="s">
        <v>1343</v>
      </c>
      <c r="T132" s="56" t="s">
        <v>125</v>
      </c>
      <c r="U132" s="56" t="s">
        <v>1344</v>
      </c>
      <c r="V132" s="56" t="s">
        <v>127</v>
      </c>
      <c r="W132" s="56" t="s">
        <v>434</v>
      </c>
      <c r="X132" s="56" t="s">
        <v>396</v>
      </c>
      <c r="Y132" s="56" t="s">
        <v>1345</v>
      </c>
      <c r="Z132" s="56" t="s">
        <v>1346</v>
      </c>
      <c r="AA132" s="56" t="s">
        <v>1251</v>
      </c>
      <c r="AB132" s="56" t="s">
        <v>1342</v>
      </c>
      <c r="AC132" s="56">
        <v>5684079</v>
      </c>
      <c r="AD132" s="56" t="s">
        <v>17</v>
      </c>
      <c r="AE132" s="56" t="s">
        <v>1347</v>
      </c>
      <c r="AF132" s="56" t="s">
        <v>17</v>
      </c>
      <c r="AG132" s="56" t="s">
        <v>1348</v>
      </c>
      <c r="AH132" s="56" t="s">
        <v>47</v>
      </c>
      <c r="AI132" s="56" t="s">
        <v>1349</v>
      </c>
      <c r="AJ132" s="56" t="s">
        <v>1350</v>
      </c>
      <c r="AK132" s="56" t="s">
        <v>136</v>
      </c>
      <c r="AL132" s="56" t="s">
        <v>137</v>
      </c>
      <c r="AM132" s="58">
        <v>6943.2</v>
      </c>
      <c r="AN132" s="56"/>
      <c r="AO132" s="56" t="s">
        <v>1351</v>
      </c>
      <c r="AP132" s="56" t="s">
        <v>138</v>
      </c>
      <c r="AQ132" s="56" t="s">
        <v>221</v>
      </c>
      <c r="AR132" s="56"/>
      <c r="AS132" s="56"/>
      <c r="AT132" s="56"/>
      <c r="AU132" s="56" t="s">
        <v>464</v>
      </c>
      <c r="AV132" s="56"/>
      <c r="AW132" s="56" t="s">
        <v>1352</v>
      </c>
      <c r="AX132" s="56"/>
      <c r="AY132" s="56"/>
      <c r="AZ132" s="56"/>
      <c r="BA132" s="56" t="s">
        <v>1018</v>
      </c>
      <c r="BB132" s="56">
        <v>60457142</v>
      </c>
      <c r="BC132" s="56" t="s">
        <v>149</v>
      </c>
      <c r="BD132" s="56" t="s">
        <v>1353</v>
      </c>
      <c r="BE132" s="56" t="s">
        <v>1354</v>
      </c>
      <c r="BF132" s="56" t="s">
        <v>1355</v>
      </c>
      <c r="BG132" s="56"/>
      <c r="BH132" s="56" t="s">
        <v>225</v>
      </c>
      <c r="BI132" s="56" t="s">
        <v>143</v>
      </c>
      <c r="BJ132" s="56" t="s">
        <v>137</v>
      </c>
      <c r="BK132" s="56"/>
      <c r="BL132" s="56"/>
      <c r="BM132" s="56">
        <v>108666907</v>
      </c>
      <c r="BN132" s="56" t="s">
        <v>1356</v>
      </c>
      <c r="BO132" s="56"/>
    </row>
    <row r="133" spans="1:67">
      <c r="A133" s="56">
        <v>221</v>
      </c>
      <c r="B133" s="56" t="s">
        <v>113</v>
      </c>
      <c r="C133" s="56" t="s">
        <v>114</v>
      </c>
      <c r="D133" s="56" t="s">
        <v>1357</v>
      </c>
      <c r="E133" s="56" t="s">
        <v>1358</v>
      </c>
      <c r="F133" s="56" t="s">
        <v>328</v>
      </c>
      <c r="G133" s="56" t="s">
        <v>1359</v>
      </c>
      <c r="H133" s="56" t="s">
        <v>1360</v>
      </c>
      <c r="I133" s="56" t="s">
        <v>1024</v>
      </c>
      <c r="J133" s="56"/>
      <c r="K133" s="56" t="s">
        <v>11</v>
      </c>
      <c r="L133" s="56" t="s">
        <v>332</v>
      </c>
      <c r="M133" s="56" t="s">
        <v>392</v>
      </c>
      <c r="N133" s="56" t="s">
        <v>137</v>
      </c>
      <c r="O133" s="56"/>
      <c r="P133" s="56"/>
      <c r="Q133" s="56" t="s">
        <v>1361</v>
      </c>
      <c r="R133" s="56" t="s">
        <v>11</v>
      </c>
      <c r="S133" s="56" t="s">
        <v>1362</v>
      </c>
      <c r="T133" s="56" t="s">
        <v>163</v>
      </c>
      <c r="U133" s="56" t="s">
        <v>1363</v>
      </c>
      <c r="V133" s="56" t="s">
        <v>127</v>
      </c>
      <c r="W133" s="56" t="s">
        <v>184</v>
      </c>
      <c r="X133" s="56" t="s">
        <v>120</v>
      </c>
      <c r="Y133" s="56" t="s">
        <v>608</v>
      </c>
      <c r="Z133" s="56" t="s">
        <v>609</v>
      </c>
      <c r="AA133" s="56" t="s">
        <v>610</v>
      </c>
      <c r="AB133" s="56" t="s">
        <v>1361</v>
      </c>
      <c r="AC133" s="56">
        <v>5672126</v>
      </c>
      <c r="AD133" s="56" t="s">
        <v>11</v>
      </c>
      <c r="AE133" s="56" t="s">
        <v>1364</v>
      </c>
      <c r="AF133" s="56" t="s">
        <v>11</v>
      </c>
      <c r="AG133" s="56" t="s">
        <v>1364</v>
      </c>
      <c r="AH133" s="56" t="s">
        <v>48</v>
      </c>
      <c r="AI133" s="56" t="s">
        <v>305</v>
      </c>
      <c r="AJ133" s="56" t="s">
        <v>306</v>
      </c>
      <c r="AK133" s="56" t="s">
        <v>136</v>
      </c>
      <c r="AL133" s="56" t="s">
        <v>137</v>
      </c>
      <c r="AM133" s="58">
        <v>6091.8</v>
      </c>
      <c r="AN133" s="56"/>
      <c r="AO133" s="56" t="s">
        <v>137</v>
      </c>
      <c r="AP133" s="56" t="s">
        <v>170</v>
      </c>
      <c r="AQ133" s="56" t="s">
        <v>139</v>
      </c>
      <c r="AR133" s="56" t="s">
        <v>191</v>
      </c>
      <c r="AS133" s="56" t="s">
        <v>1365</v>
      </c>
      <c r="AT133" s="56" t="s">
        <v>1366</v>
      </c>
      <c r="AU133" s="56" t="s">
        <v>518</v>
      </c>
      <c r="AV133" s="56"/>
      <c r="AW133" s="56" t="s">
        <v>1367</v>
      </c>
      <c r="AX133" s="56"/>
      <c r="AY133" s="56"/>
      <c r="AZ133" s="56"/>
      <c r="BA133" s="56"/>
      <c r="BB133" s="56">
        <v>85722920</v>
      </c>
      <c r="BC133" s="56" t="s">
        <v>143</v>
      </c>
      <c r="BD133" s="56" t="s">
        <v>303</v>
      </c>
      <c r="BE133" s="56" t="s">
        <v>717</v>
      </c>
      <c r="BF133" s="56" t="s">
        <v>281</v>
      </c>
      <c r="BG133" s="56" t="s">
        <v>147</v>
      </c>
      <c r="BH133" s="56" t="s">
        <v>225</v>
      </c>
      <c r="BI133" s="56" t="s">
        <v>149</v>
      </c>
      <c r="BJ133" s="56" t="s">
        <v>137</v>
      </c>
      <c r="BK133" s="56"/>
      <c r="BL133" s="56" t="s">
        <v>199</v>
      </c>
      <c r="BM133" s="56"/>
      <c r="BN133" s="56" t="s">
        <v>150</v>
      </c>
      <c r="BO133" s="56" t="s">
        <v>226</v>
      </c>
    </row>
    <row r="134" spans="1:67">
      <c r="A134" s="56">
        <v>222</v>
      </c>
      <c r="B134" s="56" t="s">
        <v>113</v>
      </c>
      <c r="C134" s="56" t="s">
        <v>114</v>
      </c>
      <c r="D134" s="56" t="s">
        <v>1357</v>
      </c>
      <c r="E134" s="56" t="s">
        <v>1358</v>
      </c>
      <c r="F134" s="56" t="s">
        <v>328</v>
      </c>
      <c r="G134" s="56" t="s">
        <v>1359</v>
      </c>
      <c r="H134" s="56" t="s">
        <v>1360</v>
      </c>
      <c r="I134" s="56" t="s">
        <v>1024</v>
      </c>
      <c r="J134" s="56"/>
      <c r="K134" s="56" t="s">
        <v>11</v>
      </c>
      <c r="L134" s="56" t="s">
        <v>332</v>
      </c>
      <c r="M134" s="56" t="s">
        <v>392</v>
      </c>
      <c r="N134" s="56" t="s">
        <v>137</v>
      </c>
      <c r="O134" s="56"/>
      <c r="P134" s="56"/>
      <c r="Q134" s="56" t="s">
        <v>1361</v>
      </c>
      <c r="R134" s="56" t="s">
        <v>11</v>
      </c>
      <c r="S134" s="56" t="s">
        <v>1362</v>
      </c>
      <c r="T134" s="56" t="s">
        <v>163</v>
      </c>
      <c r="U134" s="56" t="s">
        <v>1363</v>
      </c>
      <c r="V134" s="56" t="s">
        <v>127</v>
      </c>
      <c r="W134" s="56" t="s">
        <v>184</v>
      </c>
      <c r="X134" s="56" t="s">
        <v>120</v>
      </c>
      <c r="Y134" s="56" t="s">
        <v>608</v>
      </c>
      <c r="Z134" s="56" t="s">
        <v>609</v>
      </c>
      <c r="AA134" s="56" t="s">
        <v>610</v>
      </c>
      <c r="AB134" s="56" t="s">
        <v>1361</v>
      </c>
      <c r="AC134" s="56">
        <v>5672126</v>
      </c>
      <c r="AD134" s="56" t="s">
        <v>11</v>
      </c>
      <c r="AE134" s="56" t="s">
        <v>1364</v>
      </c>
      <c r="AF134" s="56" t="s">
        <v>11</v>
      </c>
      <c r="AG134" s="56" t="s">
        <v>1364</v>
      </c>
      <c r="AH134" s="56" t="s">
        <v>48</v>
      </c>
      <c r="AI134" s="56" t="s">
        <v>308</v>
      </c>
      <c r="AJ134" s="56" t="s">
        <v>309</v>
      </c>
      <c r="AK134" s="56" t="s">
        <v>136</v>
      </c>
      <c r="AL134" s="56" t="s">
        <v>137</v>
      </c>
      <c r="AM134" s="58">
        <v>4183.8</v>
      </c>
      <c r="AN134" s="56"/>
      <c r="AO134" s="56" t="s">
        <v>137</v>
      </c>
      <c r="AP134" s="56" t="s">
        <v>170</v>
      </c>
      <c r="AQ134" s="56" t="s">
        <v>139</v>
      </c>
      <c r="AR134" s="56" t="s">
        <v>191</v>
      </c>
      <c r="AS134" s="56" t="s">
        <v>1365</v>
      </c>
      <c r="AT134" s="56" t="s">
        <v>1368</v>
      </c>
      <c r="AU134" s="56" t="s">
        <v>518</v>
      </c>
      <c r="AV134" s="56"/>
      <c r="AW134" s="56" t="s">
        <v>1367</v>
      </c>
      <c r="AX134" s="56"/>
      <c r="AY134" s="56"/>
      <c r="AZ134" s="56"/>
      <c r="BA134" s="56"/>
      <c r="BB134" s="56">
        <v>85722920</v>
      </c>
      <c r="BC134" s="56" t="s">
        <v>143</v>
      </c>
      <c r="BD134" s="56" t="s">
        <v>303</v>
      </c>
      <c r="BE134" s="56" t="s">
        <v>717</v>
      </c>
      <c r="BF134" s="56" t="s">
        <v>281</v>
      </c>
      <c r="BG134" s="56" t="s">
        <v>147</v>
      </c>
      <c r="BH134" s="56" t="s">
        <v>225</v>
      </c>
      <c r="BI134" s="56" t="s">
        <v>149</v>
      </c>
      <c r="BJ134" s="56" t="s">
        <v>137</v>
      </c>
      <c r="BK134" s="56"/>
      <c r="BL134" s="56" t="s">
        <v>199</v>
      </c>
      <c r="BM134" s="56"/>
      <c r="BN134" s="56" t="s">
        <v>150</v>
      </c>
      <c r="BO134" s="56" t="s">
        <v>226</v>
      </c>
    </row>
    <row r="135" spans="1:67">
      <c r="A135" s="56">
        <v>223</v>
      </c>
      <c r="B135" s="56" t="s">
        <v>113</v>
      </c>
      <c r="C135" s="56" t="s">
        <v>114</v>
      </c>
      <c r="D135" s="56" t="s">
        <v>1357</v>
      </c>
      <c r="E135" s="56" t="s">
        <v>1358</v>
      </c>
      <c r="F135" s="56" t="s">
        <v>328</v>
      </c>
      <c r="G135" s="56" t="s">
        <v>1359</v>
      </c>
      <c r="H135" s="56" t="s">
        <v>1360</v>
      </c>
      <c r="I135" s="56" t="s">
        <v>1024</v>
      </c>
      <c r="J135" s="56"/>
      <c r="K135" s="56" t="s">
        <v>11</v>
      </c>
      <c r="L135" s="56" t="s">
        <v>332</v>
      </c>
      <c r="M135" s="56" t="s">
        <v>392</v>
      </c>
      <c r="N135" s="56" t="s">
        <v>137</v>
      </c>
      <c r="O135" s="56"/>
      <c r="P135" s="56"/>
      <c r="Q135" s="56" t="s">
        <v>1361</v>
      </c>
      <c r="R135" s="56" t="s">
        <v>11</v>
      </c>
      <c r="S135" s="56" t="s">
        <v>1362</v>
      </c>
      <c r="T135" s="56" t="s">
        <v>163</v>
      </c>
      <c r="U135" s="56" t="s">
        <v>1363</v>
      </c>
      <c r="V135" s="56" t="s">
        <v>127</v>
      </c>
      <c r="W135" s="56" t="s">
        <v>184</v>
      </c>
      <c r="X135" s="56" t="s">
        <v>120</v>
      </c>
      <c r="Y135" s="56" t="s">
        <v>608</v>
      </c>
      <c r="Z135" s="56" t="s">
        <v>609</v>
      </c>
      <c r="AA135" s="56" t="s">
        <v>610</v>
      </c>
      <c r="AB135" s="56" t="s">
        <v>1361</v>
      </c>
      <c r="AC135" s="56">
        <v>5672126</v>
      </c>
      <c r="AD135" s="56" t="s">
        <v>11</v>
      </c>
      <c r="AE135" s="56" t="s">
        <v>1364</v>
      </c>
      <c r="AF135" s="56" t="s">
        <v>11</v>
      </c>
      <c r="AG135" s="56" t="s">
        <v>1364</v>
      </c>
      <c r="AH135" s="56" t="s">
        <v>48</v>
      </c>
      <c r="AI135" s="56" t="s">
        <v>311</v>
      </c>
      <c r="AJ135" s="56" t="s">
        <v>312</v>
      </c>
      <c r="AK135" s="56" t="s">
        <v>136</v>
      </c>
      <c r="AL135" s="56" t="s">
        <v>137</v>
      </c>
      <c r="AM135" s="58">
        <v>3023.2</v>
      </c>
      <c r="AN135" s="56"/>
      <c r="AO135" s="56" t="s">
        <v>137</v>
      </c>
      <c r="AP135" s="56" t="s">
        <v>170</v>
      </c>
      <c r="AQ135" s="56" t="s">
        <v>139</v>
      </c>
      <c r="AR135" s="56" t="s">
        <v>191</v>
      </c>
      <c r="AS135" s="56" t="s">
        <v>1365</v>
      </c>
      <c r="AT135" s="56" t="s">
        <v>1369</v>
      </c>
      <c r="AU135" s="56" t="s">
        <v>518</v>
      </c>
      <c r="AV135" s="56"/>
      <c r="AW135" s="56" t="s">
        <v>1367</v>
      </c>
      <c r="AX135" s="56"/>
      <c r="AY135" s="56"/>
      <c r="AZ135" s="56"/>
      <c r="BA135" s="56"/>
      <c r="BB135" s="56">
        <v>85722920</v>
      </c>
      <c r="BC135" s="56" t="s">
        <v>143</v>
      </c>
      <c r="BD135" s="56" t="s">
        <v>303</v>
      </c>
      <c r="BE135" s="56" t="s">
        <v>717</v>
      </c>
      <c r="BF135" s="56" t="s">
        <v>281</v>
      </c>
      <c r="BG135" s="56" t="s">
        <v>147</v>
      </c>
      <c r="BH135" s="56" t="s">
        <v>225</v>
      </c>
      <c r="BI135" s="56" t="s">
        <v>149</v>
      </c>
      <c r="BJ135" s="56" t="s">
        <v>137</v>
      </c>
      <c r="BK135" s="56"/>
      <c r="BL135" s="56" t="s">
        <v>199</v>
      </c>
      <c r="BM135" s="56"/>
      <c r="BN135" s="56" t="s">
        <v>150</v>
      </c>
      <c r="BO135" s="56" t="s">
        <v>226</v>
      </c>
    </row>
    <row r="136" spans="1:67">
      <c r="A136" s="56">
        <v>224</v>
      </c>
      <c r="B136" s="56" t="s">
        <v>113</v>
      </c>
      <c r="C136" s="56" t="s">
        <v>114</v>
      </c>
      <c r="D136" s="56" t="s">
        <v>1357</v>
      </c>
      <c r="E136" s="56" t="s">
        <v>1358</v>
      </c>
      <c r="F136" s="56" t="s">
        <v>328</v>
      </c>
      <c r="G136" s="56" t="s">
        <v>1359</v>
      </c>
      <c r="H136" s="56" t="s">
        <v>1360</v>
      </c>
      <c r="I136" s="56" t="s">
        <v>1024</v>
      </c>
      <c r="J136" s="56"/>
      <c r="K136" s="56" t="s">
        <v>11</v>
      </c>
      <c r="L136" s="56" t="s">
        <v>332</v>
      </c>
      <c r="M136" s="56" t="s">
        <v>392</v>
      </c>
      <c r="N136" s="56" t="s">
        <v>137</v>
      </c>
      <c r="O136" s="56"/>
      <c r="P136" s="56"/>
      <c r="Q136" s="56" t="s">
        <v>1361</v>
      </c>
      <c r="R136" s="56" t="s">
        <v>11</v>
      </c>
      <c r="S136" s="56" t="s">
        <v>1362</v>
      </c>
      <c r="T136" s="56" t="s">
        <v>163</v>
      </c>
      <c r="U136" s="56" t="s">
        <v>1363</v>
      </c>
      <c r="V136" s="56" t="s">
        <v>127</v>
      </c>
      <c r="W136" s="56" t="s">
        <v>184</v>
      </c>
      <c r="X136" s="56" t="s">
        <v>120</v>
      </c>
      <c r="Y136" s="56" t="s">
        <v>608</v>
      </c>
      <c r="Z136" s="56" t="s">
        <v>609</v>
      </c>
      <c r="AA136" s="56" t="s">
        <v>610</v>
      </c>
      <c r="AB136" s="56" t="s">
        <v>1361</v>
      </c>
      <c r="AC136" s="56">
        <v>5672126</v>
      </c>
      <c r="AD136" s="56" t="s">
        <v>11</v>
      </c>
      <c r="AE136" s="56" t="s">
        <v>1364</v>
      </c>
      <c r="AF136" s="56" t="s">
        <v>11</v>
      </c>
      <c r="AG136" s="56" t="s">
        <v>1364</v>
      </c>
      <c r="AH136" s="56" t="s">
        <v>48</v>
      </c>
      <c r="AI136" s="56" t="s">
        <v>296</v>
      </c>
      <c r="AJ136" s="56" t="s">
        <v>297</v>
      </c>
      <c r="AK136" s="56" t="s">
        <v>136</v>
      </c>
      <c r="AL136" s="56" t="s">
        <v>137</v>
      </c>
      <c r="AM136" s="58">
        <v>5138</v>
      </c>
      <c r="AN136" s="56"/>
      <c r="AO136" s="56" t="s">
        <v>137</v>
      </c>
      <c r="AP136" s="56" t="s">
        <v>170</v>
      </c>
      <c r="AQ136" s="56" t="s">
        <v>139</v>
      </c>
      <c r="AR136" s="56" t="s">
        <v>191</v>
      </c>
      <c r="AS136" s="56" t="s">
        <v>1365</v>
      </c>
      <c r="AT136" s="56" t="s">
        <v>1370</v>
      </c>
      <c r="AU136" s="56" t="s">
        <v>518</v>
      </c>
      <c r="AV136" s="56"/>
      <c r="AW136" s="56" t="s">
        <v>1367</v>
      </c>
      <c r="AX136" s="56"/>
      <c r="AY136" s="56"/>
      <c r="AZ136" s="56"/>
      <c r="BA136" s="56"/>
      <c r="BB136" s="56">
        <v>85722920</v>
      </c>
      <c r="BC136" s="56" t="s">
        <v>143</v>
      </c>
      <c r="BD136" s="56" t="s">
        <v>303</v>
      </c>
      <c r="BE136" s="56" t="s">
        <v>717</v>
      </c>
      <c r="BF136" s="56" t="s">
        <v>281</v>
      </c>
      <c r="BG136" s="56" t="s">
        <v>147</v>
      </c>
      <c r="BH136" s="56" t="s">
        <v>225</v>
      </c>
      <c r="BI136" s="56" t="s">
        <v>149</v>
      </c>
      <c r="BJ136" s="56" t="s">
        <v>137</v>
      </c>
      <c r="BK136" s="56"/>
      <c r="BL136" s="56" t="s">
        <v>199</v>
      </c>
      <c r="BM136" s="56"/>
      <c r="BN136" s="56" t="s">
        <v>150</v>
      </c>
      <c r="BO136" s="56" t="s">
        <v>226</v>
      </c>
    </row>
    <row r="137" spans="1:67">
      <c r="A137" s="56">
        <v>225</v>
      </c>
      <c r="B137" s="56" t="s">
        <v>113</v>
      </c>
      <c r="C137" s="56" t="s">
        <v>114</v>
      </c>
      <c r="D137" s="56" t="s">
        <v>1357</v>
      </c>
      <c r="E137" s="56" t="s">
        <v>1358</v>
      </c>
      <c r="F137" s="56" t="s">
        <v>328</v>
      </c>
      <c r="G137" s="56" t="s">
        <v>1359</v>
      </c>
      <c r="H137" s="56" t="s">
        <v>1360</v>
      </c>
      <c r="I137" s="56" t="s">
        <v>1024</v>
      </c>
      <c r="J137" s="56"/>
      <c r="K137" s="56" t="s">
        <v>11</v>
      </c>
      <c r="L137" s="56" t="s">
        <v>332</v>
      </c>
      <c r="M137" s="56" t="s">
        <v>392</v>
      </c>
      <c r="N137" s="56" t="s">
        <v>137</v>
      </c>
      <c r="O137" s="56"/>
      <c r="P137" s="56"/>
      <c r="Q137" s="56" t="s">
        <v>1361</v>
      </c>
      <c r="R137" s="56" t="s">
        <v>11</v>
      </c>
      <c r="S137" s="56" t="s">
        <v>1362</v>
      </c>
      <c r="T137" s="56" t="s">
        <v>163</v>
      </c>
      <c r="U137" s="56" t="s">
        <v>1363</v>
      </c>
      <c r="V137" s="56" t="s">
        <v>127</v>
      </c>
      <c r="W137" s="56" t="s">
        <v>184</v>
      </c>
      <c r="X137" s="56" t="s">
        <v>120</v>
      </c>
      <c r="Y137" s="56" t="s">
        <v>608</v>
      </c>
      <c r="Z137" s="56" t="s">
        <v>609</v>
      </c>
      <c r="AA137" s="56" t="s">
        <v>610</v>
      </c>
      <c r="AB137" s="56" t="s">
        <v>1361</v>
      </c>
      <c r="AC137" s="56">
        <v>5672126</v>
      </c>
      <c r="AD137" s="56" t="s">
        <v>11</v>
      </c>
      <c r="AE137" s="56" t="s">
        <v>1364</v>
      </c>
      <c r="AF137" s="56" t="s">
        <v>11</v>
      </c>
      <c r="AG137" s="56" t="s">
        <v>1364</v>
      </c>
      <c r="AH137" s="56" t="s">
        <v>48</v>
      </c>
      <c r="AI137" s="56" t="s">
        <v>314</v>
      </c>
      <c r="AJ137" s="56" t="s">
        <v>315</v>
      </c>
      <c r="AK137" s="56" t="s">
        <v>136</v>
      </c>
      <c r="AL137" s="56" t="s">
        <v>137</v>
      </c>
      <c r="AM137" s="58">
        <v>6165.6</v>
      </c>
      <c r="AN137" s="56"/>
      <c r="AO137" s="56" t="s">
        <v>137</v>
      </c>
      <c r="AP137" s="56" t="s">
        <v>170</v>
      </c>
      <c r="AQ137" s="56" t="s">
        <v>139</v>
      </c>
      <c r="AR137" s="56" t="s">
        <v>191</v>
      </c>
      <c r="AS137" s="56" t="s">
        <v>1365</v>
      </c>
      <c r="AT137" s="56" t="s">
        <v>1371</v>
      </c>
      <c r="AU137" s="56" t="s">
        <v>518</v>
      </c>
      <c r="AV137" s="56"/>
      <c r="AW137" s="56" t="s">
        <v>1367</v>
      </c>
      <c r="AX137" s="56"/>
      <c r="AY137" s="56"/>
      <c r="AZ137" s="56"/>
      <c r="BA137" s="56"/>
      <c r="BB137" s="56">
        <v>85722920</v>
      </c>
      <c r="BC137" s="56" t="s">
        <v>143</v>
      </c>
      <c r="BD137" s="56" t="s">
        <v>303</v>
      </c>
      <c r="BE137" s="56" t="s">
        <v>717</v>
      </c>
      <c r="BF137" s="56" t="s">
        <v>281</v>
      </c>
      <c r="BG137" s="56" t="s">
        <v>147</v>
      </c>
      <c r="BH137" s="56" t="s">
        <v>225</v>
      </c>
      <c r="BI137" s="56" t="s">
        <v>149</v>
      </c>
      <c r="BJ137" s="56" t="s">
        <v>137</v>
      </c>
      <c r="BK137" s="56"/>
      <c r="BL137" s="56" t="s">
        <v>199</v>
      </c>
      <c r="BM137" s="56"/>
      <c r="BN137" s="56" t="s">
        <v>150</v>
      </c>
      <c r="BO137" s="56" t="s">
        <v>226</v>
      </c>
    </row>
    <row r="138" spans="1:67">
      <c r="A138" s="56">
        <v>226</v>
      </c>
      <c r="B138" s="56" t="s">
        <v>113</v>
      </c>
      <c r="C138" s="56" t="s">
        <v>114</v>
      </c>
      <c r="D138" s="56" t="s">
        <v>1357</v>
      </c>
      <c r="E138" s="56" t="s">
        <v>1358</v>
      </c>
      <c r="F138" s="56" t="s">
        <v>328</v>
      </c>
      <c r="G138" s="56" t="s">
        <v>1359</v>
      </c>
      <c r="H138" s="56" t="s">
        <v>1360</v>
      </c>
      <c r="I138" s="56" t="s">
        <v>1024</v>
      </c>
      <c r="J138" s="56"/>
      <c r="K138" s="56" t="s">
        <v>11</v>
      </c>
      <c r="L138" s="56" t="s">
        <v>332</v>
      </c>
      <c r="M138" s="56" t="s">
        <v>392</v>
      </c>
      <c r="N138" s="56" t="s">
        <v>137</v>
      </c>
      <c r="O138" s="56"/>
      <c r="P138" s="56"/>
      <c r="Q138" s="56" t="s">
        <v>1361</v>
      </c>
      <c r="R138" s="56" t="s">
        <v>11</v>
      </c>
      <c r="S138" s="56" t="s">
        <v>1362</v>
      </c>
      <c r="T138" s="56" t="s">
        <v>163</v>
      </c>
      <c r="U138" s="56" t="s">
        <v>1363</v>
      </c>
      <c r="V138" s="56" t="s">
        <v>127</v>
      </c>
      <c r="W138" s="56" t="s">
        <v>184</v>
      </c>
      <c r="X138" s="56" t="s">
        <v>120</v>
      </c>
      <c r="Y138" s="56" t="s">
        <v>608</v>
      </c>
      <c r="Z138" s="56" t="s">
        <v>609</v>
      </c>
      <c r="AA138" s="56" t="s">
        <v>610</v>
      </c>
      <c r="AB138" s="56" t="s">
        <v>1361</v>
      </c>
      <c r="AC138" s="56">
        <v>5672126</v>
      </c>
      <c r="AD138" s="56" t="s">
        <v>11</v>
      </c>
      <c r="AE138" s="56" t="s">
        <v>1364</v>
      </c>
      <c r="AF138" s="56" t="s">
        <v>11</v>
      </c>
      <c r="AG138" s="56" t="s">
        <v>1364</v>
      </c>
      <c r="AH138" s="56" t="s">
        <v>48</v>
      </c>
      <c r="AI138" s="56" t="s">
        <v>568</v>
      </c>
      <c r="AJ138" s="56" t="s">
        <v>318</v>
      </c>
      <c r="AK138" s="56" t="s">
        <v>136</v>
      </c>
      <c r="AL138" s="56" t="s">
        <v>137</v>
      </c>
      <c r="AM138" s="58">
        <v>4697.6</v>
      </c>
      <c r="AN138" s="56"/>
      <c r="AO138" s="56" t="s">
        <v>137</v>
      </c>
      <c r="AP138" s="56" t="s">
        <v>170</v>
      </c>
      <c r="AQ138" s="56" t="s">
        <v>139</v>
      </c>
      <c r="AR138" s="56" t="s">
        <v>191</v>
      </c>
      <c r="AS138" s="56" t="s">
        <v>1365</v>
      </c>
      <c r="AT138" s="56" t="s">
        <v>1372</v>
      </c>
      <c r="AU138" s="56" t="s">
        <v>518</v>
      </c>
      <c r="AV138" s="56"/>
      <c r="AW138" s="56" t="s">
        <v>1367</v>
      </c>
      <c r="AX138" s="56"/>
      <c r="AY138" s="56"/>
      <c r="AZ138" s="56"/>
      <c r="BA138" s="56"/>
      <c r="BB138" s="56">
        <v>85722920</v>
      </c>
      <c r="BC138" s="56" t="s">
        <v>143</v>
      </c>
      <c r="BD138" s="56" t="s">
        <v>303</v>
      </c>
      <c r="BE138" s="56" t="s">
        <v>717</v>
      </c>
      <c r="BF138" s="56" t="s">
        <v>281</v>
      </c>
      <c r="BG138" s="56" t="s">
        <v>147</v>
      </c>
      <c r="BH138" s="56" t="s">
        <v>225</v>
      </c>
      <c r="BI138" s="56" t="s">
        <v>149</v>
      </c>
      <c r="BJ138" s="56" t="s">
        <v>137</v>
      </c>
      <c r="BK138" s="56"/>
      <c r="BL138" s="56" t="s">
        <v>199</v>
      </c>
      <c r="BM138" s="56"/>
      <c r="BN138" s="56" t="s">
        <v>150</v>
      </c>
      <c r="BO138" s="56" t="s">
        <v>226</v>
      </c>
    </row>
    <row r="139" spans="1:67">
      <c r="A139" s="56">
        <v>130</v>
      </c>
      <c r="B139" s="56" t="s">
        <v>113</v>
      </c>
      <c r="C139" s="56" t="s">
        <v>114</v>
      </c>
      <c r="D139" s="56" t="s">
        <v>1373</v>
      </c>
      <c r="E139" s="56" t="s">
        <v>1374</v>
      </c>
      <c r="F139" s="56" t="s">
        <v>1040</v>
      </c>
      <c r="G139" s="56" t="s">
        <v>1375</v>
      </c>
      <c r="H139" s="56" t="s">
        <v>1376</v>
      </c>
      <c r="I139" s="56" t="s">
        <v>137</v>
      </c>
      <c r="J139" s="56" t="s">
        <v>232</v>
      </c>
      <c r="K139" s="56" t="s">
        <v>17</v>
      </c>
      <c r="L139" s="56" t="s">
        <v>121</v>
      </c>
      <c r="M139" s="56" t="s">
        <v>961</v>
      </c>
      <c r="N139" s="56" t="s">
        <v>1377</v>
      </c>
      <c r="O139" s="56"/>
      <c r="P139" s="56"/>
      <c r="Q139" s="56" t="s">
        <v>1373</v>
      </c>
      <c r="R139" s="56" t="s">
        <v>17</v>
      </c>
      <c r="S139" s="56" t="s">
        <v>1378</v>
      </c>
      <c r="T139" s="56" t="s">
        <v>163</v>
      </c>
      <c r="U139" s="56" t="s">
        <v>1379</v>
      </c>
      <c r="V139" s="56" t="s">
        <v>127</v>
      </c>
      <c r="W139" s="56" t="s">
        <v>165</v>
      </c>
      <c r="X139" s="56" t="s">
        <v>232</v>
      </c>
      <c r="Y139" s="56" t="s">
        <v>1380</v>
      </c>
      <c r="Z139" s="56" t="s">
        <v>1048</v>
      </c>
      <c r="AA139" s="56" t="s">
        <v>1381</v>
      </c>
      <c r="AB139" s="56" t="s">
        <v>1373</v>
      </c>
      <c r="AC139" s="56">
        <v>5653935</v>
      </c>
      <c r="AD139" s="56" t="s">
        <v>17</v>
      </c>
      <c r="AE139" s="56" t="s">
        <v>1382</v>
      </c>
      <c r="AF139" s="56" t="s">
        <v>17</v>
      </c>
      <c r="AG139" s="56" t="s">
        <v>1383</v>
      </c>
      <c r="AH139" s="56" t="s">
        <v>35</v>
      </c>
      <c r="AI139" s="56" t="s">
        <v>1384</v>
      </c>
      <c r="AJ139" s="56" t="s">
        <v>169</v>
      </c>
      <c r="AK139" s="56" t="s">
        <v>136</v>
      </c>
      <c r="AL139" s="56" t="s">
        <v>137</v>
      </c>
      <c r="AM139" s="58">
        <v>5400</v>
      </c>
      <c r="AN139" s="56"/>
      <c r="AO139" s="56" t="s">
        <v>17</v>
      </c>
      <c r="AP139" s="56" t="s">
        <v>170</v>
      </c>
      <c r="AQ139" s="56" t="s">
        <v>139</v>
      </c>
      <c r="AR139" s="56"/>
      <c r="AS139" s="56" t="s">
        <v>1385</v>
      </c>
      <c r="AT139" s="56"/>
      <c r="AU139" s="56" t="s">
        <v>222</v>
      </c>
      <c r="AV139" s="56"/>
      <c r="AW139" s="56" t="s">
        <v>1386</v>
      </c>
      <c r="AX139" s="56"/>
      <c r="AY139" s="56"/>
      <c r="AZ139" s="56"/>
      <c r="BA139" s="56"/>
      <c r="BB139" s="56">
        <v>86281236</v>
      </c>
      <c r="BC139" s="56" t="s">
        <v>143</v>
      </c>
      <c r="BD139" s="56" t="s">
        <v>144</v>
      </c>
      <c r="BE139" s="56" t="s">
        <v>173</v>
      </c>
      <c r="BF139" s="56" t="s">
        <v>261</v>
      </c>
      <c r="BG139" s="56" t="s">
        <v>147</v>
      </c>
      <c r="BH139" s="56" t="s">
        <v>718</v>
      </c>
      <c r="BI139" s="56" t="s">
        <v>149</v>
      </c>
      <c r="BJ139" s="56" t="s">
        <v>137</v>
      </c>
      <c r="BK139" s="56"/>
      <c r="BL139" s="56"/>
      <c r="BM139" s="56"/>
      <c r="BN139" s="56"/>
      <c r="BO139" s="56" t="s">
        <v>283</v>
      </c>
    </row>
    <row r="140" spans="1:67">
      <c r="A140" s="56">
        <v>83</v>
      </c>
      <c r="B140" s="56" t="s">
        <v>113</v>
      </c>
      <c r="C140" s="56" t="s">
        <v>114</v>
      </c>
      <c r="D140" s="56" t="s">
        <v>159</v>
      </c>
      <c r="E140" s="56" t="s">
        <v>1387</v>
      </c>
      <c r="F140" s="56" t="s">
        <v>1226</v>
      </c>
      <c r="G140" s="56" t="s">
        <v>1388</v>
      </c>
      <c r="H140" s="56" t="s">
        <v>1389</v>
      </c>
      <c r="I140" s="56" t="s">
        <v>137</v>
      </c>
      <c r="J140" s="56" t="s">
        <v>232</v>
      </c>
      <c r="K140" s="56" t="s">
        <v>11</v>
      </c>
      <c r="L140" s="56" t="s">
        <v>121</v>
      </c>
      <c r="M140" s="56" t="s">
        <v>582</v>
      </c>
      <c r="N140" s="56" t="s">
        <v>1390</v>
      </c>
      <c r="O140" s="56"/>
      <c r="P140" s="56"/>
      <c r="Q140" s="56" t="s">
        <v>1391</v>
      </c>
      <c r="R140" s="56" t="s">
        <v>11</v>
      </c>
      <c r="S140" s="56" t="s">
        <v>1392</v>
      </c>
      <c r="T140" s="56" t="s">
        <v>163</v>
      </c>
      <c r="U140" s="56" t="s">
        <v>1393</v>
      </c>
      <c r="V140" s="56" t="s">
        <v>127</v>
      </c>
      <c r="W140" s="56" t="s">
        <v>771</v>
      </c>
      <c r="X140" s="56" t="s">
        <v>287</v>
      </c>
      <c r="Y140" s="56" t="s">
        <v>214</v>
      </c>
      <c r="Z140" s="56" t="s">
        <v>1394</v>
      </c>
      <c r="AA140" s="56" t="s">
        <v>1395</v>
      </c>
      <c r="AB140" s="56" t="s">
        <v>1391</v>
      </c>
      <c r="AC140" s="56">
        <v>5658947</v>
      </c>
      <c r="AD140" s="56" t="s">
        <v>11</v>
      </c>
      <c r="AE140" s="56" t="s">
        <v>1396</v>
      </c>
      <c r="AF140" s="56" t="s">
        <v>11</v>
      </c>
      <c r="AG140" s="56" t="s">
        <v>1397</v>
      </c>
      <c r="AH140" s="56" t="s">
        <v>46</v>
      </c>
      <c r="AI140" s="56" t="s">
        <v>1398</v>
      </c>
      <c r="AJ140" s="56" t="s">
        <v>777</v>
      </c>
      <c r="AK140" s="56" t="s">
        <v>136</v>
      </c>
      <c r="AL140" s="56" t="s">
        <v>137</v>
      </c>
      <c r="AM140" s="58">
        <v>8500</v>
      </c>
      <c r="AN140" s="56"/>
      <c r="AO140" s="56" t="s">
        <v>1390</v>
      </c>
      <c r="AP140" s="56" t="s">
        <v>170</v>
      </c>
      <c r="AQ140" s="56" t="s">
        <v>139</v>
      </c>
      <c r="AR140" s="56"/>
      <c r="AS140" s="56" t="s">
        <v>1399</v>
      </c>
      <c r="AT140" s="56"/>
      <c r="AU140" s="56" t="s">
        <v>1400</v>
      </c>
      <c r="AV140" s="56"/>
      <c r="AW140" s="56" t="s">
        <v>1401</v>
      </c>
      <c r="AX140" s="56"/>
      <c r="AY140" s="56"/>
      <c r="AZ140" s="56"/>
      <c r="BA140" s="56"/>
      <c r="BB140" s="56">
        <v>18725911</v>
      </c>
      <c r="BC140" s="56" t="s">
        <v>143</v>
      </c>
      <c r="BD140" s="56" t="s">
        <v>597</v>
      </c>
      <c r="BE140" s="56" t="s">
        <v>1402</v>
      </c>
      <c r="BF140" s="56" t="s">
        <v>137</v>
      </c>
      <c r="BG140" s="56"/>
      <c r="BH140" s="56" t="s">
        <v>225</v>
      </c>
      <c r="BI140" s="56" t="s">
        <v>149</v>
      </c>
      <c r="BJ140" s="56" t="s">
        <v>137</v>
      </c>
      <c r="BK140" s="56"/>
      <c r="BL140" s="56"/>
      <c r="BM140" s="56"/>
      <c r="BN140" s="56" t="s">
        <v>150</v>
      </c>
      <c r="BO140" s="56" t="s">
        <v>283</v>
      </c>
    </row>
    <row r="141" spans="1:67">
      <c r="A141" s="56">
        <v>186</v>
      </c>
      <c r="B141" s="56" t="s">
        <v>113</v>
      </c>
      <c r="C141" s="56" t="s">
        <v>114</v>
      </c>
      <c r="D141" s="56" t="s">
        <v>159</v>
      </c>
      <c r="E141" s="56" t="s">
        <v>1403</v>
      </c>
      <c r="F141" s="56" t="s">
        <v>264</v>
      </c>
      <c r="G141" s="56" t="s">
        <v>1404</v>
      </c>
      <c r="H141" s="56" t="s">
        <v>1405</v>
      </c>
      <c r="I141" s="56" t="s">
        <v>687</v>
      </c>
      <c r="J141" s="56" t="s">
        <v>287</v>
      </c>
      <c r="K141" s="56" t="s">
        <v>11</v>
      </c>
      <c r="L141" s="56" t="s">
        <v>267</v>
      </c>
      <c r="M141" s="56" t="s">
        <v>688</v>
      </c>
      <c r="N141" s="56" t="s">
        <v>137</v>
      </c>
      <c r="O141" s="56"/>
      <c r="P141" s="56"/>
      <c r="Q141" s="56" t="s">
        <v>1406</v>
      </c>
      <c r="R141" s="56" t="s">
        <v>11</v>
      </c>
      <c r="S141" s="56" t="s">
        <v>1407</v>
      </c>
      <c r="T141" s="56" t="s">
        <v>163</v>
      </c>
      <c r="U141" s="56" t="s">
        <v>1408</v>
      </c>
      <c r="V141" s="56" t="s">
        <v>127</v>
      </c>
      <c r="W141" s="56" t="s">
        <v>490</v>
      </c>
      <c r="X141" s="56" t="s">
        <v>881</v>
      </c>
      <c r="Y141" s="56" t="s">
        <v>1409</v>
      </c>
      <c r="Z141" s="56" t="s">
        <v>1410</v>
      </c>
      <c r="AA141" s="56" t="s">
        <v>1410</v>
      </c>
      <c r="AB141" s="56" t="s">
        <v>1406</v>
      </c>
      <c r="AC141" s="56">
        <v>5565094</v>
      </c>
      <c r="AD141" s="56" t="s">
        <v>11</v>
      </c>
      <c r="AE141" s="56" t="s">
        <v>1411</v>
      </c>
      <c r="AF141" s="56" t="s">
        <v>11</v>
      </c>
      <c r="AG141" s="56" t="s">
        <v>1412</v>
      </c>
      <c r="AH141" s="56" t="s">
        <v>46</v>
      </c>
      <c r="AI141" s="56" t="s">
        <v>1237</v>
      </c>
      <c r="AJ141" s="56" t="s">
        <v>649</v>
      </c>
      <c r="AK141" s="56" t="s">
        <v>136</v>
      </c>
      <c r="AL141" s="56" t="s">
        <v>137</v>
      </c>
      <c r="AM141" s="58">
        <v>2590</v>
      </c>
      <c r="AN141" s="56"/>
      <c r="AO141" s="56" t="s">
        <v>137</v>
      </c>
      <c r="AP141" s="56" t="s">
        <v>170</v>
      </c>
      <c r="AQ141" s="56" t="s">
        <v>139</v>
      </c>
      <c r="AR141" s="56" t="s">
        <v>593</v>
      </c>
      <c r="AS141" s="56" t="s">
        <v>1413</v>
      </c>
      <c r="AT141" s="56" t="s">
        <v>1414</v>
      </c>
      <c r="AU141" s="56" t="s">
        <v>811</v>
      </c>
      <c r="AV141" s="56"/>
      <c r="AW141" s="56" t="s">
        <v>1415</v>
      </c>
      <c r="AX141" s="56"/>
      <c r="AY141" s="56"/>
      <c r="AZ141" s="56"/>
      <c r="BA141" s="56"/>
      <c r="BB141" s="56">
        <v>21902576</v>
      </c>
      <c r="BC141" s="56" t="s">
        <v>143</v>
      </c>
      <c r="BD141" s="56"/>
      <c r="BE141" s="56" t="s">
        <v>137</v>
      </c>
      <c r="BF141" s="56" t="s">
        <v>137</v>
      </c>
      <c r="BG141" s="56"/>
      <c r="BH141" s="56" t="s">
        <v>391</v>
      </c>
      <c r="BI141" s="56" t="s">
        <v>149</v>
      </c>
      <c r="BJ141" s="56" t="s">
        <v>137</v>
      </c>
      <c r="BK141" s="56"/>
      <c r="BL141" s="56" t="s">
        <v>199</v>
      </c>
      <c r="BM141" s="56"/>
      <c r="BN141" s="56"/>
      <c r="BO141" s="56" t="s">
        <v>699</v>
      </c>
    </row>
    <row r="142" spans="1:67">
      <c r="A142" s="56">
        <v>61</v>
      </c>
      <c r="B142" s="56" t="s">
        <v>113</v>
      </c>
      <c r="C142" s="56" t="s">
        <v>114</v>
      </c>
      <c r="D142" s="56" t="s">
        <v>1416</v>
      </c>
      <c r="E142" s="56" t="s">
        <v>1417</v>
      </c>
      <c r="F142" s="56" t="s">
        <v>1418</v>
      </c>
      <c r="G142" s="56" t="s">
        <v>1419</v>
      </c>
      <c r="H142" s="56" t="s">
        <v>1420</v>
      </c>
      <c r="I142" s="56" t="s">
        <v>137</v>
      </c>
      <c r="J142" s="56" t="s">
        <v>396</v>
      </c>
      <c r="K142" s="56" t="s">
        <v>376</v>
      </c>
      <c r="L142" s="56" t="s">
        <v>160</v>
      </c>
      <c r="M142" s="56" t="s">
        <v>161</v>
      </c>
      <c r="N142" s="56" t="s">
        <v>137</v>
      </c>
      <c r="O142" s="56" t="s">
        <v>376</v>
      </c>
      <c r="P142" s="56" t="s">
        <v>1421</v>
      </c>
      <c r="Q142" s="56" t="s">
        <v>1422</v>
      </c>
      <c r="R142" s="56" t="s">
        <v>17</v>
      </c>
      <c r="S142" s="56" t="s">
        <v>1423</v>
      </c>
      <c r="T142" s="56" t="s">
        <v>163</v>
      </c>
      <c r="U142" s="56" t="s">
        <v>1424</v>
      </c>
      <c r="V142" s="56" t="s">
        <v>127</v>
      </c>
      <c r="W142" s="56" t="s">
        <v>771</v>
      </c>
      <c r="X142" s="56" t="s">
        <v>396</v>
      </c>
      <c r="Y142" s="56" t="s">
        <v>1425</v>
      </c>
      <c r="Z142" s="56" t="s">
        <v>949</v>
      </c>
      <c r="AA142" s="56" t="s">
        <v>293</v>
      </c>
      <c r="AB142" s="56" t="s">
        <v>1422</v>
      </c>
      <c r="AC142" s="56">
        <v>5662939</v>
      </c>
      <c r="AD142" s="56" t="s">
        <v>17</v>
      </c>
      <c r="AE142" s="56" t="s">
        <v>1426</v>
      </c>
      <c r="AF142" s="56" t="s">
        <v>17</v>
      </c>
      <c r="AG142" s="56" t="s">
        <v>1426</v>
      </c>
      <c r="AH142" s="56" t="s">
        <v>46</v>
      </c>
      <c r="AI142" s="56" t="s">
        <v>1427</v>
      </c>
      <c r="AJ142" s="56" t="s">
        <v>1428</v>
      </c>
      <c r="AK142" s="56" t="s">
        <v>136</v>
      </c>
      <c r="AL142" s="56" t="s">
        <v>137</v>
      </c>
      <c r="AM142" s="58">
        <v>18800</v>
      </c>
      <c r="AN142" s="56"/>
      <c r="AO142" s="56" t="s">
        <v>137</v>
      </c>
      <c r="AP142" s="56" t="s">
        <v>170</v>
      </c>
      <c r="AQ142" s="56" t="s">
        <v>139</v>
      </c>
      <c r="AR142" s="56" t="s">
        <v>298</v>
      </c>
      <c r="AS142" s="56" t="s">
        <v>1429</v>
      </c>
      <c r="AT142" s="56" t="s">
        <v>1430</v>
      </c>
      <c r="AU142" s="56" t="s">
        <v>301</v>
      </c>
      <c r="AV142" s="56"/>
      <c r="AW142" s="56" t="s">
        <v>1431</v>
      </c>
      <c r="AX142" s="56"/>
      <c r="AY142" s="56"/>
      <c r="AZ142" s="56"/>
      <c r="BA142" s="56"/>
      <c r="BB142" s="56">
        <v>86840971</v>
      </c>
      <c r="BC142" s="56" t="s">
        <v>143</v>
      </c>
      <c r="BD142" s="56" t="s">
        <v>780</v>
      </c>
      <c r="BE142" s="56" t="s">
        <v>649</v>
      </c>
      <c r="BF142" s="56" t="s">
        <v>137</v>
      </c>
      <c r="BG142" s="56"/>
      <c r="BH142" s="56" t="s">
        <v>198</v>
      </c>
      <c r="BI142" s="56" t="s">
        <v>149</v>
      </c>
      <c r="BJ142" s="56" t="s">
        <v>137</v>
      </c>
      <c r="BK142" s="56"/>
      <c r="BL142" s="56" t="s">
        <v>199</v>
      </c>
      <c r="BM142" s="56"/>
      <c r="BN142" s="56" t="s">
        <v>150</v>
      </c>
      <c r="BO142" s="56" t="s">
        <v>283</v>
      </c>
    </row>
    <row r="143" spans="1:67">
      <c r="A143" s="56">
        <v>205</v>
      </c>
      <c r="B143" s="56" t="s">
        <v>113</v>
      </c>
      <c r="C143" s="56" t="s">
        <v>114</v>
      </c>
      <c r="D143" s="56" t="s">
        <v>1432</v>
      </c>
      <c r="E143" s="56" t="s">
        <v>1433</v>
      </c>
      <c r="F143" s="56" t="s">
        <v>469</v>
      </c>
      <c r="G143" s="56" t="s">
        <v>1434</v>
      </c>
      <c r="H143" s="56" t="s">
        <v>1435</v>
      </c>
      <c r="I143" s="56"/>
      <c r="J143" s="56" t="s">
        <v>120</v>
      </c>
      <c r="K143" s="56" t="s">
        <v>17</v>
      </c>
      <c r="L143" s="56" t="s">
        <v>121</v>
      </c>
      <c r="M143" s="56" t="s">
        <v>122</v>
      </c>
      <c r="N143" s="56" t="s">
        <v>470</v>
      </c>
      <c r="O143" s="56"/>
      <c r="P143" s="56"/>
      <c r="Q143" s="56" t="s">
        <v>1432</v>
      </c>
      <c r="R143" s="56" t="s">
        <v>17</v>
      </c>
      <c r="S143" s="56" t="s">
        <v>1436</v>
      </c>
      <c r="T143" s="56" t="s">
        <v>125</v>
      </c>
      <c r="U143" s="56" t="s">
        <v>1437</v>
      </c>
      <c r="V143" s="56" t="s">
        <v>127</v>
      </c>
      <c r="W143" s="56" t="s">
        <v>128</v>
      </c>
      <c r="X143" s="56" t="s">
        <v>120</v>
      </c>
      <c r="Y143" s="56" t="s">
        <v>1105</v>
      </c>
      <c r="Z143" s="56" t="s">
        <v>870</v>
      </c>
      <c r="AA143" s="56" t="s">
        <v>1438</v>
      </c>
      <c r="AB143" s="56" t="s">
        <v>1432</v>
      </c>
      <c r="AC143" s="56">
        <v>5648185</v>
      </c>
      <c r="AD143" s="56" t="s">
        <v>17</v>
      </c>
      <c r="AE143" s="56" t="s">
        <v>1439</v>
      </c>
      <c r="AF143" s="56" t="s">
        <v>17</v>
      </c>
      <c r="AG143" s="56" t="s">
        <v>1440</v>
      </c>
      <c r="AH143" s="56" t="s">
        <v>48</v>
      </c>
      <c r="AI143" s="56" t="s">
        <v>1441</v>
      </c>
      <c r="AJ143" s="56" t="s">
        <v>1442</v>
      </c>
      <c r="AK143" s="56" t="s">
        <v>136</v>
      </c>
      <c r="AL143" s="56" t="s">
        <v>137</v>
      </c>
      <c r="AM143" s="58">
        <v>23000</v>
      </c>
      <c r="AN143" s="56"/>
      <c r="AO143" s="56" t="s">
        <v>469</v>
      </c>
      <c r="AP143" s="56" t="s">
        <v>138</v>
      </c>
      <c r="AQ143" s="56" t="s">
        <v>139</v>
      </c>
      <c r="AR143" s="56"/>
      <c r="AS143" s="56" t="s">
        <v>1443</v>
      </c>
      <c r="AT143" s="56"/>
      <c r="AU143" s="56" t="s">
        <v>194</v>
      </c>
      <c r="AV143" s="56"/>
      <c r="AW143" s="56" t="s">
        <v>1444</v>
      </c>
      <c r="AX143" s="56"/>
      <c r="AY143" s="56"/>
      <c r="AZ143" s="56"/>
      <c r="BA143" s="56"/>
      <c r="BB143" s="56">
        <v>61958813</v>
      </c>
      <c r="BC143" s="56" t="s">
        <v>143</v>
      </c>
      <c r="BD143" s="56" t="s">
        <v>144</v>
      </c>
      <c r="BE143" s="56" t="s">
        <v>145</v>
      </c>
      <c r="BF143" s="56" t="s">
        <v>146</v>
      </c>
      <c r="BG143" s="56" t="s">
        <v>147</v>
      </c>
      <c r="BH143" s="56" t="s">
        <v>198</v>
      </c>
      <c r="BI143" s="56" t="s">
        <v>149</v>
      </c>
      <c r="BJ143" s="56" t="s">
        <v>137</v>
      </c>
      <c r="BK143" s="56"/>
      <c r="BL143" s="56"/>
      <c r="BM143" s="56"/>
      <c r="BN143" s="56" t="s">
        <v>150</v>
      </c>
      <c r="BO143" s="56" t="s">
        <v>122</v>
      </c>
    </row>
    <row r="144" spans="1:67">
      <c r="A144" s="56">
        <v>38</v>
      </c>
      <c r="B144" s="56" t="s">
        <v>113</v>
      </c>
      <c r="C144" s="56" t="s">
        <v>114</v>
      </c>
      <c r="D144" s="56" t="s">
        <v>1445</v>
      </c>
      <c r="E144" s="56" t="s">
        <v>1446</v>
      </c>
      <c r="F144" s="56" t="s">
        <v>1447</v>
      </c>
      <c r="G144" s="56" t="s">
        <v>1448</v>
      </c>
      <c r="H144" s="56" t="s">
        <v>1449</v>
      </c>
      <c r="I144" s="56"/>
      <c r="J144" s="56" t="s">
        <v>120</v>
      </c>
      <c r="K144" s="56" t="s">
        <v>17</v>
      </c>
      <c r="L144" s="56" t="s">
        <v>121</v>
      </c>
      <c r="M144" s="56" t="s">
        <v>122</v>
      </c>
      <c r="N144" s="56" t="s">
        <v>1450</v>
      </c>
      <c r="O144" s="56"/>
      <c r="P144" s="56"/>
      <c r="Q144" s="56" t="s">
        <v>1445</v>
      </c>
      <c r="R144" s="56" t="s">
        <v>17</v>
      </c>
      <c r="S144" s="56" t="s">
        <v>1451</v>
      </c>
      <c r="T144" s="56" t="s">
        <v>125</v>
      </c>
      <c r="U144" s="56" t="s">
        <v>1452</v>
      </c>
      <c r="V144" s="56" t="s">
        <v>127</v>
      </c>
      <c r="W144" s="56" t="s">
        <v>128</v>
      </c>
      <c r="X144" s="56" t="s">
        <v>120</v>
      </c>
      <c r="Y144" s="56" t="s">
        <v>1453</v>
      </c>
      <c r="Z144" s="56" t="s">
        <v>956</v>
      </c>
      <c r="AA144" s="56" t="s">
        <v>956</v>
      </c>
      <c r="AB144" s="56" t="s">
        <v>1445</v>
      </c>
      <c r="AC144" s="56">
        <v>5645130</v>
      </c>
      <c r="AD144" s="56" t="s">
        <v>17</v>
      </c>
      <c r="AE144" s="56" t="s">
        <v>1454</v>
      </c>
      <c r="AF144" s="56" t="s">
        <v>17</v>
      </c>
      <c r="AG144" s="56" t="s">
        <v>1455</v>
      </c>
      <c r="AH144" s="56" t="s">
        <v>48</v>
      </c>
      <c r="AI144" s="56" t="s">
        <v>1456</v>
      </c>
      <c r="AJ144" s="56" t="s">
        <v>1457</v>
      </c>
      <c r="AK144" s="56" t="s">
        <v>136</v>
      </c>
      <c r="AL144" s="56" t="s">
        <v>137</v>
      </c>
      <c r="AM144" s="58">
        <v>6000</v>
      </c>
      <c r="AN144" s="56"/>
      <c r="AO144" s="56" t="s">
        <v>1447</v>
      </c>
      <c r="AP144" s="56" t="s">
        <v>138</v>
      </c>
      <c r="AQ144" s="56" t="s">
        <v>139</v>
      </c>
      <c r="AR144" s="56"/>
      <c r="AS144" s="56" t="s">
        <v>1458</v>
      </c>
      <c r="AT144" s="56"/>
      <c r="AU144" s="56" t="s">
        <v>1035</v>
      </c>
      <c r="AV144" s="56"/>
      <c r="AW144" s="56" t="s">
        <v>1459</v>
      </c>
      <c r="AX144" s="56"/>
      <c r="AY144" s="56"/>
      <c r="AZ144" s="56"/>
      <c r="BA144" s="56"/>
      <c r="BB144" s="56">
        <v>60533082</v>
      </c>
      <c r="BC144" s="56" t="s">
        <v>143</v>
      </c>
      <c r="BD144" s="56" t="s">
        <v>144</v>
      </c>
      <c r="BE144" s="56" t="s">
        <v>145</v>
      </c>
      <c r="BF144" s="56" t="s">
        <v>956</v>
      </c>
      <c r="BG144" s="56" t="s">
        <v>956</v>
      </c>
      <c r="BH144" s="56" t="s">
        <v>198</v>
      </c>
      <c r="BI144" s="56" t="s">
        <v>149</v>
      </c>
      <c r="BJ144" s="56" t="s">
        <v>137</v>
      </c>
      <c r="BK144" s="56"/>
      <c r="BL144" s="56"/>
      <c r="BM144" s="56"/>
      <c r="BN144" s="56" t="s">
        <v>150</v>
      </c>
      <c r="BO144" s="56" t="s">
        <v>122</v>
      </c>
    </row>
    <row r="145" spans="1:67">
      <c r="A145" s="56">
        <v>90</v>
      </c>
      <c r="B145" s="56" t="s">
        <v>113</v>
      </c>
      <c r="C145" s="56" t="s">
        <v>114</v>
      </c>
      <c r="D145" s="56" t="s">
        <v>1445</v>
      </c>
      <c r="E145" s="56" t="s">
        <v>1460</v>
      </c>
      <c r="F145" s="56" t="s">
        <v>989</v>
      </c>
      <c r="G145" s="56" t="s">
        <v>1461</v>
      </c>
      <c r="H145" s="56" t="s">
        <v>1462</v>
      </c>
      <c r="I145" s="56"/>
      <c r="J145" s="56" t="s">
        <v>120</v>
      </c>
      <c r="K145" s="56" t="s">
        <v>17</v>
      </c>
      <c r="L145" s="56" t="s">
        <v>121</v>
      </c>
      <c r="M145" s="56" t="s">
        <v>122</v>
      </c>
      <c r="N145" s="56" t="s">
        <v>992</v>
      </c>
      <c r="O145" s="56"/>
      <c r="P145" s="56"/>
      <c r="Q145" s="56" t="s">
        <v>1445</v>
      </c>
      <c r="R145" s="56" t="s">
        <v>17</v>
      </c>
      <c r="S145" s="56" t="s">
        <v>1463</v>
      </c>
      <c r="T145" s="56" t="s">
        <v>125</v>
      </c>
      <c r="U145" s="56" t="s">
        <v>1464</v>
      </c>
      <c r="V145" s="56" t="s">
        <v>127</v>
      </c>
      <c r="W145" s="56" t="s">
        <v>165</v>
      </c>
      <c r="X145" s="56" t="s">
        <v>120</v>
      </c>
      <c r="Y145" s="56" t="s">
        <v>1453</v>
      </c>
      <c r="Z145" s="56" t="s">
        <v>956</v>
      </c>
      <c r="AA145" s="56" t="s">
        <v>956</v>
      </c>
      <c r="AB145" s="56" t="s">
        <v>1445</v>
      </c>
      <c r="AC145" s="56">
        <v>5682535</v>
      </c>
      <c r="AD145" s="56" t="s">
        <v>17</v>
      </c>
      <c r="AE145" s="56" t="s">
        <v>1465</v>
      </c>
      <c r="AF145" s="56" t="s">
        <v>17</v>
      </c>
      <c r="AG145" s="56" t="s">
        <v>1466</v>
      </c>
      <c r="AH145" s="56" t="s">
        <v>48</v>
      </c>
      <c r="AI145" s="56" t="s">
        <v>1467</v>
      </c>
      <c r="AJ145" s="56" t="s">
        <v>1442</v>
      </c>
      <c r="AK145" s="56" t="s">
        <v>136</v>
      </c>
      <c r="AL145" s="56" t="s">
        <v>137</v>
      </c>
      <c r="AM145" s="58">
        <v>22500</v>
      </c>
      <c r="AN145" s="56"/>
      <c r="AO145" s="56" t="s">
        <v>989</v>
      </c>
      <c r="AP145" s="56" t="s">
        <v>138</v>
      </c>
      <c r="AQ145" s="56" t="s">
        <v>139</v>
      </c>
      <c r="AR145" s="56"/>
      <c r="AS145" s="56" t="s">
        <v>1458</v>
      </c>
      <c r="AT145" s="56"/>
      <c r="AU145" s="56" t="s">
        <v>1125</v>
      </c>
      <c r="AV145" s="56"/>
      <c r="AW145" s="56" t="s">
        <v>1468</v>
      </c>
      <c r="AX145" s="56"/>
      <c r="AY145" s="56"/>
      <c r="AZ145" s="56"/>
      <c r="BA145" s="56"/>
      <c r="BB145" s="56">
        <v>60533082</v>
      </c>
      <c r="BC145" s="56" t="s">
        <v>143</v>
      </c>
      <c r="BD145" s="56" t="s">
        <v>144</v>
      </c>
      <c r="BE145" s="56" t="s">
        <v>173</v>
      </c>
      <c r="BF145" s="56" t="s">
        <v>174</v>
      </c>
      <c r="BG145" s="56" t="s">
        <v>147</v>
      </c>
      <c r="BH145" s="56" t="s">
        <v>198</v>
      </c>
      <c r="BI145" s="56" t="s">
        <v>149</v>
      </c>
      <c r="BJ145" s="56" t="s">
        <v>137</v>
      </c>
      <c r="BK145" s="56"/>
      <c r="BL145" s="56"/>
      <c r="BM145" s="56"/>
      <c r="BN145" s="56" t="s">
        <v>150</v>
      </c>
      <c r="BO145" s="56" t="s">
        <v>122</v>
      </c>
    </row>
    <row r="146" spans="1:67">
      <c r="A146" s="56">
        <v>185</v>
      </c>
      <c r="B146" s="56" t="s">
        <v>113</v>
      </c>
      <c r="C146" s="56" t="s">
        <v>114</v>
      </c>
      <c r="D146" s="56" t="s">
        <v>1469</v>
      </c>
      <c r="E146" s="56" t="s">
        <v>1470</v>
      </c>
      <c r="F146" s="56" t="s">
        <v>989</v>
      </c>
      <c r="G146" s="56" t="s">
        <v>1471</v>
      </c>
      <c r="H146" s="56" t="s">
        <v>1472</v>
      </c>
      <c r="I146" s="56"/>
      <c r="J146" s="56" t="s">
        <v>120</v>
      </c>
      <c r="K146" s="56" t="s">
        <v>17</v>
      </c>
      <c r="L146" s="56" t="s">
        <v>121</v>
      </c>
      <c r="M146" s="56" t="s">
        <v>122</v>
      </c>
      <c r="N146" s="56" t="s">
        <v>992</v>
      </c>
      <c r="O146" s="56"/>
      <c r="P146" s="56"/>
      <c r="Q146" s="56" t="s">
        <v>1469</v>
      </c>
      <c r="R146" s="56" t="s">
        <v>17</v>
      </c>
      <c r="S146" s="56" t="s">
        <v>1473</v>
      </c>
      <c r="T146" s="56" t="s">
        <v>125</v>
      </c>
      <c r="U146" s="56" t="s">
        <v>1474</v>
      </c>
      <c r="V146" s="56" t="s">
        <v>127</v>
      </c>
      <c r="W146" s="56" t="s">
        <v>165</v>
      </c>
      <c r="X146" s="56" t="s">
        <v>120</v>
      </c>
      <c r="Y146" s="56" t="s">
        <v>1475</v>
      </c>
      <c r="Z146" s="56" t="s">
        <v>1476</v>
      </c>
      <c r="AA146" s="56" t="s">
        <v>1477</v>
      </c>
      <c r="AB146" s="56" t="s">
        <v>1469</v>
      </c>
      <c r="AC146" s="56">
        <v>5649005</v>
      </c>
      <c r="AD146" s="56" t="s">
        <v>17</v>
      </c>
      <c r="AE146" s="56" t="s">
        <v>1478</v>
      </c>
      <c r="AF146" s="56" t="s">
        <v>17</v>
      </c>
      <c r="AG146" s="56" t="s">
        <v>1479</v>
      </c>
      <c r="AH146" s="56" t="s">
        <v>48</v>
      </c>
      <c r="AI146" s="56" t="s">
        <v>1480</v>
      </c>
      <c r="AJ146" s="56" t="s">
        <v>476</v>
      </c>
      <c r="AK146" s="56" t="s">
        <v>136</v>
      </c>
      <c r="AL146" s="56" t="s">
        <v>137</v>
      </c>
      <c r="AM146" s="58">
        <v>25000</v>
      </c>
      <c r="AN146" s="56"/>
      <c r="AO146" s="56" t="s">
        <v>989</v>
      </c>
      <c r="AP146" s="56" t="s">
        <v>138</v>
      </c>
      <c r="AQ146" s="56" t="s">
        <v>139</v>
      </c>
      <c r="AR146" s="56"/>
      <c r="AS146" s="56" t="s">
        <v>1481</v>
      </c>
      <c r="AT146" s="56"/>
      <c r="AU146" s="56" t="s">
        <v>811</v>
      </c>
      <c r="AV146" s="56"/>
      <c r="AW146" s="56" t="s">
        <v>1482</v>
      </c>
      <c r="AX146" s="56"/>
      <c r="AY146" s="56"/>
      <c r="AZ146" s="56"/>
      <c r="BA146" s="56"/>
      <c r="BB146" s="56">
        <v>69918558</v>
      </c>
      <c r="BC146" s="56" t="s">
        <v>143</v>
      </c>
      <c r="BD146" s="56" t="s">
        <v>144</v>
      </c>
      <c r="BE146" s="56" t="s">
        <v>173</v>
      </c>
      <c r="BF146" s="56" t="s">
        <v>425</v>
      </c>
      <c r="BG146" s="56" t="s">
        <v>147</v>
      </c>
      <c r="BH146" s="56" t="s">
        <v>198</v>
      </c>
      <c r="BI146" s="56" t="s">
        <v>149</v>
      </c>
      <c r="BJ146" s="56" t="s">
        <v>137</v>
      </c>
      <c r="BK146" s="56"/>
      <c r="BL146" s="56"/>
      <c r="BM146" s="56"/>
      <c r="BN146" s="56" t="s">
        <v>150</v>
      </c>
      <c r="BO146" s="56" t="s">
        <v>122</v>
      </c>
    </row>
    <row r="147" spans="1:67">
      <c r="A147" s="56">
        <v>41</v>
      </c>
      <c r="B147" s="56" t="s">
        <v>113</v>
      </c>
      <c r="C147" s="56" t="s">
        <v>114</v>
      </c>
      <c r="D147" s="56"/>
      <c r="E147" s="56" t="s">
        <v>1483</v>
      </c>
      <c r="F147" s="56"/>
      <c r="G147" s="56" t="s">
        <v>1484</v>
      </c>
      <c r="H147" s="56" t="s">
        <v>1485</v>
      </c>
      <c r="I147" s="56"/>
      <c r="J147" s="56" t="s">
        <v>120</v>
      </c>
      <c r="K147" s="56" t="s">
        <v>17</v>
      </c>
      <c r="L147" s="56" t="s">
        <v>121</v>
      </c>
      <c r="M147" s="56" t="s">
        <v>122</v>
      </c>
      <c r="N147" s="56"/>
      <c r="O147" s="56"/>
      <c r="P147" s="56"/>
      <c r="Q147" s="56" t="s">
        <v>1486</v>
      </c>
      <c r="R147" s="56" t="s">
        <v>17</v>
      </c>
      <c r="S147" s="56" t="s">
        <v>1487</v>
      </c>
      <c r="T147" s="56" t="s">
        <v>125</v>
      </c>
      <c r="U147" s="56" t="s">
        <v>1488</v>
      </c>
      <c r="V147" s="56" t="s">
        <v>127</v>
      </c>
      <c r="W147" s="56" t="s">
        <v>337</v>
      </c>
      <c r="X147" s="56" t="s">
        <v>120</v>
      </c>
      <c r="Y147" s="56" t="s">
        <v>709</v>
      </c>
      <c r="Z147" s="56" t="s">
        <v>1489</v>
      </c>
      <c r="AA147" s="56" t="s">
        <v>1490</v>
      </c>
      <c r="AB147" s="56" t="s">
        <v>1486</v>
      </c>
      <c r="AC147" s="56">
        <v>5670878</v>
      </c>
      <c r="AD147" s="56" t="s">
        <v>17</v>
      </c>
      <c r="AE147" s="56" t="s">
        <v>1488</v>
      </c>
      <c r="AF147" s="56" t="s">
        <v>17</v>
      </c>
      <c r="AG147" s="56" t="s">
        <v>1488</v>
      </c>
      <c r="AH147" s="56" t="s">
        <v>48</v>
      </c>
      <c r="AI147" s="56" t="s">
        <v>1491</v>
      </c>
      <c r="AJ147" s="56" t="s">
        <v>1492</v>
      </c>
      <c r="AK147" s="56" t="s">
        <v>136</v>
      </c>
      <c r="AL147" s="56" t="s">
        <v>137</v>
      </c>
      <c r="AM147" s="58">
        <v>2531.9</v>
      </c>
      <c r="AN147" s="56" t="s">
        <v>421</v>
      </c>
      <c r="AO147" s="56" t="s">
        <v>137</v>
      </c>
      <c r="AP147" s="56" t="s">
        <v>138</v>
      </c>
      <c r="AQ147" s="56" t="s">
        <v>139</v>
      </c>
      <c r="AR147" s="56" t="s">
        <v>298</v>
      </c>
      <c r="AS147" s="56" t="s">
        <v>1493</v>
      </c>
      <c r="AT147" s="56" t="s">
        <v>1494</v>
      </c>
      <c r="AU147" s="56" t="s">
        <v>564</v>
      </c>
      <c r="AV147" s="56"/>
      <c r="AW147" s="56" t="s">
        <v>1495</v>
      </c>
      <c r="AX147" s="56"/>
      <c r="AY147" s="56"/>
      <c r="AZ147" s="56"/>
      <c r="BA147" s="56"/>
      <c r="BB147" s="56">
        <v>61638095</v>
      </c>
      <c r="BC147" s="56" t="s">
        <v>143</v>
      </c>
      <c r="BD147" s="56" t="s">
        <v>144</v>
      </c>
      <c r="BE147" s="56" t="s">
        <v>1496</v>
      </c>
      <c r="BF147" s="56" t="s">
        <v>1497</v>
      </c>
      <c r="BG147" s="56"/>
      <c r="BH147" s="56" t="s">
        <v>225</v>
      </c>
      <c r="BI147" s="56" t="s">
        <v>143</v>
      </c>
      <c r="BJ147" s="56" t="s">
        <v>137</v>
      </c>
      <c r="BK147" s="56"/>
      <c r="BL147" s="56" t="s">
        <v>465</v>
      </c>
      <c r="BM147" s="56"/>
      <c r="BN147" s="56" t="s">
        <v>150</v>
      </c>
      <c r="BO147" s="56"/>
    </row>
    <row r="148" spans="1:67">
      <c r="A148" s="56">
        <v>174</v>
      </c>
      <c r="B148" s="56" t="s">
        <v>113</v>
      </c>
      <c r="C148" s="56" t="s">
        <v>114</v>
      </c>
      <c r="D148" s="56" t="s">
        <v>1498</v>
      </c>
      <c r="E148" s="56" t="s">
        <v>1499</v>
      </c>
      <c r="F148" s="56" t="s">
        <v>1418</v>
      </c>
      <c r="G148" s="56" t="s">
        <v>1500</v>
      </c>
      <c r="H148" s="56" t="s">
        <v>1501</v>
      </c>
      <c r="I148" s="56" t="s">
        <v>137</v>
      </c>
      <c r="J148" s="56" t="s">
        <v>232</v>
      </c>
      <c r="K148" s="56" t="s">
        <v>17</v>
      </c>
      <c r="L148" s="56" t="s">
        <v>160</v>
      </c>
      <c r="M148" s="56" t="s">
        <v>161</v>
      </c>
      <c r="N148" s="56" t="s">
        <v>137</v>
      </c>
      <c r="O148" s="56"/>
      <c r="P148" s="56"/>
      <c r="Q148" s="56" t="s">
        <v>1502</v>
      </c>
      <c r="R148" s="56" t="s">
        <v>17</v>
      </c>
      <c r="S148" s="56" t="s">
        <v>1503</v>
      </c>
      <c r="T148" s="56" t="s">
        <v>163</v>
      </c>
      <c r="U148" s="56" t="s">
        <v>1504</v>
      </c>
      <c r="V148" s="56" t="s">
        <v>127</v>
      </c>
      <c r="W148" s="56" t="s">
        <v>1505</v>
      </c>
      <c r="X148" s="56" t="s">
        <v>232</v>
      </c>
      <c r="Y148" s="56" t="s">
        <v>1506</v>
      </c>
      <c r="Z148" s="56" t="s">
        <v>1507</v>
      </c>
      <c r="AA148" s="56" t="s">
        <v>1508</v>
      </c>
      <c r="AB148" s="56" t="s">
        <v>1502</v>
      </c>
      <c r="AC148" s="56">
        <v>5676646</v>
      </c>
      <c r="AD148" s="56" t="s">
        <v>17</v>
      </c>
      <c r="AE148" s="56" t="s">
        <v>1509</v>
      </c>
      <c r="AF148" s="56" t="s">
        <v>17</v>
      </c>
      <c r="AG148" s="56" t="s">
        <v>1510</v>
      </c>
      <c r="AH148" s="56" t="s">
        <v>45</v>
      </c>
      <c r="AI148" s="56" t="s">
        <v>1511</v>
      </c>
      <c r="AJ148" s="56" t="s">
        <v>1512</v>
      </c>
      <c r="AK148" s="56" t="s">
        <v>136</v>
      </c>
      <c r="AL148" s="56" t="s">
        <v>137</v>
      </c>
      <c r="AM148" s="58">
        <v>9440</v>
      </c>
      <c r="AN148" s="56"/>
      <c r="AO148" s="56" t="s">
        <v>137</v>
      </c>
      <c r="AP148" s="56" t="s">
        <v>170</v>
      </c>
      <c r="AQ148" s="56" t="s">
        <v>139</v>
      </c>
      <c r="AR148" s="56" t="s">
        <v>826</v>
      </c>
      <c r="AS148" s="56" t="s">
        <v>1513</v>
      </c>
      <c r="AT148" s="56" t="s">
        <v>1514</v>
      </c>
      <c r="AU148" s="56" t="s">
        <v>829</v>
      </c>
      <c r="AV148" s="56"/>
      <c r="AW148" s="56" t="s">
        <v>1515</v>
      </c>
      <c r="AX148" s="56"/>
      <c r="AY148" s="56"/>
      <c r="AZ148" s="56"/>
      <c r="BA148" s="56"/>
      <c r="BB148" s="56">
        <v>85924782</v>
      </c>
      <c r="BC148" s="56" t="s">
        <v>143</v>
      </c>
      <c r="BD148" s="56" t="s">
        <v>144</v>
      </c>
      <c r="BE148" s="56" t="s">
        <v>1516</v>
      </c>
      <c r="BF148" s="56" t="s">
        <v>877</v>
      </c>
      <c r="BG148" s="56" t="s">
        <v>147</v>
      </c>
      <c r="BH148" s="56" t="s">
        <v>225</v>
      </c>
      <c r="BI148" s="56" t="s">
        <v>149</v>
      </c>
      <c r="BJ148" s="56" t="s">
        <v>137</v>
      </c>
      <c r="BK148" s="56"/>
      <c r="BL148" s="56" t="s">
        <v>199</v>
      </c>
      <c r="BM148" s="56"/>
      <c r="BN148" s="56"/>
      <c r="BO148" s="56" t="s">
        <v>283</v>
      </c>
    </row>
    <row r="149" spans="1:67">
      <c r="A149" s="56">
        <v>175</v>
      </c>
      <c r="B149" s="56" t="s">
        <v>113</v>
      </c>
      <c r="C149" s="56" t="s">
        <v>114</v>
      </c>
      <c r="D149" s="56" t="s">
        <v>1498</v>
      </c>
      <c r="E149" s="56" t="s">
        <v>1499</v>
      </c>
      <c r="F149" s="56" t="s">
        <v>1418</v>
      </c>
      <c r="G149" s="56" t="s">
        <v>1500</v>
      </c>
      <c r="H149" s="56" t="s">
        <v>1501</v>
      </c>
      <c r="I149" s="56" t="s">
        <v>137</v>
      </c>
      <c r="J149" s="56" t="s">
        <v>232</v>
      </c>
      <c r="K149" s="56" t="s">
        <v>17</v>
      </c>
      <c r="L149" s="56" t="s">
        <v>160</v>
      </c>
      <c r="M149" s="56" t="s">
        <v>161</v>
      </c>
      <c r="N149" s="56" t="s">
        <v>137</v>
      </c>
      <c r="O149" s="56"/>
      <c r="P149" s="56"/>
      <c r="Q149" s="56" t="s">
        <v>1502</v>
      </c>
      <c r="R149" s="56" t="s">
        <v>17</v>
      </c>
      <c r="S149" s="56" t="s">
        <v>1503</v>
      </c>
      <c r="T149" s="56" t="s">
        <v>163</v>
      </c>
      <c r="U149" s="56" t="s">
        <v>1504</v>
      </c>
      <c r="V149" s="56" t="s">
        <v>127</v>
      </c>
      <c r="W149" s="56" t="s">
        <v>1505</v>
      </c>
      <c r="X149" s="56" t="s">
        <v>232</v>
      </c>
      <c r="Y149" s="56" t="s">
        <v>1506</v>
      </c>
      <c r="Z149" s="56" t="s">
        <v>1507</v>
      </c>
      <c r="AA149" s="56" t="s">
        <v>1508</v>
      </c>
      <c r="AB149" s="56" t="s">
        <v>1502</v>
      </c>
      <c r="AC149" s="56">
        <v>5676646</v>
      </c>
      <c r="AD149" s="56" t="s">
        <v>17</v>
      </c>
      <c r="AE149" s="56" t="s">
        <v>1509</v>
      </c>
      <c r="AF149" s="56" t="s">
        <v>17</v>
      </c>
      <c r="AG149" s="56" t="s">
        <v>1510</v>
      </c>
      <c r="AH149" s="56" t="s">
        <v>45</v>
      </c>
      <c r="AI149" s="56" t="s">
        <v>1517</v>
      </c>
      <c r="AJ149" s="56" t="s">
        <v>1518</v>
      </c>
      <c r="AK149" s="56" t="s">
        <v>136</v>
      </c>
      <c r="AL149" s="56" t="s">
        <v>137</v>
      </c>
      <c r="AM149" s="58">
        <v>8464</v>
      </c>
      <c r="AN149" s="56"/>
      <c r="AO149" s="56" t="s">
        <v>137</v>
      </c>
      <c r="AP149" s="56" t="s">
        <v>170</v>
      </c>
      <c r="AQ149" s="56" t="s">
        <v>139</v>
      </c>
      <c r="AR149" s="56" t="s">
        <v>826</v>
      </c>
      <c r="AS149" s="56" t="s">
        <v>1513</v>
      </c>
      <c r="AT149" s="56" t="s">
        <v>1519</v>
      </c>
      <c r="AU149" s="56" t="s">
        <v>829</v>
      </c>
      <c r="AV149" s="56"/>
      <c r="AW149" s="56" t="s">
        <v>1515</v>
      </c>
      <c r="AX149" s="56"/>
      <c r="AY149" s="56"/>
      <c r="AZ149" s="56"/>
      <c r="BA149" s="56"/>
      <c r="BB149" s="56">
        <v>85924782</v>
      </c>
      <c r="BC149" s="56" t="s">
        <v>143</v>
      </c>
      <c r="BD149" s="56" t="s">
        <v>144</v>
      </c>
      <c r="BE149" s="56" t="s">
        <v>1516</v>
      </c>
      <c r="BF149" s="56" t="s">
        <v>877</v>
      </c>
      <c r="BG149" s="56" t="s">
        <v>147</v>
      </c>
      <c r="BH149" s="56" t="s">
        <v>225</v>
      </c>
      <c r="BI149" s="56" t="s">
        <v>149</v>
      </c>
      <c r="BJ149" s="56" t="s">
        <v>137</v>
      </c>
      <c r="BK149" s="56"/>
      <c r="BL149" s="56" t="s">
        <v>199</v>
      </c>
      <c r="BM149" s="56"/>
      <c r="BN149" s="56"/>
      <c r="BO149" s="56" t="s">
        <v>283</v>
      </c>
    </row>
    <row r="150" spans="1:67">
      <c r="A150" s="56">
        <v>176</v>
      </c>
      <c r="B150" s="56" t="s">
        <v>113</v>
      </c>
      <c r="C150" s="56" t="s">
        <v>114</v>
      </c>
      <c r="D150" s="56" t="s">
        <v>1498</v>
      </c>
      <c r="E150" s="56" t="s">
        <v>1499</v>
      </c>
      <c r="F150" s="56" t="s">
        <v>1418</v>
      </c>
      <c r="G150" s="56" t="s">
        <v>1500</v>
      </c>
      <c r="H150" s="56" t="s">
        <v>1501</v>
      </c>
      <c r="I150" s="56" t="s">
        <v>137</v>
      </c>
      <c r="J150" s="56" t="s">
        <v>232</v>
      </c>
      <c r="K150" s="56" t="s">
        <v>17</v>
      </c>
      <c r="L150" s="56" t="s">
        <v>160</v>
      </c>
      <c r="M150" s="56" t="s">
        <v>161</v>
      </c>
      <c r="N150" s="56" t="s">
        <v>137</v>
      </c>
      <c r="O150" s="56"/>
      <c r="P150" s="56"/>
      <c r="Q150" s="56" t="s">
        <v>1502</v>
      </c>
      <c r="R150" s="56" t="s">
        <v>17</v>
      </c>
      <c r="S150" s="56" t="s">
        <v>1503</v>
      </c>
      <c r="T150" s="56" t="s">
        <v>163</v>
      </c>
      <c r="U150" s="56" t="s">
        <v>1504</v>
      </c>
      <c r="V150" s="56" t="s">
        <v>127</v>
      </c>
      <c r="W150" s="56" t="s">
        <v>1505</v>
      </c>
      <c r="X150" s="56" t="s">
        <v>232</v>
      </c>
      <c r="Y150" s="56" t="s">
        <v>1506</v>
      </c>
      <c r="Z150" s="56" t="s">
        <v>1507</v>
      </c>
      <c r="AA150" s="56" t="s">
        <v>1508</v>
      </c>
      <c r="AB150" s="56" t="s">
        <v>1502</v>
      </c>
      <c r="AC150" s="56">
        <v>5676646</v>
      </c>
      <c r="AD150" s="56" t="s">
        <v>17</v>
      </c>
      <c r="AE150" s="56" t="s">
        <v>1509</v>
      </c>
      <c r="AF150" s="56" t="s">
        <v>17</v>
      </c>
      <c r="AG150" s="56" t="s">
        <v>1510</v>
      </c>
      <c r="AH150" s="56" t="s">
        <v>45</v>
      </c>
      <c r="AI150" s="56" t="s">
        <v>1520</v>
      </c>
      <c r="AJ150" s="56" t="s">
        <v>1521</v>
      </c>
      <c r="AK150" s="56" t="s">
        <v>136</v>
      </c>
      <c r="AL150" s="56" t="s">
        <v>137</v>
      </c>
      <c r="AM150" s="58">
        <v>11520</v>
      </c>
      <c r="AN150" s="56"/>
      <c r="AO150" s="56" t="s">
        <v>137</v>
      </c>
      <c r="AP150" s="56" t="s">
        <v>170</v>
      </c>
      <c r="AQ150" s="56" t="s">
        <v>139</v>
      </c>
      <c r="AR150" s="56" t="s">
        <v>826</v>
      </c>
      <c r="AS150" s="56" t="s">
        <v>1513</v>
      </c>
      <c r="AT150" s="56" t="s">
        <v>1522</v>
      </c>
      <c r="AU150" s="56" t="s">
        <v>829</v>
      </c>
      <c r="AV150" s="56"/>
      <c r="AW150" s="56" t="s">
        <v>1515</v>
      </c>
      <c r="AX150" s="56"/>
      <c r="AY150" s="56"/>
      <c r="AZ150" s="56"/>
      <c r="BA150" s="56"/>
      <c r="BB150" s="56">
        <v>85924782</v>
      </c>
      <c r="BC150" s="56" t="s">
        <v>143</v>
      </c>
      <c r="BD150" s="56" t="s">
        <v>144</v>
      </c>
      <c r="BE150" s="56" t="s">
        <v>1516</v>
      </c>
      <c r="BF150" s="56" t="s">
        <v>877</v>
      </c>
      <c r="BG150" s="56" t="s">
        <v>147</v>
      </c>
      <c r="BH150" s="56" t="s">
        <v>225</v>
      </c>
      <c r="BI150" s="56" t="s">
        <v>149</v>
      </c>
      <c r="BJ150" s="56" t="s">
        <v>137</v>
      </c>
      <c r="BK150" s="56"/>
      <c r="BL150" s="56" t="s">
        <v>199</v>
      </c>
      <c r="BM150" s="56"/>
      <c r="BN150" s="56"/>
      <c r="BO150" s="56" t="s">
        <v>283</v>
      </c>
    </row>
    <row r="151" spans="1:67">
      <c r="A151" s="56">
        <v>177</v>
      </c>
      <c r="B151" s="56" t="s">
        <v>113</v>
      </c>
      <c r="C151" s="56" t="s">
        <v>114</v>
      </c>
      <c r="D151" s="56" t="s">
        <v>1523</v>
      </c>
      <c r="E151" s="56" t="s">
        <v>1524</v>
      </c>
      <c r="F151" s="56" t="s">
        <v>155</v>
      </c>
      <c r="G151" s="56" t="s">
        <v>1525</v>
      </c>
      <c r="H151" s="56" t="s">
        <v>1526</v>
      </c>
      <c r="I151" s="56" t="s">
        <v>158</v>
      </c>
      <c r="J151" s="56" t="s">
        <v>159</v>
      </c>
      <c r="K151" s="56" t="s">
        <v>11</v>
      </c>
      <c r="L151" s="56" t="s">
        <v>160</v>
      </c>
      <c r="M151" s="56" t="s">
        <v>161</v>
      </c>
      <c r="N151" s="56" t="s">
        <v>137</v>
      </c>
      <c r="O151" s="56"/>
      <c r="P151" s="56"/>
      <c r="Q151" s="56" t="s">
        <v>1527</v>
      </c>
      <c r="R151" s="56" t="s">
        <v>11</v>
      </c>
      <c r="S151" s="56" t="s">
        <v>1528</v>
      </c>
      <c r="T151" s="56" t="s">
        <v>163</v>
      </c>
      <c r="U151" s="56" t="s">
        <v>1529</v>
      </c>
      <c r="V151" s="56" t="s">
        <v>127</v>
      </c>
      <c r="W151" s="56" t="s">
        <v>165</v>
      </c>
      <c r="X151" s="56" t="s">
        <v>120</v>
      </c>
      <c r="Y151" s="56" t="s">
        <v>1530</v>
      </c>
      <c r="Z151" s="56" t="s">
        <v>1531</v>
      </c>
      <c r="AA151" s="56" t="s">
        <v>1531</v>
      </c>
      <c r="AB151" s="56" t="s">
        <v>1527</v>
      </c>
      <c r="AC151" s="56">
        <v>5649986</v>
      </c>
      <c r="AD151" s="56" t="s">
        <v>11</v>
      </c>
      <c r="AE151" s="56" t="s">
        <v>1532</v>
      </c>
      <c r="AF151" s="56" t="s">
        <v>11</v>
      </c>
      <c r="AG151" s="56" t="s">
        <v>1533</v>
      </c>
      <c r="AH151" s="56" t="s">
        <v>35</v>
      </c>
      <c r="AI151" s="56" t="s">
        <v>1534</v>
      </c>
      <c r="AJ151" s="56" t="s">
        <v>169</v>
      </c>
      <c r="AK151" s="56" t="s">
        <v>136</v>
      </c>
      <c r="AL151" s="56" t="s">
        <v>137</v>
      </c>
      <c r="AM151" s="58">
        <v>33200</v>
      </c>
      <c r="AN151" s="56"/>
      <c r="AO151" s="56" t="s">
        <v>137</v>
      </c>
      <c r="AP151" s="56" t="s">
        <v>170</v>
      </c>
      <c r="AQ151" s="56" t="s">
        <v>139</v>
      </c>
      <c r="AR151" s="56"/>
      <c r="AS151" s="56" t="s">
        <v>1535</v>
      </c>
      <c r="AT151" s="56"/>
      <c r="AU151" s="56" t="s">
        <v>829</v>
      </c>
      <c r="AV151" s="56"/>
      <c r="AW151" s="56" t="s">
        <v>1536</v>
      </c>
      <c r="AX151" s="56"/>
      <c r="AY151" s="56"/>
      <c r="AZ151" s="56"/>
      <c r="BA151" s="56"/>
      <c r="BB151" s="56">
        <v>85923249</v>
      </c>
      <c r="BC151" s="56" t="s">
        <v>143</v>
      </c>
      <c r="BD151" s="56" t="s">
        <v>144</v>
      </c>
      <c r="BE151" s="56" t="s">
        <v>173</v>
      </c>
      <c r="BF151" s="56" t="s">
        <v>425</v>
      </c>
      <c r="BG151" s="56" t="s">
        <v>147</v>
      </c>
      <c r="BH151" s="56" t="s">
        <v>198</v>
      </c>
      <c r="BI151" s="56" t="s">
        <v>149</v>
      </c>
      <c r="BJ151" s="56" t="s">
        <v>137</v>
      </c>
      <c r="BK151" s="56"/>
      <c r="BL151" s="56"/>
      <c r="BM151" s="56"/>
      <c r="BN151" s="56" t="s">
        <v>719</v>
      </c>
      <c r="BO151" s="56" t="s">
        <v>161</v>
      </c>
    </row>
    <row r="152" spans="1:67">
      <c r="A152" s="56">
        <v>74</v>
      </c>
      <c r="B152" s="56" t="s">
        <v>113</v>
      </c>
      <c r="C152" s="56" t="s">
        <v>114</v>
      </c>
      <c r="D152" s="56" t="s">
        <v>1537</v>
      </c>
      <c r="E152" s="56" t="s">
        <v>1538</v>
      </c>
      <c r="F152" s="56" t="s">
        <v>155</v>
      </c>
      <c r="G152" s="56" t="s">
        <v>1539</v>
      </c>
      <c r="H152" s="56" t="s">
        <v>1540</v>
      </c>
      <c r="I152" s="56" t="s">
        <v>158</v>
      </c>
      <c r="J152" s="56" t="s">
        <v>287</v>
      </c>
      <c r="K152" s="56" t="s">
        <v>17</v>
      </c>
      <c r="L152" s="56" t="s">
        <v>160</v>
      </c>
      <c r="M152" s="56" t="s">
        <v>161</v>
      </c>
      <c r="N152" s="56" t="s">
        <v>137</v>
      </c>
      <c r="O152" s="56"/>
      <c r="P152" s="56"/>
      <c r="Q152" s="56" t="s">
        <v>1541</v>
      </c>
      <c r="R152" s="56" t="s">
        <v>17</v>
      </c>
      <c r="S152" s="56" t="s">
        <v>1542</v>
      </c>
      <c r="T152" s="56" t="s">
        <v>163</v>
      </c>
      <c r="U152" s="56" t="s">
        <v>1543</v>
      </c>
      <c r="V152" s="56" t="s">
        <v>127</v>
      </c>
      <c r="W152" s="56" t="s">
        <v>184</v>
      </c>
      <c r="X152" s="56" t="s">
        <v>49</v>
      </c>
      <c r="Y152" s="56" t="s">
        <v>1544</v>
      </c>
      <c r="Z152" s="56" t="s">
        <v>1545</v>
      </c>
      <c r="AA152" s="56" t="s">
        <v>1546</v>
      </c>
      <c r="AB152" s="56" t="s">
        <v>1541</v>
      </c>
      <c r="AC152" s="56">
        <v>5686401</v>
      </c>
      <c r="AD152" s="56" t="s">
        <v>17</v>
      </c>
      <c r="AE152" s="56" t="s">
        <v>1547</v>
      </c>
      <c r="AF152" s="56" t="s">
        <v>17</v>
      </c>
      <c r="AG152" s="56" t="s">
        <v>1547</v>
      </c>
      <c r="AH152" s="56" t="s">
        <v>48</v>
      </c>
      <c r="AI152" s="56" t="s">
        <v>342</v>
      </c>
      <c r="AJ152" s="56" t="s">
        <v>343</v>
      </c>
      <c r="AK152" s="56" t="s">
        <v>136</v>
      </c>
      <c r="AL152" s="56" t="s">
        <v>137</v>
      </c>
      <c r="AM152" s="58">
        <v>6400</v>
      </c>
      <c r="AN152" s="56"/>
      <c r="AO152" s="56" t="s">
        <v>137</v>
      </c>
      <c r="AP152" s="56" t="s">
        <v>170</v>
      </c>
      <c r="AQ152" s="56" t="s">
        <v>139</v>
      </c>
      <c r="AR152" s="56" t="s">
        <v>456</v>
      </c>
      <c r="AS152" s="56" t="s">
        <v>1548</v>
      </c>
      <c r="AT152" s="56" t="s">
        <v>1549</v>
      </c>
      <c r="AU152" s="56" t="s">
        <v>1112</v>
      </c>
      <c r="AV152" s="56"/>
      <c r="AW152" s="56" t="s">
        <v>1550</v>
      </c>
      <c r="AX152" s="56"/>
      <c r="AY152" s="56"/>
      <c r="AZ152" s="56"/>
      <c r="BA152" s="56"/>
      <c r="BB152" s="56">
        <v>63761244</v>
      </c>
      <c r="BC152" s="56" t="s">
        <v>143</v>
      </c>
      <c r="BD152" s="56" t="s">
        <v>303</v>
      </c>
      <c r="BE152" s="56" t="s">
        <v>755</v>
      </c>
      <c r="BF152" s="56" t="s">
        <v>261</v>
      </c>
      <c r="BG152" s="56" t="s">
        <v>147</v>
      </c>
      <c r="BH152" s="56" t="s">
        <v>391</v>
      </c>
      <c r="BI152" s="56" t="s">
        <v>149</v>
      </c>
      <c r="BJ152" s="56" t="s">
        <v>137</v>
      </c>
      <c r="BK152" s="56"/>
      <c r="BL152" s="56" t="s">
        <v>199</v>
      </c>
      <c r="BM152" s="56"/>
      <c r="BN152" s="56"/>
      <c r="BO152" s="56" t="s">
        <v>161</v>
      </c>
    </row>
    <row r="153" spans="1:67">
      <c r="A153" s="56">
        <v>75</v>
      </c>
      <c r="B153" s="56" t="s">
        <v>113</v>
      </c>
      <c r="C153" s="56" t="s">
        <v>114</v>
      </c>
      <c r="D153" s="56" t="s">
        <v>1537</v>
      </c>
      <c r="E153" s="56" t="s">
        <v>1538</v>
      </c>
      <c r="F153" s="56" t="s">
        <v>155</v>
      </c>
      <c r="G153" s="56" t="s">
        <v>1539</v>
      </c>
      <c r="H153" s="56" t="s">
        <v>1540</v>
      </c>
      <c r="I153" s="56" t="s">
        <v>158</v>
      </c>
      <c r="J153" s="56" t="s">
        <v>287</v>
      </c>
      <c r="K153" s="56" t="s">
        <v>17</v>
      </c>
      <c r="L153" s="56" t="s">
        <v>160</v>
      </c>
      <c r="M153" s="56" t="s">
        <v>161</v>
      </c>
      <c r="N153" s="56" t="s">
        <v>137</v>
      </c>
      <c r="O153" s="56"/>
      <c r="P153" s="56"/>
      <c r="Q153" s="56" t="s">
        <v>1541</v>
      </c>
      <c r="R153" s="56" t="s">
        <v>17</v>
      </c>
      <c r="S153" s="56" t="s">
        <v>1542</v>
      </c>
      <c r="T153" s="56" t="s">
        <v>163</v>
      </c>
      <c r="U153" s="56" t="s">
        <v>1543</v>
      </c>
      <c r="V153" s="56" t="s">
        <v>127</v>
      </c>
      <c r="W153" s="56" t="s">
        <v>184</v>
      </c>
      <c r="X153" s="56" t="s">
        <v>49</v>
      </c>
      <c r="Y153" s="56" t="s">
        <v>1544</v>
      </c>
      <c r="Z153" s="56" t="s">
        <v>1545</v>
      </c>
      <c r="AA153" s="56" t="s">
        <v>1546</v>
      </c>
      <c r="AB153" s="56" t="s">
        <v>1541</v>
      </c>
      <c r="AC153" s="56">
        <v>5686401</v>
      </c>
      <c r="AD153" s="56" t="s">
        <v>17</v>
      </c>
      <c r="AE153" s="56" t="s">
        <v>1547</v>
      </c>
      <c r="AF153" s="56" t="s">
        <v>17</v>
      </c>
      <c r="AG153" s="56" t="s">
        <v>1547</v>
      </c>
      <c r="AH153" s="56" t="s">
        <v>48</v>
      </c>
      <c r="AI153" s="56" t="s">
        <v>357</v>
      </c>
      <c r="AJ153" s="56" t="s">
        <v>358</v>
      </c>
      <c r="AK153" s="56" t="s">
        <v>136</v>
      </c>
      <c r="AL153" s="56" t="s">
        <v>137</v>
      </c>
      <c r="AM153" s="58">
        <v>8400</v>
      </c>
      <c r="AN153" s="56"/>
      <c r="AO153" s="56" t="s">
        <v>137</v>
      </c>
      <c r="AP153" s="56" t="s">
        <v>170</v>
      </c>
      <c r="AQ153" s="56" t="s">
        <v>139</v>
      </c>
      <c r="AR153" s="56" t="s">
        <v>456</v>
      </c>
      <c r="AS153" s="56" t="s">
        <v>1548</v>
      </c>
      <c r="AT153" s="56" t="s">
        <v>1551</v>
      </c>
      <c r="AU153" s="56" t="s">
        <v>1112</v>
      </c>
      <c r="AV153" s="56"/>
      <c r="AW153" s="56" t="s">
        <v>1550</v>
      </c>
      <c r="AX153" s="56"/>
      <c r="AY153" s="56"/>
      <c r="AZ153" s="56"/>
      <c r="BA153" s="56"/>
      <c r="BB153" s="56">
        <v>63761244</v>
      </c>
      <c r="BC153" s="56" t="s">
        <v>143</v>
      </c>
      <c r="BD153" s="56" t="s">
        <v>303</v>
      </c>
      <c r="BE153" s="56" t="s">
        <v>755</v>
      </c>
      <c r="BF153" s="56" t="s">
        <v>261</v>
      </c>
      <c r="BG153" s="56" t="s">
        <v>147</v>
      </c>
      <c r="BH153" s="56" t="s">
        <v>391</v>
      </c>
      <c r="BI153" s="56" t="s">
        <v>149</v>
      </c>
      <c r="BJ153" s="56" t="s">
        <v>137</v>
      </c>
      <c r="BK153" s="56"/>
      <c r="BL153" s="56" t="s">
        <v>199</v>
      </c>
      <c r="BM153" s="56"/>
      <c r="BN153" s="56"/>
      <c r="BO153" s="56" t="s">
        <v>161</v>
      </c>
    </row>
    <row r="154" spans="1:67">
      <c r="A154" s="56">
        <v>76</v>
      </c>
      <c r="B154" s="56" t="s">
        <v>113</v>
      </c>
      <c r="C154" s="56" t="s">
        <v>114</v>
      </c>
      <c r="D154" s="56" t="s">
        <v>1537</v>
      </c>
      <c r="E154" s="56" t="s">
        <v>1538</v>
      </c>
      <c r="F154" s="56" t="s">
        <v>155</v>
      </c>
      <c r="G154" s="56" t="s">
        <v>1539</v>
      </c>
      <c r="H154" s="56" t="s">
        <v>1540</v>
      </c>
      <c r="I154" s="56" t="s">
        <v>158</v>
      </c>
      <c r="J154" s="56" t="s">
        <v>287</v>
      </c>
      <c r="K154" s="56" t="s">
        <v>17</v>
      </c>
      <c r="L154" s="56" t="s">
        <v>160</v>
      </c>
      <c r="M154" s="56" t="s">
        <v>161</v>
      </c>
      <c r="N154" s="56" t="s">
        <v>137</v>
      </c>
      <c r="O154" s="56"/>
      <c r="P154" s="56"/>
      <c r="Q154" s="56" t="s">
        <v>1541</v>
      </c>
      <c r="R154" s="56" t="s">
        <v>17</v>
      </c>
      <c r="S154" s="56" t="s">
        <v>1542</v>
      </c>
      <c r="T154" s="56" t="s">
        <v>163</v>
      </c>
      <c r="U154" s="56" t="s">
        <v>1543</v>
      </c>
      <c r="V154" s="56" t="s">
        <v>127</v>
      </c>
      <c r="W154" s="56" t="s">
        <v>184</v>
      </c>
      <c r="X154" s="56" t="s">
        <v>49</v>
      </c>
      <c r="Y154" s="56" t="s">
        <v>1544</v>
      </c>
      <c r="Z154" s="56" t="s">
        <v>1545</v>
      </c>
      <c r="AA154" s="56" t="s">
        <v>1546</v>
      </c>
      <c r="AB154" s="56" t="s">
        <v>1541</v>
      </c>
      <c r="AC154" s="56">
        <v>5686401</v>
      </c>
      <c r="AD154" s="56" t="s">
        <v>17</v>
      </c>
      <c r="AE154" s="56" t="s">
        <v>1547</v>
      </c>
      <c r="AF154" s="56" t="s">
        <v>17</v>
      </c>
      <c r="AG154" s="56" t="s">
        <v>1547</v>
      </c>
      <c r="AH154" s="56" t="s">
        <v>48</v>
      </c>
      <c r="AI154" s="56" t="s">
        <v>363</v>
      </c>
      <c r="AJ154" s="56" t="s">
        <v>364</v>
      </c>
      <c r="AK154" s="56" t="s">
        <v>136</v>
      </c>
      <c r="AL154" s="56" t="s">
        <v>137</v>
      </c>
      <c r="AM154" s="58">
        <v>3500</v>
      </c>
      <c r="AN154" s="56"/>
      <c r="AO154" s="56" t="s">
        <v>137</v>
      </c>
      <c r="AP154" s="56" t="s">
        <v>170</v>
      </c>
      <c r="AQ154" s="56" t="s">
        <v>139</v>
      </c>
      <c r="AR154" s="56" t="s">
        <v>456</v>
      </c>
      <c r="AS154" s="56" t="s">
        <v>1548</v>
      </c>
      <c r="AT154" s="56" t="s">
        <v>1552</v>
      </c>
      <c r="AU154" s="56" t="s">
        <v>1112</v>
      </c>
      <c r="AV154" s="56"/>
      <c r="AW154" s="56" t="s">
        <v>1550</v>
      </c>
      <c r="AX154" s="56"/>
      <c r="AY154" s="56"/>
      <c r="AZ154" s="56"/>
      <c r="BA154" s="56"/>
      <c r="BB154" s="56">
        <v>63761244</v>
      </c>
      <c r="BC154" s="56" t="s">
        <v>143</v>
      </c>
      <c r="BD154" s="56" t="s">
        <v>303</v>
      </c>
      <c r="BE154" s="56" t="s">
        <v>755</v>
      </c>
      <c r="BF154" s="56" t="s">
        <v>261</v>
      </c>
      <c r="BG154" s="56" t="s">
        <v>147</v>
      </c>
      <c r="BH154" s="56" t="s">
        <v>391</v>
      </c>
      <c r="BI154" s="56" t="s">
        <v>149</v>
      </c>
      <c r="BJ154" s="56" t="s">
        <v>137</v>
      </c>
      <c r="BK154" s="56"/>
      <c r="BL154" s="56" t="s">
        <v>199</v>
      </c>
      <c r="BM154" s="56"/>
      <c r="BN154" s="56"/>
      <c r="BO154" s="56" t="s">
        <v>161</v>
      </c>
    </row>
    <row r="155" spans="1:67">
      <c r="A155" s="56">
        <v>14</v>
      </c>
      <c r="B155" s="56" t="s">
        <v>113</v>
      </c>
      <c r="C155" s="56" t="s">
        <v>114</v>
      </c>
      <c r="D155" s="56"/>
      <c r="E155" s="56" t="s">
        <v>1553</v>
      </c>
      <c r="F155" s="56"/>
      <c r="G155" s="56" t="s">
        <v>1554</v>
      </c>
      <c r="H155" s="56" t="s">
        <v>1555</v>
      </c>
      <c r="I155" s="56" t="s">
        <v>1556</v>
      </c>
      <c r="J155" s="56" t="s">
        <v>287</v>
      </c>
      <c r="K155" s="56" t="s">
        <v>17</v>
      </c>
      <c r="L155" s="56" t="s">
        <v>1557</v>
      </c>
      <c r="M155" s="56" t="s">
        <v>1558</v>
      </c>
      <c r="N155" s="56"/>
      <c r="O155" s="56"/>
      <c r="P155" s="56"/>
      <c r="Q155" s="56" t="s">
        <v>1559</v>
      </c>
      <c r="R155" s="56" t="s">
        <v>17</v>
      </c>
      <c r="S155" s="56" t="s">
        <v>1560</v>
      </c>
      <c r="T155" s="56" t="s">
        <v>125</v>
      </c>
      <c r="U155" s="56" t="s">
        <v>1561</v>
      </c>
      <c r="V155" s="56" t="s">
        <v>127</v>
      </c>
      <c r="W155" s="56" t="s">
        <v>337</v>
      </c>
      <c r="X155" s="56" t="s">
        <v>287</v>
      </c>
      <c r="Y155" s="56" t="s">
        <v>450</v>
      </c>
      <c r="Z155" s="56" t="s">
        <v>451</v>
      </c>
      <c r="AA155" s="56" t="s">
        <v>339</v>
      </c>
      <c r="AB155" s="56" t="s">
        <v>1559</v>
      </c>
      <c r="AC155" s="56">
        <v>5569242</v>
      </c>
      <c r="AD155" s="56" t="s">
        <v>17</v>
      </c>
      <c r="AE155" s="56" t="s">
        <v>1562</v>
      </c>
      <c r="AF155" s="56" t="s">
        <v>17</v>
      </c>
      <c r="AG155" s="56" t="s">
        <v>1562</v>
      </c>
      <c r="AH155" s="56" t="s">
        <v>48</v>
      </c>
      <c r="AI155" s="56" t="s">
        <v>1563</v>
      </c>
      <c r="AJ155" s="56" t="s">
        <v>370</v>
      </c>
      <c r="AK155" s="56" t="s">
        <v>136</v>
      </c>
      <c r="AL155" s="56" t="s">
        <v>137</v>
      </c>
      <c r="AM155" s="58">
        <v>9000</v>
      </c>
      <c r="AN155" s="56"/>
      <c r="AO155" s="56" t="s">
        <v>137</v>
      </c>
      <c r="AP155" s="56" t="s">
        <v>138</v>
      </c>
      <c r="AQ155" s="56" t="s">
        <v>139</v>
      </c>
      <c r="AR155" s="56" t="s">
        <v>298</v>
      </c>
      <c r="AS155" s="56" t="s">
        <v>1564</v>
      </c>
      <c r="AT155" s="56"/>
      <c r="AU155" s="56" t="s">
        <v>1400</v>
      </c>
      <c r="AV155" s="56"/>
      <c r="AW155" s="56" t="s">
        <v>1565</v>
      </c>
      <c r="AX155" s="56"/>
      <c r="AY155" s="56"/>
      <c r="AZ155" s="56"/>
      <c r="BA155" s="56"/>
      <c r="BB155" s="56">
        <v>82613427</v>
      </c>
      <c r="BC155" s="56" t="s">
        <v>143</v>
      </c>
      <c r="BD155" s="56" t="s">
        <v>303</v>
      </c>
      <c r="BE155" s="56" t="s">
        <v>1566</v>
      </c>
      <c r="BF155" s="56" t="s">
        <v>304</v>
      </c>
      <c r="BG155" s="56"/>
      <c r="BH155" s="56" t="s">
        <v>225</v>
      </c>
      <c r="BI155" s="56" t="s">
        <v>149</v>
      </c>
      <c r="BJ155" s="56" t="s">
        <v>137</v>
      </c>
      <c r="BK155" s="56"/>
      <c r="BL155" s="56"/>
      <c r="BM155" s="56"/>
      <c r="BN155" s="56" t="s">
        <v>719</v>
      </c>
      <c r="BO155" s="56"/>
    </row>
    <row r="156" spans="1:67">
      <c r="A156" s="56">
        <v>92</v>
      </c>
      <c r="B156" s="56" t="s">
        <v>113</v>
      </c>
      <c r="C156" s="56" t="s">
        <v>114</v>
      </c>
      <c r="D156" s="56" t="s">
        <v>1567</v>
      </c>
      <c r="E156" s="56" t="s">
        <v>1568</v>
      </c>
      <c r="F156" s="56" t="s">
        <v>1569</v>
      </c>
      <c r="G156" s="56" t="s">
        <v>1570</v>
      </c>
      <c r="H156" s="56" t="s">
        <v>1571</v>
      </c>
      <c r="I156" s="56"/>
      <c r="J156" s="56" t="s">
        <v>287</v>
      </c>
      <c r="K156" s="56" t="s">
        <v>17</v>
      </c>
      <c r="L156" s="56" t="s">
        <v>121</v>
      </c>
      <c r="M156" s="56" t="s">
        <v>122</v>
      </c>
      <c r="N156" s="56" t="s">
        <v>1572</v>
      </c>
      <c r="O156" s="56"/>
      <c r="P156" s="56"/>
      <c r="Q156" s="56" t="s">
        <v>1567</v>
      </c>
      <c r="R156" s="56" t="s">
        <v>17</v>
      </c>
      <c r="S156" s="56" t="s">
        <v>1573</v>
      </c>
      <c r="T156" s="56" t="s">
        <v>125</v>
      </c>
      <c r="U156" s="56" t="s">
        <v>1574</v>
      </c>
      <c r="V156" s="56" t="s">
        <v>127</v>
      </c>
      <c r="W156" s="56" t="s">
        <v>165</v>
      </c>
      <c r="X156" s="56" t="s">
        <v>120</v>
      </c>
      <c r="Y156" s="56" t="s">
        <v>252</v>
      </c>
      <c r="Z156" s="56" t="s">
        <v>1507</v>
      </c>
      <c r="AA156" s="56" t="s">
        <v>966</v>
      </c>
      <c r="AB156" s="56" t="s">
        <v>1567</v>
      </c>
      <c r="AC156" s="56">
        <v>5656340</v>
      </c>
      <c r="AD156" s="56" t="s">
        <v>17</v>
      </c>
      <c r="AE156" s="56" t="s">
        <v>1575</v>
      </c>
      <c r="AF156" s="56" t="s">
        <v>17</v>
      </c>
      <c r="AG156" s="56" t="s">
        <v>1576</v>
      </c>
      <c r="AH156" s="56" t="s">
        <v>48</v>
      </c>
      <c r="AI156" s="56" t="s">
        <v>1577</v>
      </c>
      <c r="AJ156" s="56" t="s">
        <v>1578</v>
      </c>
      <c r="AK156" s="56" t="s">
        <v>136</v>
      </c>
      <c r="AL156" s="56" t="s">
        <v>137</v>
      </c>
      <c r="AM156" s="58">
        <v>39500</v>
      </c>
      <c r="AN156" s="56"/>
      <c r="AO156" s="56" t="s">
        <v>1569</v>
      </c>
      <c r="AP156" s="56" t="s">
        <v>138</v>
      </c>
      <c r="AQ156" s="56" t="s">
        <v>139</v>
      </c>
      <c r="AR156" s="56"/>
      <c r="AS156" s="56" t="s">
        <v>1579</v>
      </c>
      <c r="AT156" s="56"/>
      <c r="AU156" s="56" t="s">
        <v>1125</v>
      </c>
      <c r="AV156" s="56"/>
      <c r="AW156" s="56" t="s">
        <v>1580</v>
      </c>
      <c r="AX156" s="56"/>
      <c r="AY156" s="56"/>
      <c r="AZ156" s="56"/>
      <c r="BA156" s="56"/>
      <c r="BB156" s="56">
        <v>52233965</v>
      </c>
      <c r="BC156" s="56" t="s">
        <v>143</v>
      </c>
      <c r="BD156" s="56" t="s">
        <v>144</v>
      </c>
      <c r="BE156" s="56" t="s">
        <v>173</v>
      </c>
      <c r="BF156" s="56" t="s">
        <v>877</v>
      </c>
      <c r="BG156" s="56" t="s">
        <v>147</v>
      </c>
      <c r="BH156" s="56" t="s">
        <v>198</v>
      </c>
      <c r="BI156" s="56" t="s">
        <v>149</v>
      </c>
      <c r="BJ156" s="56" t="s">
        <v>137</v>
      </c>
      <c r="BK156" s="56"/>
      <c r="BL156" s="56"/>
      <c r="BM156" s="56"/>
      <c r="BN156" s="56" t="s">
        <v>150</v>
      </c>
      <c r="BO156" s="56" t="s">
        <v>122</v>
      </c>
    </row>
    <row r="157" spans="1:67">
      <c r="A157" s="56">
        <v>156</v>
      </c>
      <c r="B157" s="56" t="s">
        <v>113</v>
      </c>
      <c r="C157" s="56" t="s">
        <v>114</v>
      </c>
      <c r="D157" s="56" t="s">
        <v>1581</v>
      </c>
      <c r="E157" s="56" t="s">
        <v>1582</v>
      </c>
      <c r="F157" s="56" t="s">
        <v>1169</v>
      </c>
      <c r="G157" s="56" t="s">
        <v>1583</v>
      </c>
      <c r="H157" s="56" t="s">
        <v>1584</v>
      </c>
      <c r="I157" s="56"/>
      <c r="J157" s="56" t="s">
        <v>120</v>
      </c>
      <c r="K157" s="56" t="s">
        <v>17</v>
      </c>
      <c r="L157" s="56" t="s">
        <v>121</v>
      </c>
      <c r="M157" s="56" t="s">
        <v>122</v>
      </c>
      <c r="N157" s="56" t="s">
        <v>1172</v>
      </c>
      <c r="O157" s="56"/>
      <c r="P157" s="56"/>
      <c r="Q157" s="56" t="s">
        <v>1581</v>
      </c>
      <c r="R157" s="56" t="s">
        <v>17</v>
      </c>
      <c r="S157" s="56" t="s">
        <v>1585</v>
      </c>
      <c r="T157" s="56" t="s">
        <v>125</v>
      </c>
      <c r="U157" s="56" t="s">
        <v>1586</v>
      </c>
      <c r="V157" s="56" t="s">
        <v>127</v>
      </c>
      <c r="W157" s="56" t="s">
        <v>165</v>
      </c>
      <c r="X157" s="56" t="s">
        <v>120</v>
      </c>
      <c r="Y157" s="56" t="s">
        <v>819</v>
      </c>
      <c r="Z157" s="56" t="s">
        <v>1587</v>
      </c>
      <c r="AA157" s="56" t="s">
        <v>339</v>
      </c>
      <c r="AB157" s="56" t="s">
        <v>1581</v>
      </c>
      <c r="AC157" s="56">
        <v>5652123</v>
      </c>
      <c r="AD157" s="56" t="s">
        <v>17</v>
      </c>
      <c r="AE157" s="56" t="s">
        <v>1588</v>
      </c>
      <c r="AF157" s="56" t="s">
        <v>17</v>
      </c>
      <c r="AG157" s="56" t="s">
        <v>1589</v>
      </c>
      <c r="AH157" s="56" t="s">
        <v>35</v>
      </c>
      <c r="AI157" s="56" t="s">
        <v>1590</v>
      </c>
      <c r="AJ157" s="56" t="s">
        <v>277</v>
      </c>
      <c r="AK157" s="56" t="s">
        <v>136</v>
      </c>
      <c r="AL157" s="56" t="s">
        <v>137</v>
      </c>
      <c r="AM157" s="58">
        <v>151000</v>
      </c>
      <c r="AN157" s="56"/>
      <c r="AO157" s="56" t="s">
        <v>1169</v>
      </c>
      <c r="AP157" s="56" t="s">
        <v>138</v>
      </c>
      <c r="AQ157" s="56" t="s">
        <v>139</v>
      </c>
      <c r="AR157" s="56"/>
      <c r="AS157" s="56" t="s">
        <v>1591</v>
      </c>
      <c r="AT157" s="56"/>
      <c r="AU157" s="56" t="s">
        <v>141</v>
      </c>
      <c r="AV157" s="56"/>
      <c r="AW157" s="56" t="s">
        <v>1592</v>
      </c>
      <c r="AX157" s="56"/>
      <c r="AY157" s="56"/>
      <c r="AZ157" s="56"/>
      <c r="BA157" s="56"/>
      <c r="BB157" s="56">
        <v>38973385</v>
      </c>
      <c r="BC157" s="56" t="s">
        <v>143</v>
      </c>
      <c r="BD157" s="56" t="s">
        <v>144</v>
      </c>
      <c r="BE157" s="56" t="s">
        <v>173</v>
      </c>
      <c r="BF157" s="56" t="s">
        <v>174</v>
      </c>
      <c r="BG157" s="56" t="s">
        <v>147</v>
      </c>
      <c r="BH157" s="56" t="s">
        <v>198</v>
      </c>
      <c r="BI157" s="56" t="s">
        <v>149</v>
      </c>
      <c r="BJ157" s="56" t="s">
        <v>137</v>
      </c>
      <c r="BK157" s="56"/>
      <c r="BL157" s="56"/>
      <c r="BM157" s="56"/>
      <c r="BN157" s="56" t="s">
        <v>150</v>
      </c>
      <c r="BO157" s="56" t="s">
        <v>122</v>
      </c>
    </row>
    <row r="158" spans="1:67">
      <c r="A158" s="56">
        <v>3</v>
      </c>
      <c r="B158" s="56" t="s">
        <v>113</v>
      </c>
      <c r="C158" s="56" t="s">
        <v>114</v>
      </c>
      <c r="D158" s="56" t="s">
        <v>1593</v>
      </c>
      <c r="E158" s="56" t="s">
        <v>1594</v>
      </c>
      <c r="F158" s="56" t="s">
        <v>1065</v>
      </c>
      <c r="G158" s="56" t="s">
        <v>1595</v>
      </c>
      <c r="H158" s="56" t="s">
        <v>1067</v>
      </c>
      <c r="I158" s="56" t="s">
        <v>137</v>
      </c>
      <c r="J158" s="56" t="s">
        <v>287</v>
      </c>
      <c r="K158" s="56" t="s">
        <v>11</v>
      </c>
      <c r="L158" s="56" t="s">
        <v>121</v>
      </c>
      <c r="M158" s="56" t="s">
        <v>1596</v>
      </c>
      <c r="N158" s="56" t="s">
        <v>1597</v>
      </c>
      <c r="O158" s="56"/>
      <c r="P158" s="56"/>
      <c r="Q158" s="56" t="s">
        <v>1598</v>
      </c>
      <c r="R158" s="56" t="s">
        <v>11</v>
      </c>
      <c r="S158" s="56" t="s">
        <v>1599</v>
      </c>
      <c r="T158" s="56" t="s">
        <v>163</v>
      </c>
      <c r="U158" s="56" t="s">
        <v>1600</v>
      </c>
      <c r="V158" s="56" t="s">
        <v>127</v>
      </c>
      <c r="W158" s="56" t="s">
        <v>337</v>
      </c>
      <c r="X158" s="56" t="s">
        <v>287</v>
      </c>
      <c r="Y158" s="56" t="s">
        <v>1601</v>
      </c>
      <c r="Z158" s="56" t="s">
        <v>512</v>
      </c>
      <c r="AA158" s="56" t="s">
        <v>1602</v>
      </c>
      <c r="AB158" s="56" t="s">
        <v>1598</v>
      </c>
      <c r="AC158" s="56">
        <v>5661997</v>
      </c>
      <c r="AD158" s="56" t="s">
        <v>11</v>
      </c>
      <c r="AE158" s="56" t="s">
        <v>1603</v>
      </c>
      <c r="AF158" s="56" t="s">
        <v>11</v>
      </c>
      <c r="AG158" s="56" t="s">
        <v>1604</v>
      </c>
      <c r="AH158" s="56" t="s">
        <v>48</v>
      </c>
      <c r="AI158" s="56" t="s">
        <v>1605</v>
      </c>
      <c r="AJ158" s="56" t="s">
        <v>757</v>
      </c>
      <c r="AK158" s="56" t="s">
        <v>136</v>
      </c>
      <c r="AL158" s="56" t="s">
        <v>137</v>
      </c>
      <c r="AM158" s="58">
        <v>3116.1</v>
      </c>
      <c r="AN158" s="56"/>
      <c r="AO158" s="56" t="s">
        <v>1597</v>
      </c>
      <c r="AP158" s="56" t="s">
        <v>170</v>
      </c>
      <c r="AQ158" s="56" t="s">
        <v>139</v>
      </c>
      <c r="AR158" s="56" t="s">
        <v>826</v>
      </c>
      <c r="AS158" s="56" t="s">
        <v>1606</v>
      </c>
      <c r="AT158" s="56" t="s">
        <v>1607</v>
      </c>
      <c r="AU158" s="56" t="s">
        <v>301</v>
      </c>
      <c r="AV158" s="56"/>
      <c r="AW158" s="56" t="s">
        <v>1608</v>
      </c>
      <c r="AX158" s="56"/>
      <c r="AY158" s="56"/>
      <c r="AZ158" s="56"/>
      <c r="BA158" s="56"/>
      <c r="BB158" s="56">
        <v>84878428</v>
      </c>
      <c r="BC158" s="56" t="s">
        <v>143</v>
      </c>
      <c r="BD158" s="56" t="s">
        <v>303</v>
      </c>
      <c r="BE158" s="56" t="s">
        <v>1566</v>
      </c>
      <c r="BF158" s="56" t="s">
        <v>520</v>
      </c>
      <c r="BG158" s="56" t="s">
        <v>147</v>
      </c>
      <c r="BH158" s="56" t="s">
        <v>198</v>
      </c>
      <c r="BI158" s="56" t="s">
        <v>149</v>
      </c>
      <c r="BJ158" s="56" t="s">
        <v>137</v>
      </c>
      <c r="BK158" s="56"/>
      <c r="BL158" s="56" t="s">
        <v>199</v>
      </c>
      <c r="BM158" s="56"/>
      <c r="BN158" s="56" t="s">
        <v>719</v>
      </c>
      <c r="BO158" s="56" t="s">
        <v>283</v>
      </c>
    </row>
    <row r="159" spans="1:67">
      <c r="A159" s="56">
        <v>4</v>
      </c>
      <c r="B159" s="56" t="s">
        <v>113</v>
      </c>
      <c r="C159" s="56" t="s">
        <v>114</v>
      </c>
      <c r="D159" s="56" t="s">
        <v>1593</v>
      </c>
      <c r="E159" s="56" t="s">
        <v>1594</v>
      </c>
      <c r="F159" s="56" t="s">
        <v>1065</v>
      </c>
      <c r="G159" s="56" t="s">
        <v>1595</v>
      </c>
      <c r="H159" s="56" t="s">
        <v>1067</v>
      </c>
      <c r="I159" s="56" t="s">
        <v>137</v>
      </c>
      <c r="J159" s="56" t="s">
        <v>287</v>
      </c>
      <c r="K159" s="56" t="s">
        <v>11</v>
      </c>
      <c r="L159" s="56" t="s">
        <v>121</v>
      </c>
      <c r="M159" s="56" t="s">
        <v>1596</v>
      </c>
      <c r="N159" s="56" t="s">
        <v>1597</v>
      </c>
      <c r="O159" s="56"/>
      <c r="P159" s="56"/>
      <c r="Q159" s="56" t="s">
        <v>1598</v>
      </c>
      <c r="R159" s="56" t="s">
        <v>11</v>
      </c>
      <c r="S159" s="56" t="s">
        <v>1599</v>
      </c>
      <c r="T159" s="56" t="s">
        <v>163</v>
      </c>
      <c r="U159" s="56" t="s">
        <v>1600</v>
      </c>
      <c r="V159" s="56" t="s">
        <v>127</v>
      </c>
      <c r="W159" s="56" t="s">
        <v>337</v>
      </c>
      <c r="X159" s="56" t="s">
        <v>287</v>
      </c>
      <c r="Y159" s="56" t="s">
        <v>1601</v>
      </c>
      <c r="Z159" s="56" t="s">
        <v>512</v>
      </c>
      <c r="AA159" s="56" t="s">
        <v>1602</v>
      </c>
      <c r="AB159" s="56" t="s">
        <v>1598</v>
      </c>
      <c r="AC159" s="56">
        <v>5661997</v>
      </c>
      <c r="AD159" s="56" t="s">
        <v>11</v>
      </c>
      <c r="AE159" s="56" t="s">
        <v>1603</v>
      </c>
      <c r="AF159" s="56" t="s">
        <v>11</v>
      </c>
      <c r="AG159" s="56" t="s">
        <v>1604</v>
      </c>
      <c r="AH159" s="56" t="s">
        <v>48</v>
      </c>
      <c r="AI159" s="56" t="s">
        <v>1609</v>
      </c>
      <c r="AJ159" s="56" t="s">
        <v>1610</v>
      </c>
      <c r="AK159" s="56" t="s">
        <v>136</v>
      </c>
      <c r="AL159" s="56" t="s">
        <v>137</v>
      </c>
      <c r="AM159" s="58">
        <v>3662</v>
      </c>
      <c r="AN159" s="56"/>
      <c r="AO159" s="56" t="s">
        <v>1597</v>
      </c>
      <c r="AP159" s="56" t="s">
        <v>170</v>
      </c>
      <c r="AQ159" s="56" t="s">
        <v>139</v>
      </c>
      <c r="AR159" s="56" t="s">
        <v>826</v>
      </c>
      <c r="AS159" s="56" t="s">
        <v>1606</v>
      </c>
      <c r="AT159" s="56" t="s">
        <v>1611</v>
      </c>
      <c r="AU159" s="56" t="s">
        <v>301</v>
      </c>
      <c r="AV159" s="56"/>
      <c r="AW159" s="56" t="s">
        <v>1608</v>
      </c>
      <c r="AX159" s="56"/>
      <c r="AY159" s="56"/>
      <c r="AZ159" s="56"/>
      <c r="BA159" s="56"/>
      <c r="BB159" s="56">
        <v>84878428</v>
      </c>
      <c r="BC159" s="56" t="s">
        <v>143</v>
      </c>
      <c r="BD159" s="56" t="s">
        <v>303</v>
      </c>
      <c r="BE159" s="56" t="s">
        <v>1566</v>
      </c>
      <c r="BF159" s="56" t="s">
        <v>520</v>
      </c>
      <c r="BG159" s="56" t="s">
        <v>147</v>
      </c>
      <c r="BH159" s="56" t="s">
        <v>198</v>
      </c>
      <c r="BI159" s="56" t="s">
        <v>149</v>
      </c>
      <c r="BJ159" s="56" t="s">
        <v>137</v>
      </c>
      <c r="BK159" s="56"/>
      <c r="BL159" s="56" t="s">
        <v>199</v>
      </c>
      <c r="BM159" s="56"/>
      <c r="BN159" s="56" t="s">
        <v>719</v>
      </c>
      <c r="BO159" s="56" t="s">
        <v>283</v>
      </c>
    </row>
    <row r="160" spans="1:67">
      <c r="A160" s="56">
        <v>5</v>
      </c>
      <c r="B160" s="56" t="s">
        <v>113</v>
      </c>
      <c r="C160" s="56" t="s">
        <v>114</v>
      </c>
      <c r="D160" s="56" t="s">
        <v>1593</v>
      </c>
      <c r="E160" s="56" t="s">
        <v>1594</v>
      </c>
      <c r="F160" s="56" t="s">
        <v>1065</v>
      </c>
      <c r="G160" s="56" t="s">
        <v>1595</v>
      </c>
      <c r="H160" s="56" t="s">
        <v>1067</v>
      </c>
      <c r="I160" s="56" t="s">
        <v>137</v>
      </c>
      <c r="J160" s="56" t="s">
        <v>287</v>
      </c>
      <c r="K160" s="56" t="s">
        <v>11</v>
      </c>
      <c r="L160" s="56" t="s">
        <v>121</v>
      </c>
      <c r="M160" s="56" t="s">
        <v>1596</v>
      </c>
      <c r="N160" s="56" t="s">
        <v>1597</v>
      </c>
      <c r="O160" s="56"/>
      <c r="P160" s="56"/>
      <c r="Q160" s="56" t="s">
        <v>1598</v>
      </c>
      <c r="R160" s="56" t="s">
        <v>11</v>
      </c>
      <c r="S160" s="56" t="s">
        <v>1599</v>
      </c>
      <c r="T160" s="56" t="s">
        <v>163</v>
      </c>
      <c r="U160" s="56" t="s">
        <v>1600</v>
      </c>
      <c r="V160" s="56" t="s">
        <v>127</v>
      </c>
      <c r="W160" s="56" t="s">
        <v>337</v>
      </c>
      <c r="X160" s="56" t="s">
        <v>287</v>
      </c>
      <c r="Y160" s="56" t="s">
        <v>1601</v>
      </c>
      <c r="Z160" s="56" t="s">
        <v>512</v>
      </c>
      <c r="AA160" s="56" t="s">
        <v>1602</v>
      </c>
      <c r="AB160" s="56" t="s">
        <v>1598</v>
      </c>
      <c r="AC160" s="56">
        <v>5661997</v>
      </c>
      <c r="AD160" s="56" t="s">
        <v>11</v>
      </c>
      <c r="AE160" s="56" t="s">
        <v>1603</v>
      </c>
      <c r="AF160" s="56" t="s">
        <v>11</v>
      </c>
      <c r="AG160" s="56" t="s">
        <v>1604</v>
      </c>
      <c r="AH160" s="56" t="s">
        <v>48</v>
      </c>
      <c r="AI160" s="56" t="s">
        <v>1612</v>
      </c>
      <c r="AJ160" s="56" t="s">
        <v>1613</v>
      </c>
      <c r="AK160" s="56" t="s">
        <v>136</v>
      </c>
      <c r="AL160" s="56" t="s">
        <v>137</v>
      </c>
      <c r="AM160" s="58">
        <v>4472.3</v>
      </c>
      <c r="AN160" s="56"/>
      <c r="AO160" s="56" t="s">
        <v>1597</v>
      </c>
      <c r="AP160" s="56" t="s">
        <v>170</v>
      </c>
      <c r="AQ160" s="56" t="s">
        <v>139</v>
      </c>
      <c r="AR160" s="56" t="s">
        <v>826</v>
      </c>
      <c r="AS160" s="56" t="s">
        <v>1606</v>
      </c>
      <c r="AT160" s="56" t="s">
        <v>1614</v>
      </c>
      <c r="AU160" s="56" t="s">
        <v>301</v>
      </c>
      <c r="AV160" s="56"/>
      <c r="AW160" s="56" t="s">
        <v>1608</v>
      </c>
      <c r="AX160" s="56"/>
      <c r="AY160" s="56"/>
      <c r="AZ160" s="56"/>
      <c r="BA160" s="56"/>
      <c r="BB160" s="56">
        <v>84878428</v>
      </c>
      <c r="BC160" s="56" t="s">
        <v>143</v>
      </c>
      <c r="BD160" s="56" t="s">
        <v>303</v>
      </c>
      <c r="BE160" s="56" t="s">
        <v>1566</v>
      </c>
      <c r="BF160" s="56" t="s">
        <v>520</v>
      </c>
      <c r="BG160" s="56" t="s">
        <v>147</v>
      </c>
      <c r="BH160" s="56" t="s">
        <v>198</v>
      </c>
      <c r="BI160" s="56" t="s">
        <v>149</v>
      </c>
      <c r="BJ160" s="56" t="s">
        <v>137</v>
      </c>
      <c r="BK160" s="56"/>
      <c r="BL160" s="56" t="s">
        <v>199</v>
      </c>
      <c r="BM160" s="56"/>
      <c r="BN160" s="56" t="s">
        <v>719</v>
      </c>
      <c r="BO160" s="56" t="s">
        <v>283</v>
      </c>
    </row>
    <row r="161" spans="1:67">
      <c r="A161" s="56">
        <v>6</v>
      </c>
      <c r="B161" s="56" t="s">
        <v>113</v>
      </c>
      <c r="C161" s="56" t="s">
        <v>114</v>
      </c>
      <c r="D161" s="56" t="s">
        <v>1593</v>
      </c>
      <c r="E161" s="56" t="s">
        <v>1594</v>
      </c>
      <c r="F161" s="56" t="s">
        <v>1065</v>
      </c>
      <c r="G161" s="56" t="s">
        <v>1595</v>
      </c>
      <c r="H161" s="56" t="s">
        <v>1067</v>
      </c>
      <c r="I161" s="56" t="s">
        <v>137</v>
      </c>
      <c r="J161" s="56" t="s">
        <v>287</v>
      </c>
      <c r="K161" s="56" t="s">
        <v>11</v>
      </c>
      <c r="L161" s="56" t="s">
        <v>121</v>
      </c>
      <c r="M161" s="56" t="s">
        <v>1596</v>
      </c>
      <c r="N161" s="56" t="s">
        <v>1597</v>
      </c>
      <c r="O161" s="56"/>
      <c r="P161" s="56"/>
      <c r="Q161" s="56" t="s">
        <v>1598</v>
      </c>
      <c r="R161" s="56" t="s">
        <v>11</v>
      </c>
      <c r="S161" s="56" t="s">
        <v>1599</v>
      </c>
      <c r="T161" s="56" t="s">
        <v>163</v>
      </c>
      <c r="U161" s="56" t="s">
        <v>1600</v>
      </c>
      <c r="V161" s="56" t="s">
        <v>127</v>
      </c>
      <c r="W161" s="56" t="s">
        <v>337</v>
      </c>
      <c r="X161" s="56" t="s">
        <v>287</v>
      </c>
      <c r="Y161" s="56" t="s">
        <v>1601</v>
      </c>
      <c r="Z161" s="56" t="s">
        <v>512</v>
      </c>
      <c r="AA161" s="56" t="s">
        <v>1602</v>
      </c>
      <c r="AB161" s="56" t="s">
        <v>1598</v>
      </c>
      <c r="AC161" s="56">
        <v>5661997</v>
      </c>
      <c r="AD161" s="56" t="s">
        <v>11</v>
      </c>
      <c r="AE161" s="56" t="s">
        <v>1603</v>
      </c>
      <c r="AF161" s="56" t="s">
        <v>11</v>
      </c>
      <c r="AG161" s="56" t="s">
        <v>1604</v>
      </c>
      <c r="AH161" s="56" t="s">
        <v>48</v>
      </c>
      <c r="AI161" s="56" t="s">
        <v>1615</v>
      </c>
      <c r="AJ161" s="56" t="s">
        <v>1616</v>
      </c>
      <c r="AK161" s="56" t="s">
        <v>136</v>
      </c>
      <c r="AL161" s="56" t="s">
        <v>137</v>
      </c>
      <c r="AM161" s="58">
        <v>6013.6</v>
      </c>
      <c r="AN161" s="56"/>
      <c r="AO161" s="56" t="s">
        <v>1597</v>
      </c>
      <c r="AP161" s="56" t="s">
        <v>170</v>
      </c>
      <c r="AQ161" s="56" t="s">
        <v>139</v>
      </c>
      <c r="AR161" s="56" t="s">
        <v>826</v>
      </c>
      <c r="AS161" s="56" t="s">
        <v>1606</v>
      </c>
      <c r="AT161" s="56" t="s">
        <v>1617</v>
      </c>
      <c r="AU161" s="56" t="s">
        <v>301</v>
      </c>
      <c r="AV161" s="56"/>
      <c r="AW161" s="56" t="s">
        <v>1608</v>
      </c>
      <c r="AX161" s="56"/>
      <c r="AY161" s="56"/>
      <c r="AZ161" s="56"/>
      <c r="BA161" s="56"/>
      <c r="BB161" s="56">
        <v>84878428</v>
      </c>
      <c r="BC161" s="56" t="s">
        <v>143</v>
      </c>
      <c r="BD161" s="56" t="s">
        <v>303</v>
      </c>
      <c r="BE161" s="56" t="s">
        <v>1566</v>
      </c>
      <c r="BF161" s="56" t="s">
        <v>520</v>
      </c>
      <c r="BG161" s="56" t="s">
        <v>147</v>
      </c>
      <c r="BH161" s="56" t="s">
        <v>198</v>
      </c>
      <c r="BI161" s="56" t="s">
        <v>149</v>
      </c>
      <c r="BJ161" s="56" t="s">
        <v>137</v>
      </c>
      <c r="BK161" s="56"/>
      <c r="BL161" s="56" t="s">
        <v>199</v>
      </c>
      <c r="BM161" s="56"/>
      <c r="BN161" s="56" t="s">
        <v>719</v>
      </c>
      <c r="BO161" s="56" t="s">
        <v>283</v>
      </c>
    </row>
    <row r="162" spans="1:67">
      <c r="A162" s="56">
        <v>7</v>
      </c>
      <c r="B162" s="56" t="s">
        <v>113</v>
      </c>
      <c r="C162" s="56" t="s">
        <v>114</v>
      </c>
      <c r="D162" s="56" t="s">
        <v>1593</v>
      </c>
      <c r="E162" s="56" t="s">
        <v>1594</v>
      </c>
      <c r="F162" s="56" t="s">
        <v>1065</v>
      </c>
      <c r="G162" s="56" t="s">
        <v>1595</v>
      </c>
      <c r="H162" s="56" t="s">
        <v>1067</v>
      </c>
      <c r="I162" s="56" t="s">
        <v>137</v>
      </c>
      <c r="J162" s="56" t="s">
        <v>287</v>
      </c>
      <c r="K162" s="56" t="s">
        <v>11</v>
      </c>
      <c r="L162" s="56" t="s">
        <v>121</v>
      </c>
      <c r="M162" s="56" t="s">
        <v>1596</v>
      </c>
      <c r="N162" s="56" t="s">
        <v>1597</v>
      </c>
      <c r="O162" s="56"/>
      <c r="P162" s="56"/>
      <c r="Q162" s="56" t="s">
        <v>1598</v>
      </c>
      <c r="R162" s="56" t="s">
        <v>11</v>
      </c>
      <c r="S162" s="56" t="s">
        <v>1599</v>
      </c>
      <c r="T162" s="56" t="s">
        <v>163</v>
      </c>
      <c r="U162" s="56" t="s">
        <v>1600</v>
      </c>
      <c r="V162" s="56" t="s">
        <v>127</v>
      </c>
      <c r="W162" s="56" t="s">
        <v>337</v>
      </c>
      <c r="X162" s="56" t="s">
        <v>287</v>
      </c>
      <c r="Y162" s="56" t="s">
        <v>1601</v>
      </c>
      <c r="Z162" s="56" t="s">
        <v>512</v>
      </c>
      <c r="AA162" s="56" t="s">
        <v>1602</v>
      </c>
      <c r="AB162" s="56" t="s">
        <v>1598</v>
      </c>
      <c r="AC162" s="56">
        <v>5661997</v>
      </c>
      <c r="AD162" s="56" t="s">
        <v>11</v>
      </c>
      <c r="AE162" s="56" t="s">
        <v>1603</v>
      </c>
      <c r="AF162" s="56" t="s">
        <v>11</v>
      </c>
      <c r="AG162" s="56" t="s">
        <v>1604</v>
      </c>
      <c r="AH162" s="56" t="s">
        <v>48</v>
      </c>
      <c r="AI162" s="56" t="s">
        <v>1618</v>
      </c>
      <c r="AJ162" s="56" t="s">
        <v>352</v>
      </c>
      <c r="AK162" s="56" t="s">
        <v>136</v>
      </c>
      <c r="AL162" s="56" t="s">
        <v>137</v>
      </c>
      <c r="AM162" s="58">
        <v>4752.7</v>
      </c>
      <c r="AN162" s="56"/>
      <c r="AO162" s="56" t="s">
        <v>1597</v>
      </c>
      <c r="AP162" s="56" t="s">
        <v>170</v>
      </c>
      <c r="AQ162" s="56" t="s">
        <v>139</v>
      </c>
      <c r="AR162" s="56" t="s">
        <v>826</v>
      </c>
      <c r="AS162" s="56" t="s">
        <v>1606</v>
      </c>
      <c r="AT162" s="56" t="s">
        <v>1619</v>
      </c>
      <c r="AU162" s="56" t="s">
        <v>301</v>
      </c>
      <c r="AV162" s="56"/>
      <c r="AW162" s="56" t="s">
        <v>1608</v>
      </c>
      <c r="AX162" s="56"/>
      <c r="AY162" s="56"/>
      <c r="AZ162" s="56"/>
      <c r="BA162" s="56"/>
      <c r="BB162" s="56">
        <v>84878428</v>
      </c>
      <c r="BC162" s="56" t="s">
        <v>143</v>
      </c>
      <c r="BD162" s="56" t="s">
        <v>303</v>
      </c>
      <c r="BE162" s="56" t="s">
        <v>1566</v>
      </c>
      <c r="BF162" s="56" t="s">
        <v>520</v>
      </c>
      <c r="BG162" s="56" t="s">
        <v>147</v>
      </c>
      <c r="BH162" s="56" t="s">
        <v>198</v>
      </c>
      <c r="BI162" s="56" t="s">
        <v>149</v>
      </c>
      <c r="BJ162" s="56" t="s">
        <v>137</v>
      </c>
      <c r="BK162" s="56"/>
      <c r="BL162" s="56" t="s">
        <v>199</v>
      </c>
      <c r="BM162" s="56"/>
      <c r="BN162" s="56" t="s">
        <v>719</v>
      </c>
      <c r="BO162" s="56" t="s">
        <v>283</v>
      </c>
    </row>
    <row r="163" spans="1:67">
      <c r="A163" s="56">
        <v>8</v>
      </c>
      <c r="B163" s="56" t="s">
        <v>113</v>
      </c>
      <c r="C163" s="56" t="s">
        <v>114</v>
      </c>
      <c r="D163" s="56" t="s">
        <v>1593</v>
      </c>
      <c r="E163" s="56" t="s">
        <v>1594</v>
      </c>
      <c r="F163" s="56" t="s">
        <v>1065</v>
      </c>
      <c r="G163" s="56" t="s">
        <v>1595</v>
      </c>
      <c r="H163" s="56" t="s">
        <v>1067</v>
      </c>
      <c r="I163" s="56" t="s">
        <v>137</v>
      </c>
      <c r="J163" s="56" t="s">
        <v>287</v>
      </c>
      <c r="K163" s="56" t="s">
        <v>11</v>
      </c>
      <c r="L163" s="56" t="s">
        <v>121</v>
      </c>
      <c r="M163" s="56" t="s">
        <v>1596</v>
      </c>
      <c r="N163" s="56" t="s">
        <v>1597</v>
      </c>
      <c r="O163" s="56"/>
      <c r="P163" s="56"/>
      <c r="Q163" s="56" t="s">
        <v>1598</v>
      </c>
      <c r="R163" s="56" t="s">
        <v>11</v>
      </c>
      <c r="S163" s="56" t="s">
        <v>1599</v>
      </c>
      <c r="T163" s="56" t="s">
        <v>163</v>
      </c>
      <c r="U163" s="56" t="s">
        <v>1600</v>
      </c>
      <c r="V163" s="56" t="s">
        <v>127</v>
      </c>
      <c r="W163" s="56" t="s">
        <v>337</v>
      </c>
      <c r="X163" s="56" t="s">
        <v>287</v>
      </c>
      <c r="Y163" s="56" t="s">
        <v>1601</v>
      </c>
      <c r="Z163" s="56" t="s">
        <v>512</v>
      </c>
      <c r="AA163" s="56" t="s">
        <v>1602</v>
      </c>
      <c r="AB163" s="56" t="s">
        <v>1598</v>
      </c>
      <c r="AC163" s="56">
        <v>5661997</v>
      </c>
      <c r="AD163" s="56" t="s">
        <v>11</v>
      </c>
      <c r="AE163" s="56" t="s">
        <v>1603</v>
      </c>
      <c r="AF163" s="56" t="s">
        <v>11</v>
      </c>
      <c r="AG163" s="56" t="s">
        <v>1604</v>
      </c>
      <c r="AH163" s="56" t="s">
        <v>48</v>
      </c>
      <c r="AI163" s="56" t="s">
        <v>1620</v>
      </c>
      <c r="AJ163" s="56" t="s">
        <v>355</v>
      </c>
      <c r="AK163" s="56" t="s">
        <v>136</v>
      </c>
      <c r="AL163" s="56" t="s">
        <v>137</v>
      </c>
      <c r="AM163" s="58">
        <v>3506.1</v>
      </c>
      <c r="AN163" s="56"/>
      <c r="AO163" s="56" t="s">
        <v>1597</v>
      </c>
      <c r="AP163" s="56" t="s">
        <v>170</v>
      </c>
      <c r="AQ163" s="56" t="s">
        <v>139</v>
      </c>
      <c r="AR163" s="56" t="s">
        <v>826</v>
      </c>
      <c r="AS163" s="56" t="s">
        <v>1606</v>
      </c>
      <c r="AT163" s="56" t="s">
        <v>1621</v>
      </c>
      <c r="AU163" s="56" t="s">
        <v>301</v>
      </c>
      <c r="AV163" s="56"/>
      <c r="AW163" s="56" t="s">
        <v>1608</v>
      </c>
      <c r="AX163" s="56"/>
      <c r="AY163" s="56"/>
      <c r="AZ163" s="56"/>
      <c r="BA163" s="56"/>
      <c r="BB163" s="56">
        <v>84878428</v>
      </c>
      <c r="BC163" s="56" t="s">
        <v>143</v>
      </c>
      <c r="BD163" s="56" t="s">
        <v>303</v>
      </c>
      <c r="BE163" s="56" t="s">
        <v>1566</v>
      </c>
      <c r="BF163" s="56" t="s">
        <v>520</v>
      </c>
      <c r="BG163" s="56" t="s">
        <v>147</v>
      </c>
      <c r="BH163" s="56" t="s">
        <v>198</v>
      </c>
      <c r="BI163" s="56" t="s">
        <v>149</v>
      </c>
      <c r="BJ163" s="56" t="s">
        <v>137</v>
      </c>
      <c r="BK163" s="56"/>
      <c r="BL163" s="56" t="s">
        <v>199</v>
      </c>
      <c r="BM163" s="56"/>
      <c r="BN163" s="56" t="s">
        <v>719</v>
      </c>
      <c r="BO163" s="56" t="s">
        <v>283</v>
      </c>
    </row>
    <row r="164" spans="1:67">
      <c r="A164" s="56">
        <v>9</v>
      </c>
      <c r="B164" s="56" t="s">
        <v>113</v>
      </c>
      <c r="C164" s="56" t="s">
        <v>114</v>
      </c>
      <c r="D164" s="56" t="s">
        <v>1593</v>
      </c>
      <c r="E164" s="56" t="s">
        <v>1594</v>
      </c>
      <c r="F164" s="56" t="s">
        <v>1065</v>
      </c>
      <c r="G164" s="56" t="s">
        <v>1595</v>
      </c>
      <c r="H164" s="56" t="s">
        <v>1067</v>
      </c>
      <c r="I164" s="56" t="s">
        <v>137</v>
      </c>
      <c r="J164" s="56" t="s">
        <v>287</v>
      </c>
      <c r="K164" s="56" t="s">
        <v>11</v>
      </c>
      <c r="L164" s="56" t="s">
        <v>121</v>
      </c>
      <c r="M164" s="56" t="s">
        <v>1596</v>
      </c>
      <c r="N164" s="56" t="s">
        <v>1597</v>
      </c>
      <c r="O164" s="56"/>
      <c r="P164" s="56"/>
      <c r="Q164" s="56" t="s">
        <v>1598</v>
      </c>
      <c r="R164" s="56" t="s">
        <v>11</v>
      </c>
      <c r="S164" s="56" t="s">
        <v>1599</v>
      </c>
      <c r="T164" s="56" t="s">
        <v>163</v>
      </c>
      <c r="U164" s="56" t="s">
        <v>1600</v>
      </c>
      <c r="V164" s="56" t="s">
        <v>127</v>
      </c>
      <c r="W164" s="56" t="s">
        <v>337</v>
      </c>
      <c r="X164" s="56" t="s">
        <v>287</v>
      </c>
      <c r="Y164" s="56" t="s">
        <v>1601</v>
      </c>
      <c r="Z164" s="56" t="s">
        <v>512</v>
      </c>
      <c r="AA164" s="56" t="s">
        <v>1602</v>
      </c>
      <c r="AB164" s="56" t="s">
        <v>1598</v>
      </c>
      <c r="AC164" s="56">
        <v>5661997</v>
      </c>
      <c r="AD164" s="56" t="s">
        <v>11</v>
      </c>
      <c r="AE164" s="56" t="s">
        <v>1603</v>
      </c>
      <c r="AF164" s="56" t="s">
        <v>11</v>
      </c>
      <c r="AG164" s="56" t="s">
        <v>1604</v>
      </c>
      <c r="AH164" s="56" t="s">
        <v>48</v>
      </c>
      <c r="AI164" s="56" t="s">
        <v>1622</v>
      </c>
      <c r="AJ164" s="56" t="s">
        <v>343</v>
      </c>
      <c r="AK164" s="56" t="s">
        <v>136</v>
      </c>
      <c r="AL164" s="56" t="s">
        <v>137</v>
      </c>
      <c r="AM164" s="58">
        <v>4986.5</v>
      </c>
      <c r="AN164" s="56"/>
      <c r="AO164" s="56" t="s">
        <v>1597</v>
      </c>
      <c r="AP164" s="56" t="s">
        <v>170</v>
      </c>
      <c r="AQ164" s="56" t="s">
        <v>139</v>
      </c>
      <c r="AR164" s="56" t="s">
        <v>826</v>
      </c>
      <c r="AS164" s="56" t="s">
        <v>1606</v>
      </c>
      <c r="AT164" s="56" t="s">
        <v>1623</v>
      </c>
      <c r="AU164" s="56" t="s">
        <v>301</v>
      </c>
      <c r="AV164" s="56"/>
      <c r="AW164" s="56" t="s">
        <v>1608</v>
      </c>
      <c r="AX164" s="56"/>
      <c r="AY164" s="56"/>
      <c r="AZ164" s="56"/>
      <c r="BA164" s="56"/>
      <c r="BB164" s="56">
        <v>84878428</v>
      </c>
      <c r="BC164" s="56" t="s">
        <v>143</v>
      </c>
      <c r="BD164" s="56" t="s">
        <v>303</v>
      </c>
      <c r="BE164" s="56" t="s">
        <v>1566</v>
      </c>
      <c r="BF164" s="56" t="s">
        <v>520</v>
      </c>
      <c r="BG164" s="56" t="s">
        <v>147</v>
      </c>
      <c r="BH164" s="56" t="s">
        <v>198</v>
      </c>
      <c r="BI164" s="56" t="s">
        <v>149</v>
      </c>
      <c r="BJ164" s="56" t="s">
        <v>137</v>
      </c>
      <c r="BK164" s="56"/>
      <c r="BL164" s="56" t="s">
        <v>199</v>
      </c>
      <c r="BM164" s="56"/>
      <c r="BN164" s="56" t="s">
        <v>719</v>
      </c>
      <c r="BO164" s="56" t="s">
        <v>283</v>
      </c>
    </row>
    <row r="165" spans="1:67">
      <c r="A165" s="56">
        <v>10</v>
      </c>
      <c r="B165" s="56" t="s">
        <v>113</v>
      </c>
      <c r="C165" s="56" t="s">
        <v>114</v>
      </c>
      <c r="D165" s="56" t="s">
        <v>1593</v>
      </c>
      <c r="E165" s="56" t="s">
        <v>1594</v>
      </c>
      <c r="F165" s="56" t="s">
        <v>1065</v>
      </c>
      <c r="G165" s="56" t="s">
        <v>1595</v>
      </c>
      <c r="H165" s="56" t="s">
        <v>1067</v>
      </c>
      <c r="I165" s="56" t="s">
        <v>137</v>
      </c>
      <c r="J165" s="56" t="s">
        <v>287</v>
      </c>
      <c r="K165" s="56" t="s">
        <v>11</v>
      </c>
      <c r="L165" s="56" t="s">
        <v>121</v>
      </c>
      <c r="M165" s="56" t="s">
        <v>1596</v>
      </c>
      <c r="N165" s="56" t="s">
        <v>1597</v>
      </c>
      <c r="O165" s="56"/>
      <c r="P165" s="56"/>
      <c r="Q165" s="56" t="s">
        <v>1598</v>
      </c>
      <c r="R165" s="56" t="s">
        <v>11</v>
      </c>
      <c r="S165" s="56" t="s">
        <v>1599</v>
      </c>
      <c r="T165" s="56" t="s">
        <v>163</v>
      </c>
      <c r="U165" s="56" t="s">
        <v>1600</v>
      </c>
      <c r="V165" s="56" t="s">
        <v>127</v>
      </c>
      <c r="W165" s="56" t="s">
        <v>337</v>
      </c>
      <c r="X165" s="56" t="s">
        <v>287</v>
      </c>
      <c r="Y165" s="56" t="s">
        <v>1601</v>
      </c>
      <c r="Z165" s="56" t="s">
        <v>512</v>
      </c>
      <c r="AA165" s="56" t="s">
        <v>1602</v>
      </c>
      <c r="AB165" s="56" t="s">
        <v>1598</v>
      </c>
      <c r="AC165" s="56">
        <v>5661997</v>
      </c>
      <c r="AD165" s="56" t="s">
        <v>11</v>
      </c>
      <c r="AE165" s="56" t="s">
        <v>1603</v>
      </c>
      <c r="AF165" s="56" t="s">
        <v>11</v>
      </c>
      <c r="AG165" s="56" t="s">
        <v>1604</v>
      </c>
      <c r="AH165" s="56" t="s">
        <v>48</v>
      </c>
      <c r="AI165" s="56" t="s">
        <v>1624</v>
      </c>
      <c r="AJ165" s="56" t="s">
        <v>763</v>
      </c>
      <c r="AK165" s="56" t="s">
        <v>136</v>
      </c>
      <c r="AL165" s="56" t="s">
        <v>137</v>
      </c>
      <c r="AM165" s="58">
        <v>6544.7</v>
      </c>
      <c r="AN165" s="56"/>
      <c r="AO165" s="56" t="s">
        <v>1597</v>
      </c>
      <c r="AP165" s="56" t="s">
        <v>170</v>
      </c>
      <c r="AQ165" s="56" t="s">
        <v>139</v>
      </c>
      <c r="AR165" s="56" t="s">
        <v>826</v>
      </c>
      <c r="AS165" s="56" t="s">
        <v>1606</v>
      </c>
      <c r="AT165" s="56" t="s">
        <v>1625</v>
      </c>
      <c r="AU165" s="56" t="s">
        <v>301</v>
      </c>
      <c r="AV165" s="56"/>
      <c r="AW165" s="56" t="s">
        <v>1608</v>
      </c>
      <c r="AX165" s="56"/>
      <c r="AY165" s="56"/>
      <c r="AZ165" s="56"/>
      <c r="BA165" s="56"/>
      <c r="BB165" s="56">
        <v>84878428</v>
      </c>
      <c r="BC165" s="56" t="s">
        <v>143</v>
      </c>
      <c r="BD165" s="56" t="s">
        <v>303</v>
      </c>
      <c r="BE165" s="56" t="s">
        <v>1566</v>
      </c>
      <c r="BF165" s="56" t="s">
        <v>520</v>
      </c>
      <c r="BG165" s="56" t="s">
        <v>147</v>
      </c>
      <c r="BH165" s="56" t="s">
        <v>198</v>
      </c>
      <c r="BI165" s="56" t="s">
        <v>149</v>
      </c>
      <c r="BJ165" s="56" t="s">
        <v>137</v>
      </c>
      <c r="BK165" s="56"/>
      <c r="BL165" s="56" t="s">
        <v>199</v>
      </c>
      <c r="BM165" s="56"/>
      <c r="BN165" s="56" t="s">
        <v>719</v>
      </c>
      <c r="BO165" s="56" t="s">
        <v>283</v>
      </c>
    </row>
    <row r="166" spans="1:67">
      <c r="A166" s="56">
        <v>11</v>
      </c>
      <c r="B166" s="56" t="s">
        <v>113</v>
      </c>
      <c r="C166" s="56" t="s">
        <v>114</v>
      </c>
      <c r="D166" s="56" t="s">
        <v>1593</v>
      </c>
      <c r="E166" s="56" t="s">
        <v>1594</v>
      </c>
      <c r="F166" s="56" t="s">
        <v>1065</v>
      </c>
      <c r="G166" s="56" t="s">
        <v>1595</v>
      </c>
      <c r="H166" s="56" t="s">
        <v>1067</v>
      </c>
      <c r="I166" s="56" t="s">
        <v>137</v>
      </c>
      <c r="J166" s="56" t="s">
        <v>287</v>
      </c>
      <c r="K166" s="56" t="s">
        <v>11</v>
      </c>
      <c r="L166" s="56" t="s">
        <v>121</v>
      </c>
      <c r="M166" s="56" t="s">
        <v>1596</v>
      </c>
      <c r="N166" s="56" t="s">
        <v>1597</v>
      </c>
      <c r="O166" s="56"/>
      <c r="P166" s="56"/>
      <c r="Q166" s="56" t="s">
        <v>1598</v>
      </c>
      <c r="R166" s="56" t="s">
        <v>11</v>
      </c>
      <c r="S166" s="56" t="s">
        <v>1599</v>
      </c>
      <c r="T166" s="56" t="s">
        <v>163</v>
      </c>
      <c r="U166" s="56" t="s">
        <v>1600</v>
      </c>
      <c r="V166" s="56" t="s">
        <v>127</v>
      </c>
      <c r="W166" s="56" t="s">
        <v>337</v>
      </c>
      <c r="X166" s="56" t="s">
        <v>287</v>
      </c>
      <c r="Y166" s="56" t="s">
        <v>1601</v>
      </c>
      <c r="Z166" s="56" t="s">
        <v>512</v>
      </c>
      <c r="AA166" s="56" t="s">
        <v>1602</v>
      </c>
      <c r="AB166" s="56" t="s">
        <v>1598</v>
      </c>
      <c r="AC166" s="56">
        <v>5661997</v>
      </c>
      <c r="AD166" s="56" t="s">
        <v>11</v>
      </c>
      <c r="AE166" s="56" t="s">
        <v>1603</v>
      </c>
      <c r="AF166" s="56" t="s">
        <v>11</v>
      </c>
      <c r="AG166" s="56" t="s">
        <v>1604</v>
      </c>
      <c r="AH166" s="56" t="s">
        <v>48</v>
      </c>
      <c r="AI166" s="56" t="s">
        <v>1626</v>
      </c>
      <c r="AJ166" s="56" t="s">
        <v>361</v>
      </c>
      <c r="AK166" s="56" t="s">
        <v>136</v>
      </c>
      <c r="AL166" s="56" t="s">
        <v>137</v>
      </c>
      <c r="AM166" s="58">
        <v>7246</v>
      </c>
      <c r="AN166" s="56"/>
      <c r="AO166" s="56" t="s">
        <v>1597</v>
      </c>
      <c r="AP166" s="56" t="s">
        <v>170</v>
      </c>
      <c r="AQ166" s="56" t="s">
        <v>139</v>
      </c>
      <c r="AR166" s="56" t="s">
        <v>826</v>
      </c>
      <c r="AS166" s="56" t="s">
        <v>1606</v>
      </c>
      <c r="AT166" s="56" t="s">
        <v>1627</v>
      </c>
      <c r="AU166" s="56" t="s">
        <v>301</v>
      </c>
      <c r="AV166" s="56"/>
      <c r="AW166" s="56" t="s">
        <v>1608</v>
      </c>
      <c r="AX166" s="56"/>
      <c r="AY166" s="56"/>
      <c r="AZ166" s="56"/>
      <c r="BA166" s="56"/>
      <c r="BB166" s="56">
        <v>84878428</v>
      </c>
      <c r="BC166" s="56" t="s">
        <v>143</v>
      </c>
      <c r="BD166" s="56" t="s">
        <v>303</v>
      </c>
      <c r="BE166" s="56" t="s">
        <v>1566</v>
      </c>
      <c r="BF166" s="56" t="s">
        <v>520</v>
      </c>
      <c r="BG166" s="56" t="s">
        <v>147</v>
      </c>
      <c r="BH166" s="56" t="s">
        <v>198</v>
      </c>
      <c r="BI166" s="56" t="s">
        <v>149</v>
      </c>
      <c r="BJ166" s="56" t="s">
        <v>137</v>
      </c>
      <c r="BK166" s="56"/>
      <c r="BL166" s="56" t="s">
        <v>199</v>
      </c>
      <c r="BM166" s="56"/>
      <c r="BN166" s="56" t="s">
        <v>719</v>
      </c>
      <c r="BO166" s="56" t="s">
        <v>283</v>
      </c>
    </row>
    <row r="167" spans="1:67">
      <c r="A167" s="56">
        <v>12</v>
      </c>
      <c r="B167" s="56" t="s">
        <v>113</v>
      </c>
      <c r="C167" s="56" t="s">
        <v>114</v>
      </c>
      <c r="D167" s="56" t="s">
        <v>1593</v>
      </c>
      <c r="E167" s="56" t="s">
        <v>1594</v>
      </c>
      <c r="F167" s="56" t="s">
        <v>1065</v>
      </c>
      <c r="G167" s="56" t="s">
        <v>1595</v>
      </c>
      <c r="H167" s="56" t="s">
        <v>1067</v>
      </c>
      <c r="I167" s="56" t="s">
        <v>137</v>
      </c>
      <c r="J167" s="56" t="s">
        <v>287</v>
      </c>
      <c r="K167" s="56" t="s">
        <v>11</v>
      </c>
      <c r="L167" s="56" t="s">
        <v>121</v>
      </c>
      <c r="M167" s="56" t="s">
        <v>1596</v>
      </c>
      <c r="N167" s="56" t="s">
        <v>1597</v>
      </c>
      <c r="O167" s="56"/>
      <c r="P167" s="56"/>
      <c r="Q167" s="56" t="s">
        <v>1598</v>
      </c>
      <c r="R167" s="56" t="s">
        <v>11</v>
      </c>
      <c r="S167" s="56" t="s">
        <v>1599</v>
      </c>
      <c r="T167" s="56" t="s">
        <v>163</v>
      </c>
      <c r="U167" s="56" t="s">
        <v>1600</v>
      </c>
      <c r="V167" s="56" t="s">
        <v>127</v>
      </c>
      <c r="W167" s="56" t="s">
        <v>337</v>
      </c>
      <c r="X167" s="56" t="s">
        <v>287</v>
      </c>
      <c r="Y167" s="56" t="s">
        <v>1601</v>
      </c>
      <c r="Z167" s="56" t="s">
        <v>512</v>
      </c>
      <c r="AA167" s="56" t="s">
        <v>1602</v>
      </c>
      <c r="AB167" s="56" t="s">
        <v>1598</v>
      </c>
      <c r="AC167" s="56">
        <v>5661997</v>
      </c>
      <c r="AD167" s="56" t="s">
        <v>11</v>
      </c>
      <c r="AE167" s="56" t="s">
        <v>1603</v>
      </c>
      <c r="AF167" s="56" t="s">
        <v>11</v>
      </c>
      <c r="AG167" s="56" t="s">
        <v>1604</v>
      </c>
      <c r="AH167" s="56" t="s">
        <v>48</v>
      </c>
      <c r="AI167" s="56" t="s">
        <v>1628</v>
      </c>
      <c r="AJ167" s="56" t="s">
        <v>370</v>
      </c>
      <c r="AK167" s="56" t="s">
        <v>136</v>
      </c>
      <c r="AL167" s="56" t="s">
        <v>137</v>
      </c>
      <c r="AM167" s="58">
        <v>10000</v>
      </c>
      <c r="AN167" s="56"/>
      <c r="AO167" s="56" t="s">
        <v>1597</v>
      </c>
      <c r="AP167" s="56" t="s">
        <v>170</v>
      </c>
      <c r="AQ167" s="56" t="s">
        <v>139</v>
      </c>
      <c r="AR167" s="56" t="s">
        <v>826</v>
      </c>
      <c r="AS167" s="56" t="s">
        <v>1606</v>
      </c>
      <c r="AT167" s="56"/>
      <c r="AU167" s="56" t="s">
        <v>301</v>
      </c>
      <c r="AV167" s="56"/>
      <c r="AW167" s="56" t="s">
        <v>1608</v>
      </c>
      <c r="AX167" s="56"/>
      <c r="AY167" s="56"/>
      <c r="AZ167" s="56"/>
      <c r="BA167" s="56"/>
      <c r="BB167" s="56">
        <v>84878428</v>
      </c>
      <c r="BC167" s="56" t="s">
        <v>143</v>
      </c>
      <c r="BD167" s="56" t="s">
        <v>303</v>
      </c>
      <c r="BE167" s="56" t="s">
        <v>1566</v>
      </c>
      <c r="BF167" s="56" t="s">
        <v>520</v>
      </c>
      <c r="BG167" s="56" t="s">
        <v>147</v>
      </c>
      <c r="BH167" s="56" t="s">
        <v>198</v>
      </c>
      <c r="BI167" s="56" t="s">
        <v>149</v>
      </c>
      <c r="BJ167" s="56" t="s">
        <v>137</v>
      </c>
      <c r="BK167" s="56"/>
      <c r="BL167" s="56"/>
      <c r="BM167" s="56"/>
      <c r="BN167" s="56" t="s">
        <v>719</v>
      </c>
      <c r="BO167" s="56" t="s">
        <v>283</v>
      </c>
    </row>
    <row r="168" spans="1:67">
      <c r="A168" s="56">
        <v>244</v>
      </c>
      <c r="B168" s="56" t="s">
        <v>113</v>
      </c>
      <c r="C168" s="56" t="s">
        <v>114</v>
      </c>
      <c r="D168" s="56" t="s">
        <v>1629</v>
      </c>
      <c r="E168" s="56" t="s">
        <v>1630</v>
      </c>
      <c r="F168" s="56" t="s">
        <v>117</v>
      </c>
      <c r="G168" s="56" t="s">
        <v>1631</v>
      </c>
      <c r="H168" s="56" t="s">
        <v>1632</v>
      </c>
      <c r="I168" s="56"/>
      <c r="J168" s="56" t="s">
        <v>120</v>
      </c>
      <c r="K168" s="56" t="s">
        <v>11</v>
      </c>
      <c r="L168" s="56" t="s">
        <v>121</v>
      </c>
      <c r="M168" s="56" t="s">
        <v>122</v>
      </c>
      <c r="N168" s="56" t="s">
        <v>123</v>
      </c>
      <c r="O168" s="56"/>
      <c r="P168" s="56"/>
      <c r="Q168" s="56" t="s">
        <v>1629</v>
      </c>
      <c r="R168" s="56" t="s">
        <v>11</v>
      </c>
      <c r="S168" s="56" t="s">
        <v>1633</v>
      </c>
      <c r="T168" s="56" t="s">
        <v>125</v>
      </c>
      <c r="U168" s="56" t="s">
        <v>1634</v>
      </c>
      <c r="V168" s="56" t="s">
        <v>127</v>
      </c>
      <c r="W168" s="56" t="s">
        <v>165</v>
      </c>
      <c r="X168" s="56" t="s">
        <v>120</v>
      </c>
      <c r="Y168" s="56" t="s">
        <v>819</v>
      </c>
      <c r="Z168" s="56" t="s">
        <v>1635</v>
      </c>
      <c r="AA168" s="56" t="s">
        <v>790</v>
      </c>
      <c r="AB168" s="56" t="s">
        <v>1629</v>
      </c>
      <c r="AC168" s="56">
        <v>5670378</v>
      </c>
      <c r="AD168" s="56" t="s">
        <v>11</v>
      </c>
      <c r="AE168" s="56" t="s">
        <v>1636</v>
      </c>
      <c r="AF168" s="56" t="s">
        <v>11</v>
      </c>
      <c r="AG168" s="56" t="s">
        <v>1637</v>
      </c>
      <c r="AH168" s="56" t="s">
        <v>35</v>
      </c>
      <c r="AI168" s="56" t="s">
        <v>1638</v>
      </c>
      <c r="AJ168" s="56" t="s">
        <v>169</v>
      </c>
      <c r="AK168" s="56" t="s">
        <v>136</v>
      </c>
      <c r="AL168" s="56" t="s">
        <v>137</v>
      </c>
      <c r="AM168" s="58">
        <v>47200</v>
      </c>
      <c r="AN168" s="56"/>
      <c r="AO168" s="56" t="s">
        <v>117</v>
      </c>
      <c r="AP168" s="56" t="s">
        <v>138</v>
      </c>
      <c r="AQ168" s="56" t="s">
        <v>139</v>
      </c>
      <c r="AR168" s="56"/>
      <c r="AS168" s="56" t="s">
        <v>1639</v>
      </c>
      <c r="AT168" s="56"/>
      <c r="AU168" s="56" t="s">
        <v>1079</v>
      </c>
      <c r="AV168" s="56"/>
      <c r="AW168" s="56" t="s">
        <v>1640</v>
      </c>
      <c r="AX168" s="56"/>
      <c r="AY168" s="56"/>
      <c r="AZ168" s="56"/>
      <c r="BA168" s="56"/>
      <c r="BB168" s="56">
        <v>81163274</v>
      </c>
      <c r="BC168" s="56" t="s">
        <v>143</v>
      </c>
      <c r="BD168" s="56" t="s">
        <v>144</v>
      </c>
      <c r="BE168" s="56" t="s">
        <v>173</v>
      </c>
      <c r="BF168" s="56" t="s">
        <v>261</v>
      </c>
      <c r="BG168" s="56" t="s">
        <v>147</v>
      </c>
      <c r="BH168" s="56" t="s">
        <v>198</v>
      </c>
      <c r="BI168" s="56" t="s">
        <v>149</v>
      </c>
      <c r="BJ168" s="56" t="s">
        <v>137</v>
      </c>
      <c r="BK168" s="56"/>
      <c r="BL168" s="56"/>
      <c r="BM168" s="56"/>
      <c r="BN168" s="56" t="s">
        <v>150</v>
      </c>
      <c r="BO168" s="56" t="s">
        <v>122</v>
      </c>
    </row>
    <row r="169" spans="1:67">
      <c r="A169" s="56">
        <v>2</v>
      </c>
      <c r="B169" s="56" t="s">
        <v>113</v>
      </c>
      <c r="C169" s="56" t="s">
        <v>114</v>
      </c>
      <c r="D169" s="56" t="s">
        <v>700</v>
      </c>
      <c r="E169" s="56" t="s">
        <v>1641</v>
      </c>
      <c r="F169" s="56" t="s">
        <v>702</v>
      </c>
      <c r="G169" s="56" t="s">
        <v>1642</v>
      </c>
      <c r="H169" s="56" t="s">
        <v>1643</v>
      </c>
      <c r="I169" s="56" t="s">
        <v>137</v>
      </c>
      <c r="J169" s="56" t="s">
        <v>287</v>
      </c>
      <c r="K169" s="56" t="s">
        <v>17</v>
      </c>
      <c r="L169" s="56" t="s">
        <v>602</v>
      </c>
      <c r="M169" s="56" t="s">
        <v>603</v>
      </c>
      <c r="N169" s="56" t="s">
        <v>137</v>
      </c>
      <c r="O169" s="56"/>
      <c r="P169" s="56"/>
      <c r="Q169" s="56" t="s">
        <v>1644</v>
      </c>
      <c r="R169" s="56" t="s">
        <v>17</v>
      </c>
      <c r="S169" s="56" t="s">
        <v>1645</v>
      </c>
      <c r="T169" s="56" t="s">
        <v>163</v>
      </c>
      <c r="U169" s="56" t="s">
        <v>1646</v>
      </c>
      <c r="V169" s="56" t="s">
        <v>127</v>
      </c>
      <c r="W169" s="56" t="s">
        <v>434</v>
      </c>
      <c r="X169" s="56" t="s">
        <v>287</v>
      </c>
      <c r="Y169" s="56" t="s">
        <v>252</v>
      </c>
      <c r="Z169" s="56" t="s">
        <v>1647</v>
      </c>
      <c r="AA169" s="56" t="s">
        <v>1648</v>
      </c>
      <c r="AB169" s="56" t="s">
        <v>1644</v>
      </c>
      <c r="AC169" s="56">
        <v>5662465</v>
      </c>
      <c r="AD169" s="56" t="s">
        <v>17</v>
      </c>
      <c r="AE169" s="56" t="s">
        <v>1649</v>
      </c>
      <c r="AF169" s="56" t="s">
        <v>17</v>
      </c>
      <c r="AG169" s="56" t="s">
        <v>1650</v>
      </c>
      <c r="AH169" s="56" t="s">
        <v>47</v>
      </c>
      <c r="AI169" s="56" t="s">
        <v>1651</v>
      </c>
      <c r="AJ169" s="56" t="s">
        <v>1652</v>
      </c>
      <c r="AK169" s="56" t="s">
        <v>136</v>
      </c>
      <c r="AL169" s="56" t="s">
        <v>137</v>
      </c>
      <c r="AM169" s="58">
        <v>7651.7</v>
      </c>
      <c r="AN169" s="56"/>
      <c r="AO169" s="56" t="s">
        <v>137</v>
      </c>
      <c r="AP169" s="56" t="s">
        <v>170</v>
      </c>
      <c r="AQ169" s="56" t="s">
        <v>221</v>
      </c>
      <c r="AR169" s="56"/>
      <c r="AS169" s="56"/>
      <c r="AT169" s="56"/>
      <c r="AU169" s="56" t="s">
        <v>301</v>
      </c>
      <c r="AV169" s="56"/>
      <c r="AW169" s="56" t="s">
        <v>1653</v>
      </c>
      <c r="AX169" s="56"/>
      <c r="AY169" s="56"/>
      <c r="AZ169" s="56"/>
      <c r="BA169" s="56" t="s">
        <v>1018</v>
      </c>
      <c r="BB169" s="56">
        <v>62283255</v>
      </c>
      <c r="BC169" s="56" t="s">
        <v>149</v>
      </c>
      <c r="BD169" s="56" t="s">
        <v>303</v>
      </c>
      <c r="BE169" s="56" t="s">
        <v>1654</v>
      </c>
      <c r="BF169" s="56" t="s">
        <v>281</v>
      </c>
      <c r="BG169" s="56" t="s">
        <v>1655</v>
      </c>
      <c r="BH169" s="56" t="s">
        <v>198</v>
      </c>
      <c r="BI169" s="56" t="s">
        <v>143</v>
      </c>
      <c r="BJ169" s="56" t="s">
        <v>137</v>
      </c>
      <c r="BK169" s="56"/>
      <c r="BL169" s="56"/>
      <c r="BM169" s="56">
        <v>110139778</v>
      </c>
      <c r="BN169" s="56" t="s">
        <v>150</v>
      </c>
      <c r="BO169" s="56" t="s">
        <v>283</v>
      </c>
    </row>
    <row r="170" spans="1:67">
      <c r="A170" s="56">
        <v>34</v>
      </c>
      <c r="B170" s="56" t="s">
        <v>113</v>
      </c>
      <c r="C170" s="56" t="s">
        <v>114</v>
      </c>
      <c r="D170" s="56" t="s">
        <v>159</v>
      </c>
      <c r="E170" s="56" t="s">
        <v>1656</v>
      </c>
      <c r="F170" s="56" t="s">
        <v>264</v>
      </c>
      <c r="G170" s="56" t="s">
        <v>1657</v>
      </c>
      <c r="H170" s="56" t="s">
        <v>1658</v>
      </c>
      <c r="I170" s="56" t="s">
        <v>687</v>
      </c>
      <c r="J170" s="56" t="s">
        <v>120</v>
      </c>
      <c r="K170" s="56" t="s">
        <v>17</v>
      </c>
      <c r="L170" s="56" t="s">
        <v>267</v>
      </c>
      <c r="M170" s="56" t="s">
        <v>688</v>
      </c>
      <c r="N170" s="56" t="s">
        <v>137</v>
      </c>
      <c r="O170" s="56"/>
      <c r="P170" s="56"/>
      <c r="Q170" s="56" t="s">
        <v>1659</v>
      </c>
      <c r="R170" s="56" t="s">
        <v>17</v>
      </c>
      <c r="S170" s="56" t="s">
        <v>1660</v>
      </c>
      <c r="T170" s="56" t="s">
        <v>163</v>
      </c>
      <c r="U170" s="56" t="s">
        <v>1661</v>
      </c>
      <c r="V170" s="56" t="s">
        <v>127</v>
      </c>
      <c r="W170" s="56" t="s">
        <v>434</v>
      </c>
      <c r="X170" s="56" t="s">
        <v>120</v>
      </c>
      <c r="Y170" s="56" t="s">
        <v>1662</v>
      </c>
      <c r="Z170" s="56" t="s">
        <v>1663</v>
      </c>
      <c r="AA170" s="56" t="s">
        <v>1664</v>
      </c>
      <c r="AB170" s="56" t="s">
        <v>1659</v>
      </c>
      <c r="AC170" s="56">
        <v>5646989</v>
      </c>
      <c r="AD170" s="56" t="s">
        <v>17</v>
      </c>
      <c r="AE170" s="56" t="s">
        <v>1661</v>
      </c>
      <c r="AF170" s="56" t="s">
        <v>17</v>
      </c>
      <c r="AG170" s="56" t="s">
        <v>1661</v>
      </c>
      <c r="AH170" s="56" t="s">
        <v>47</v>
      </c>
      <c r="AI170" s="56" t="s">
        <v>1665</v>
      </c>
      <c r="AJ170" s="56" t="s">
        <v>697</v>
      </c>
      <c r="AK170" s="56" t="s">
        <v>136</v>
      </c>
      <c r="AL170" s="56" t="s">
        <v>137</v>
      </c>
      <c r="AM170" s="58">
        <v>399</v>
      </c>
      <c r="AN170" s="56"/>
      <c r="AO170" s="56" t="s">
        <v>137</v>
      </c>
      <c r="AP170" s="56" t="s">
        <v>170</v>
      </c>
      <c r="AQ170" s="56" t="s">
        <v>221</v>
      </c>
      <c r="AR170" s="56"/>
      <c r="AS170" s="56"/>
      <c r="AT170" s="56"/>
      <c r="AU170" s="56" t="s">
        <v>1666</v>
      </c>
      <c r="AV170" s="56"/>
      <c r="AW170" s="56" t="s">
        <v>1667</v>
      </c>
      <c r="AX170" s="56"/>
      <c r="AY170" s="56" t="s">
        <v>1668</v>
      </c>
      <c r="AZ170" s="56" t="s">
        <v>811</v>
      </c>
      <c r="BA170" s="56" t="s">
        <v>224</v>
      </c>
      <c r="BB170" s="56">
        <v>68593796</v>
      </c>
      <c r="BC170" s="56" t="s">
        <v>149</v>
      </c>
      <c r="BD170" s="56" t="s">
        <v>144</v>
      </c>
      <c r="BE170" s="56" t="s">
        <v>1019</v>
      </c>
      <c r="BF170" s="56" t="s">
        <v>261</v>
      </c>
      <c r="BG170" s="56" t="s">
        <v>147</v>
      </c>
      <c r="BH170" s="56" t="s">
        <v>225</v>
      </c>
      <c r="BI170" s="56" t="s">
        <v>143</v>
      </c>
      <c r="BJ170" s="56" t="s">
        <v>137</v>
      </c>
      <c r="BK170" s="56"/>
      <c r="BL170" s="56"/>
      <c r="BM170" s="56">
        <v>110976963</v>
      </c>
      <c r="BN170" s="56" t="s">
        <v>150</v>
      </c>
      <c r="BO170" s="56" t="s">
        <v>699</v>
      </c>
    </row>
    <row r="171" spans="1:67">
      <c r="A171" s="56">
        <v>184</v>
      </c>
      <c r="B171" s="56" t="s">
        <v>113</v>
      </c>
      <c r="C171" s="56" t="s">
        <v>114</v>
      </c>
      <c r="D171" s="56" t="s">
        <v>1669</v>
      </c>
      <c r="E171" s="56" t="s">
        <v>1670</v>
      </c>
      <c r="F171" s="56" t="s">
        <v>500</v>
      </c>
      <c r="G171" s="56" t="s">
        <v>1671</v>
      </c>
      <c r="H171" s="56" t="s">
        <v>1672</v>
      </c>
      <c r="I171" s="56" t="s">
        <v>503</v>
      </c>
      <c r="J171" s="56" t="s">
        <v>159</v>
      </c>
      <c r="K171" s="56" t="s">
        <v>1673</v>
      </c>
      <c r="L171" s="56" t="s">
        <v>505</v>
      </c>
      <c r="M171" s="56" t="s">
        <v>506</v>
      </c>
      <c r="N171" s="56" t="s">
        <v>137</v>
      </c>
      <c r="O171" s="56" t="s">
        <v>1673</v>
      </c>
      <c r="P171" s="56" t="s">
        <v>1674</v>
      </c>
      <c r="Q171" s="56" t="s">
        <v>1669</v>
      </c>
      <c r="R171" s="56" t="s">
        <v>20</v>
      </c>
      <c r="S171" s="56" t="s">
        <v>1675</v>
      </c>
      <c r="T171" s="56" t="s">
        <v>163</v>
      </c>
      <c r="U171" s="56" t="s">
        <v>1676</v>
      </c>
      <c r="V171" s="56" t="s">
        <v>127</v>
      </c>
      <c r="W171" s="56" t="s">
        <v>165</v>
      </c>
      <c r="X171" s="56" t="s">
        <v>232</v>
      </c>
      <c r="Y171" s="56" t="s">
        <v>1677</v>
      </c>
      <c r="Z171" s="56" t="s">
        <v>556</v>
      </c>
      <c r="AA171" s="56" t="s">
        <v>1678</v>
      </c>
      <c r="AB171" s="56" t="s">
        <v>1669</v>
      </c>
      <c r="AC171" s="56">
        <v>5649030</v>
      </c>
      <c r="AD171" s="56" t="s">
        <v>20</v>
      </c>
      <c r="AE171" s="56" t="s">
        <v>1679</v>
      </c>
      <c r="AF171" s="56" t="s">
        <v>20</v>
      </c>
      <c r="AG171" s="56" t="s">
        <v>1680</v>
      </c>
      <c r="AH171" s="56" t="s">
        <v>35</v>
      </c>
      <c r="AI171" s="56" t="s">
        <v>1681</v>
      </c>
      <c r="AJ171" s="56" t="s">
        <v>169</v>
      </c>
      <c r="AK171" s="56" t="s">
        <v>136</v>
      </c>
      <c r="AL171" s="56" t="s">
        <v>137</v>
      </c>
      <c r="AM171" s="58">
        <v>18000</v>
      </c>
      <c r="AN171" s="56"/>
      <c r="AO171" s="56" t="s">
        <v>137</v>
      </c>
      <c r="AP171" s="56" t="s">
        <v>170</v>
      </c>
      <c r="AQ171" s="56" t="s">
        <v>139</v>
      </c>
      <c r="AR171" s="56"/>
      <c r="AS171" s="56" t="s">
        <v>1682</v>
      </c>
      <c r="AT171" s="56"/>
      <c r="AU171" s="56" t="s">
        <v>811</v>
      </c>
      <c r="AV171" s="56"/>
      <c r="AW171" s="56" t="s">
        <v>1683</v>
      </c>
      <c r="AX171" s="56"/>
      <c r="AY171" s="56"/>
      <c r="AZ171" s="56"/>
      <c r="BA171" s="56"/>
      <c r="BB171" s="56">
        <v>85942778</v>
      </c>
      <c r="BC171" s="56" t="s">
        <v>143</v>
      </c>
      <c r="BD171" s="56" t="s">
        <v>144</v>
      </c>
      <c r="BE171" s="56" t="s">
        <v>173</v>
      </c>
      <c r="BF171" s="56" t="s">
        <v>261</v>
      </c>
      <c r="BG171" s="56" t="s">
        <v>147</v>
      </c>
      <c r="BH171" s="56" t="s">
        <v>391</v>
      </c>
      <c r="BI171" s="56" t="s">
        <v>149</v>
      </c>
      <c r="BJ171" s="56" t="s">
        <v>137</v>
      </c>
      <c r="BK171" s="56"/>
      <c r="BL171" s="56"/>
      <c r="BM171" s="56"/>
      <c r="BN171" s="56"/>
      <c r="BO171" s="56" t="s">
        <v>521</v>
      </c>
    </row>
    <row r="172" spans="1:67">
      <c r="A172" s="56">
        <v>121</v>
      </c>
      <c r="B172" s="56" t="s">
        <v>113</v>
      </c>
      <c r="C172" s="56" t="s">
        <v>114</v>
      </c>
      <c r="D172" s="56" t="s">
        <v>1684</v>
      </c>
      <c r="E172" s="56" t="s">
        <v>1685</v>
      </c>
      <c r="F172" s="56" t="s">
        <v>1686</v>
      </c>
      <c r="G172" s="56" t="s">
        <v>1687</v>
      </c>
      <c r="H172" s="56" t="s">
        <v>1688</v>
      </c>
      <c r="I172" s="56"/>
      <c r="J172" s="56" t="s">
        <v>287</v>
      </c>
      <c r="K172" s="56" t="s">
        <v>11</v>
      </c>
      <c r="L172" s="56" t="s">
        <v>121</v>
      </c>
      <c r="M172" s="56" t="s">
        <v>122</v>
      </c>
      <c r="N172" s="56" t="s">
        <v>1689</v>
      </c>
      <c r="O172" s="56"/>
      <c r="P172" s="56"/>
      <c r="Q172" s="56" t="s">
        <v>1684</v>
      </c>
      <c r="R172" s="56" t="s">
        <v>11</v>
      </c>
      <c r="S172" s="56" t="s">
        <v>1690</v>
      </c>
      <c r="T172" s="56" t="s">
        <v>125</v>
      </c>
      <c r="U172" s="56" t="s">
        <v>1691</v>
      </c>
      <c r="V172" s="56" t="s">
        <v>127</v>
      </c>
      <c r="W172" s="56" t="s">
        <v>771</v>
      </c>
      <c r="X172" s="56" t="s">
        <v>287</v>
      </c>
      <c r="Y172" s="56" t="s">
        <v>1692</v>
      </c>
      <c r="Z172" s="56" t="s">
        <v>1693</v>
      </c>
      <c r="AA172" s="56" t="s">
        <v>1694</v>
      </c>
      <c r="AB172" s="56" t="s">
        <v>1684</v>
      </c>
      <c r="AC172" s="56">
        <v>5567411</v>
      </c>
      <c r="AD172" s="56" t="s">
        <v>11</v>
      </c>
      <c r="AE172" s="56" t="s">
        <v>1695</v>
      </c>
      <c r="AF172" s="56" t="s">
        <v>11</v>
      </c>
      <c r="AG172" s="56" t="s">
        <v>1696</v>
      </c>
      <c r="AH172" s="56" t="s">
        <v>46</v>
      </c>
      <c r="AI172" s="56" t="s">
        <v>1697</v>
      </c>
      <c r="AJ172" s="56" t="s">
        <v>1698</v>
      </c>
      <c r="AK172" s="56" t="s">
        <v>136</v>
      </c>
      <c r="AL172" s="56" t="s">
        <v>137</v>
      </c>
      <c r="AM172" s="58">
        <v>27400</v>
      </c>
      <c r="AN172" s="56"/>
      <c r="AO172" s="56" t="s">
        <v>1686</v>
      </c>
      <c r="AP172" s="56" t="s">
        <v>138</v>
      </c>
      <c r="AQ172" s="56" t="s">
        <v>139</v>
      </c>
      <c r="AR172" s="56"/>
      <c r="AS172" s="56" t="s">
        <v>1699</v>
      </c>
      <c r="AT172" s="56"/>
      <c r="AU172" s="56" t="s">
        <v>243</v>
      </c>
      <c r="AV172" s="56"/>
      <c r="AW172" s="56" t="s">
        <v>1700</v>
      </c>
      <c r="AX172" s="56"/>
      <c r="AY172" s="56"/>
      <c r="AZ172" s="56"/>
      <c r="BA172" s="56"/>
      <c r="BB172" s="56">
        <v>58665846</v>
      </c>
      <c r="BC172" s="56" t="s">
        <v>143</v>
      </c>
      <c r="BD172" s="56" t="s">
        <v>597</v>
      </c>
      <c r="BE172" s="56" t="s">
        <v>1402</v>
      </c>
      <c r="BF172" s="56" t="s">
        <v>137</v>
      </c>
      <c r="BG172" s="56"/>
      <c r="BH172" s="56" t="s">
        <v>391</v>
      </c>
      <c r="BI172" s="56" t="s">
        <v>149</v>
      </c>
      <c r="BJ172" s="56" t="s">
        <v>137</v>
      </c>
      <c r="BK172" s="56"/>
      <c r="BL172" s="56"/>
      <c r="BM172" s="56"/>
      <c r="BN172" s="56" t="s">
        <v>150</v>
      </c>
      <c r="BO172" s="56" t="s">
        <v>122</v>
      </c>
    </row>
    <row r="173" spans="1:67">
      <c r="A173" s="56">
        <v>132</v>
      </c>
      <c r="B173" s="56" t="s">
        <v>113</v>
      </c>
      <c r="C173" s="56" t="s">
        <v>114</v>
      </c>
      <c r="D173" s="56" t="s">
        <v>1701</v>
      </c>
      <c r="E173" s="56" t="s">
        <v>1702</v>
      </c>
      <c r="F173" s="56" t="s">
        <v>1703</v>
      </c>
      <c r="G173" s="56" t="s">
        <v>1704</v>
      </c>
      <c r="H173" s="56" t="s">
        <v>1705</v>
      </c>
      <c r="I173" s="56"/>
      <c r="J173" s="56" t="s">
        <v>120</v>
      </c>
      <c r="K173" s="56" t="s">
        <v>17</v>
      </c>
      <c r="L173" s="56" t="s">
        <v>121</v>
      </c>
      <c r="M173" s="56" t="s">
        <v>122</v>
      </c>
      <c r="N173" s="56" t="s">
        <v>1706</v>
      </c>
      <c r="O173" s="56"/>
      <c r="P173" s="56"/>
      <c r="Q173" s="56" t="s">
        <v>1701</v>
      </c>
      <c r="R173" s="56" t="s">
        <v>17</v>
      </c>
      <c r="S173" s="56" t="s">
        <v>1707</v>
      </c>
      <c r="T173" s="56" t="s">
        <v>125</v>
      </c>
      <c r="U173" s="56" t="s">
        <v>1708</v>
      </c>
      <c r="V173" s="56" t="s">
        <v>127</v>
      </c>
      <c r="W173" s="56" t="s">
        <v>128</v>
      </c>
      <c r="X173" s="56" t="s">
        <v>120</v>
      </c>
      <c r="Y173" s="56" t="s">
        <v>450</v>
      </c>
      <c r="Z173" s="56" t="s">
        <v>451</v>
      </c>
      <c r="AA173" s="56" t="s">
        <v>293</v>
      </c>
      <c r="AB173" s="56" t="s">
        <v>1701</v>
      </c>
      <c r="AC173" s="56">
        <v>5653865</v>
      </c>
      <c r="AD173" s="56" t="s">
        <v>17</v>
      </c>
      <c r="AE173" s="56" t="s">
        <v>788</v>
      </c>
      <c r="AF173" s="56" t="s">
        <v>17</v>
      </c>
      <c r="AG173" s="56" t="s">
        <v>1709</v>
      </c>
      <c r="AH173" s="56" t="s">
        <v>35</v>
      </c>
      <c r="AI173" s="56" t="s">
        <v>1710</v>
      </c>
      <c r="AJ173" s="56" t="s">
        <v>1711</v>
      </c>
      <c r="AK173" s="56" t="s">
        <v>136</v>
      </c>
      <c r="AL173" s="56" t="s">
        <v>137</v>
      </c>
      <c r="AM173" s="58">
        <v>6000</v>
      </c>
      <c r="AN173" s="56"/>
      <c r="AO173" s="56" t="s">
        <v>1703</v>
      </c>
      <c r="AP173" s="56" t="s">
        <v>138</v>
      </c>
      <c r="AQ173" s="56" t="s">
        <v>139</v>
      </c>
      <c r="AR173" s="56"/>
      <c r="AS173" s="56" t="s">
        <v>1712</v>
      </c>
      <c r="AT173" s="56"/>
      <c r="AU173" s="56" t="s">
        <v>222</v>
      </c>
      <c r="AV173" s="56"/>
      <c r="AW173" s="56" t="s">
        <v>1713</v>
      </c>
      <c r="AX173" s="56"/>
      <c r="AY173" s="56"/>
      <c r="AZ173" s="56"/>
      <c r="BA173" s="56"/>
      <c r="BB173" s="56">
        <v>59931709</v>
      </c>
      <c r="BC173" s="56" t="s">
        <v>143</v>
      </c>
      <c r="BD173" s="56" t="s">
        <v>144</v>
      </c>
      <c r="BE173" s="56" t="s">
        <v>145</v>
      </c>
      <c r="BF173" s="56" t="s">
        <v>956</v>
      </c>
      <c r="BG173" s="56" t="s">
        <v>147</v>
      </c>
      <c r="BH173" s="56" t="s">
        <v>225</v>
      </c>
      <c r="BI173" s="56" t="s">
        <v>149</v>
      </c>
      <c r="BJ173" s="56" t="s">
        <v>137</v>
      </c>
      <c r="BK173" s="56"/>
      <c r="BL173" s="56"/>
      <c r="BM173" s="56"/>
      <c r="BN173" s="56" t="s">
        <v>150</v>
      </c>
      <c r="BO173" s="56" t="s">
        <v>122</v>
      </c>
    </row>
    <row r="174" spans="1:67">
      <c r="A174" s="56">
        <v>20</v>
      </c>
      <c r="B174" s="56" t="s">
        <v>113</v>
      </c>
      <c r="C174" s="56" t="s">
        <v>114</v>
      </c>
      <c r="D174" s="56" t="s">
        <v>1659</v>
      </c>
      <c r="E174" s="56" t="s">
        <v>1714</v>
      </c>
      <c r="F174" s="56" t="s">
        <v>1715</v>
      </c>
      <c r="G174" s="56" t="s">
        <v>1716</v>
      </c>
      <c r="H174" s="56" t="s">
        <v>1717</v>
      </c>
      <c r="I174" s="56" t="s">
        <v>137</v>
      </c>
      <c r="J174" s="56" t="s">
        <v>287</v>
      </c>
      <c r="K174" s="56" t="s">
        <v>11</v>
      </c>
      <c r="L174" s="56" t="s">
        <v>121</v>
      </c>
      <c r="M174" s="56" t="s">
        <v>961</v>
      </c>
      <c r="N174" s="56" t="s">
        <v>1718</v>
      </c>
      <c r="O174" s="56"/>
      <c r="P174" s="56"/>
      <c r="Q174" s="56" t="s">
        <v>1719</v>
      </c>
      <c r="R174" s="56" t="s">
        <v>11</v>
      </c>
      <c r="S174" s="56" t="s">
        <v>1720</v>
      </c>
      <c r="T174" s="56" t="s">
        <v>163</v>
      </c>
      <c r="U174" s="56" t="s">
        <v>1721</v>
      </c>
      <c r="V174" s="56" t="s">
        <v>127</v>
      </c>
      <c r="W174" s="56" t="s">
        <v>184</v>
      </c>
      <c r="X174" s="56" t="s">
        <v>287</v>
      </c>
      <c r="Y174" s="56" t="s">
        <v>1722</v>
      </c>
      <c r="Z174" s="56" t="s">
        <v>1323</v>
      </c>
      <c r="AA174" s="56" t="s">
        <v>1723</v>
      </c>
      <c r="AB174" s="56" t="s">
        <v>1719</v>
      </c>
      <c r="AC174" s="56">
        <v>5654483</v>
      </c>
      <c r="AD174" s="56" t="s">
        <v>11</v>
      </c>
      <c r="AE174" s="56" t="s">
        <v>1724</v>
      </c>
      <c r="AF174" s="56" t="s">
        <v>11</v>
      </c>
      <c r="AG174" s="56" t="s">
        <v>1725</v>
      </c>
      <c r="AH174" s="56" t="s">
        <v>47</v>
      </c>
      <c r="AI174" s="56" t="s">
        <v>1726</v>
      </c>
      <c r="AJ174" s="56" t="s">
        <v>1727</v>
      </c>
      <c r="AK174" s="56" t="s">
        <v>136</v>
      </c>
      <c r="AL174" s="56" t="s">
        <v>137</v>
      </c>
      <c r="AM174" s="58">
        <v>15303.2</v>
      </c>
      <c r="AN174" s="56"/>
      <c r="AO174" s="56" t="s">
        <v>11</v>
      </c>
      <c r="AP174" s="56" t="s">
        <v>170</v>
      </c>
      <c r="AQ174" s="56" t="s">
        <v>221</v>
      </c>
      <c r="AR174" s="56"/>
      <c r="AS174" s="56"/>
      <c r="AT174" s="56"/>
      <c r="AU174" s="56" t="s">
        <v>909</v>
      </c>
      <c r="AV174" s="56"/>
      <c r="AW174" s="56" t="s">
        <v>1728</v>
      </c>
      <c r="AX174" s="56"/>
      <c r="AY174" s="56"/>
      <c r="AZ174" s="56"/>
      <c r="BA174" s="56" t="s">
        <v>1018</v>
      </c>
      <c r="BB174" s="56">
        <v>86300339</v>
      </c>
      <c r="BC174" s="56" t="s">
        <v>149</v>
      </c>
      <c r="BD174" s="56" t="s">
        <v>303</v>
      </c>
      <c r="BE174" s="56" t="s">
        <v>755</v>
      </c>
      <c r="BF174" s="56" t="s">
        <v>567</v>
      </c>
      <c r="BG174" s="56" t="s">
        <v>147</v>
      </c>
      <c r="BH174" s="56" t="s">
        <v>391</v>
      </c>
      <c r="BI174" s="56" t="s">
        <v>143</v>
      </c>
      <c r="BJ174" s="56" t="s">
        <v>137</v>
      </c>
      <c r="BK174" s="56"/>
      <c r="BL174" s="56"/>
      <c r="BM174" s="56">
        <v>111045497</v>
      </c>
      <c r="BN174" s="56" t="s">
        <v>282</v>
      </c>
      <c r="BO174" s="56" t="s">
        <v>283</v>
      </c>
    </row>
    <row r="175" spans="1:67">
      <c r="A175" s="56">
        <v>43</v>
      </c>
      <c r="B175" s="56" t="s">
        <v>113</v>
      </c>
      <c r="C175" s="56" t="s">
        <v>114</v>
      </c>
      <c r="D175" s="56" t="s">
        <v>1729</v>
      </c>
      <c r="E175" s="56" t="s">
        <v>1730</v>
      </c>
      <c r="F175" s="56" t="s">
        <v>500</v>
      </c>
      <c r="G175" s="56" t="s">
        <v>1731</v>
      </c>
      <c r="H175" s="56" t="s">
        <v>1732</v>
      </c>
      <c r="I175" s="56"/>
      <c r="J175" s="56" t="s">
        <v>49</v>
      </c>
      <c r="K175" s="56" t="s">
        <v>20</v>
      </c>
      <c r="L175" s="56" t="s">
        <v>208</v>
      </c>
      <c r="M175" s="56" t="s">
        <v>1733</v>
      </c>
      <c r="N175" s="56" t="s">
        <v>137</v>
      </c>
      <c r="O175" s="56"/>
      <c r="P175" s="56"/>
      <c r="Q175" s="56" t="s">
        <v>1729</v>
      </c>
      <c r="R175" s="56" t="s">
        <v>20</v>
      </c>
      <c r="S175" s="56" t="s">
        <v>1734</v>
      </c>
      <c r="T175" s="56" t="s">
        <v>163</v>
      </c>
      <c r="U175" s="56" t="s">
        <v>1735</v>
      </c>
      <c r="V175" s="56" t="s">
        <v>127</v>
      </c>
      <c r="W175" s="56" t="s">
        <v>184</v>
      </c>
      <c r="X175" s="56" t="s">
        <v>49</v>
      </c>
      <c r="Y175" s="56" t="s">
        <v>1736</v>
      </c>
      <c r="Z175" s="56" t="s">
        <v>147</v>
      </c>
      <c r="AA175" s="56" t="s">
        <v>147</v>
      </c>
      <c r="AB175" s="56" t="s">
        <v>1729</v>
      </c>
      <c r="AC175" s="56">
        <v>5669891</v>
      </c>
      <c r="AD175" s="56" t="s">
        <v>20</v>
      </c>
      <c r="AE175" s="56" t="s">
        <v>1737</v>
      </c>
      <c r="AF175" s="56" t="s">
        <v>20</v>
      </c>
      <c r="AG175" s="56" t="s">
        <v>1738</v>
      </c>
      <c r="AH175" s="56" t="s">
        <v>47</v>
      </c>
      <c r="AI175" s="56" t="s">
        <v>1739</v>
      </c>
      <c r="AJ175" s="56" t="s">
        <v>1740</v>
      </c>
      <c r="AK175" s="56" t="s">
        <v>136</v>
      </c>
      <c r="AL175" s="56" t="s">
        <v>137</v>
      </c>
      <c r="AM175" s="58">
        <v>4863.6</v>
      </c>
      <c r="AN175" s="56"/>
      <c r="AO175" s="56" t="s">
        <v>137</v>
      </c>
      <c r="AP175" s="56" t="s">
        <v>170</v>
      </c>
      <c r="AQ175" s="56" t="s">
        <v>221</v>
      </c>
      <c r="AR175" s="56"/>
      <c r="AS175" s="56"/>
      <c r="AT175" s="56"/>
      <c r="AU175" s="56" t="s">
        <v>667</v>
      </c>
      <c r="AV175" s="56"/>
      <c r="AW175" s="56" t="s">
        <v>1741</v>
      </c>
      <c r="AX175" s="56"/>
      <c r="AY175" s="56"/>
      <c r="AZ175" s="56"/>
      <c r="BA175" s="56" t="s">
        <v>224</v>
      </c>
      <c r="BB175" s="56">
        <v>85667361</v>
      </c>
      <c r="BC175" s="56" t="s">
        <v>149</v>
      </c>
      <c r="BD175" s="56" t="s">
        <v>144</v>
      </c>
      <c r="BE175" s="56" t="s">
        <v>717</v>
      </c>
      <c r="BF175" s="56" t="s">
        <v>261</v>
      </c>
      <c r="BG175" s="56" t="s">
        <v>147</v>
      </c>
      <c r="BH175" s="56" t="s">
        <v>225</v>
      </c>
      <c r="BI175" s="56" t="s">
        <v>143</v>
      </c>
      <c r="BJ175" s="56" t="s">
        <v>137</v>
      </c>
      <c r="BK175" s="56"/>
      <c r="BL175" s="56"/>
      <c r="BM175" s="56">
        <v>110946135</v>
      </c>
      <c r="BN175" s="56"/>
      <c r="BO175" s="56" t="s">
        <v>1742</v>
      </c>
    </row>
    <row r="176" spans="1:67">
      <c r="A176" s="56">
        <v>188</v>
      </c>
      <c r="B176" s="56" t="s">
        <v>113</v>
      </c>
      <c r="C176" s="56" t="s">
        <v>114</v>
      </c>
      <c r="D176" s="56" t="s">
        <v>1743</v>
      </c>
      <c r="E176" s="56" t="s">
        <v>1744</v>
      </c>
      <c r="F176" s="56" t="s">
        <v>1270</v>
      </c>
      <c r="G176" s="56" t="s">
        <v>1745</v>
      </c>
      <c r="H176" s="56" t="s">
        <v>1746</v>
      </c>
      <c r="I176" s="56"/>
      <c r="J176" s="56" t="s">
        <v>232</v>
      </c>
      <c r="K176" s="56" t="s">
        <v>11</v>
      </c>
      <c r="L176" s="56" t="s">
        <v>121</v>
      </c>
      <c r="M176" s="56" t="s">
        <v>122</v>
      </c>
      <c r="N176" s="56" t="s">
        <v>1273</v>
      </c>
      <c r="O176" s="56"/>
      <c r="P176" s="56"/>
      <c r="Q176" s="56" t="s">
        <v>1743</v>
      </c>
      <c r="R176" s="56" t="s">
        <v>11</v>
      </c>
      <c r="S176" s="56" t="s">
        <v>1747</v>
      </c>
      <c r="T176" s="56" t="s">
        <v>125</v>
      </c>
      <c r="U176" s="56" t="s">
        <v>1748</v>
      </c>
      <c r="V176" s="56" t="s">
        <v>127</v>
      </c>
      <c r="W176" s="56" t="s">
        <v>165</v>
      </c>
      <c r="X176" s="56" t="s">
        <v>232</v>
      </c>
      <c r="Y176" s="56" t="s">
        <v>1749</v>
      </c>
      <c r="Z176" s="56" t="s">
        <v>1750</v>
      </c>
      <c r="AA176" s="56" t="s">
        <v>610</v>
      </c>
      <c r="AB176" s="56" t="s">
        <v>1743</v>
      </c>
      <c r="AC176" s="56">
        <v>5675119</v>
      </c>
      <c r="AD176" s="56" t="s">
        <v>11</v>
      </c>
      <c r="AE176" s="56" t="s">
        <v>1751</v>
      </c>
      <c r="AF176" s="56" t="s">
        <v>11</v>
      </c>
      <c r="AG176" s="56" t="s">
        <v>1751</v>
      </c>
      <c r="AH176" s="56" t="s">
        <v>45</v>
      </c>
      <c r="AI176" s="56" t="s">
        <v>1752</v>
      </c>
      <c r="AJ176" s="56" t="s">
        <v>843</v>
      </c>
      <c r="AK176" s="56" t="s">
        <v>136</v>
      </c>
      <c r="AL176" s="56" t="s">
        <v>137</v>
      </c>
      <c r="AM176" s="58">
        <v>4600</v>
      </c>
      <c r="AN176" s="56"/>
      <c r="AO176" s="56" t="s">
        <v>1270</v>
      </c>
      <c r="AP176" s="56" t="s">
        <v>138</v>
      </c>
      <c r="AQ176" s="56" t="s">
        <v>139</v>
      </c>
      <c r="AR176" s="56"/>
      <c r="AS176" s="56" t="s">
        <v>1753</v>
      </c>
      <c r="AT176" s="56"/>
      <c r="AU176" s="56" t="s">
        <v>194</v>
      </c>
      <c r="AV176" s="56"/>
      <c r="AW176" s="56" t="s">
        <v>1754</v>
      </c>
      <c r="AX176" s="56"/>
      <c r="AY176" s="56"/>
      <c r="AZ176" s="56"/>
      <c r="BA176" s="56"/>
      <c r="BB176" s="56">
        <v>33800371</v>
      </c>
      <c r="BC176" s="56" t="s">
        <v>143</v>
      </c>
      <c r="BD176" s="56" t="s">
        <v>144</v>
      </c>
      <c r="BE176" s="56" t="s">
        <v>173</v>
      </c>
      <c r="BF176" s="56" t="s">
        <v>261</v>
      </c>
      <c r="BG176" s="56" t="s">
        <v>147</v>
      </c>
      <c r="BH176" s="56" t="s">
        <v>1755</v>
      </c>
      <c r="BI176" s="56" t="s">
        <v>149</v>
      </c>
      <c r="BJ176" s="56" t="s">
        <v>137</v>
      </c>
      <c r="BK176" s="56"/>
      <c r="BL176" s="56"/>
      <c r="BM176" s="56"/>
      <c r="BN176" s="56"/>
      <c r="BO176" s="56" t="s">
        <v>122</v>
      </c>
    </row>
    <row r="177" spans="1:67">
      <c r="A177" s="56">
        <v>199</v>
      </c>
      <c r="B177" s="56" t="s">
        <v>113</v>
      </c>
      <c r="C177" s="56" t="s">
        <v>114</v>
      </c>
      <c r="D177" s="56" t="s">
        <v>1743</v>
      </c>
      <c r="E177" s="56" t="s">
        <v>1756</v>
      </c>
      <c r="F177" s="56" t="s">
        <v>1270</v>
      </c>
      <c r="G177" s="56" t="s">
        <v>1757</v>
      </c>
      <c r="H177" s="56" t="s">
        <v>1758</v>
      </c>
      <c r="I177" s="56"/>
      <c r="J177" s="56" t="s">
        <v>232</v>
      </c>
      <c r="K177" s="56" t="s">
        <v>11</v>
      </c>
      <c r="L177" s="56" t="s">
        <v>121</v>
      </c>
      <c r="M177" s="56" t="s">
        <v>122</v>
      </c>
      <c r="N177" s="56" t="s">
        <v>1273</v>
      </c>
      <c r="O177" s="56"/>
      <c r="P177" s="56"/>
      <c r="Q177" s="56" t="s">
        <v>1743</v>
      </c>
      <c r="R177" s="56" t="s">
        <v>11</v>
      </c>
      <c r="S177" s="56" t="s">
        <v>1759</v>
      </c>
      <c r="T177" s="56" t="s">
        <v>125</v>
      </c>
      <c r="U177" s="56" t="s">
        <v>1760</v>
      </c>
      <c r="V177" s="56" t="s">
        <v>127</v>
      </c>
      <c r="W177" s="56" t="s">
        <v>165</v>
      </c>
      <c r="X177" s="56" t="s">
        <v>232</v>
      </c>
      <c r="Y177" s="56" t="s">
        <v>1749</v>
      </c>
      <c r="Z177" s="56" t="s">
        <v>1750</v>
      </c>
      <c r="AA177" s="56" t="s">
        <v>610</v>
      </c>
      <c r="AB177" s="56" t="s">
        <v>1743</v>
      </c>
      <c r="AC177" s="56">
        <v>5674493</v>
      </c>
      <c r="AD177" s="56" t="s">
        <v>11</v>
      </c>
      <c r="AE177" s="56" t="s">
        <v>1761</v>
      </c>
      <c r="AF177" s="56" t="s">
        <v>11</v>
      </c>
      <c r="AG177" s="56" t="s">
        <v>1762</v>
      </c>
      <c r="AH177" s="56" t="s">
        <v>45</v>
      </c>
      <c r="AI177" s="56" t="s">
        <v>1763</v>
      </c>
      <c r="AJ177" s="56" t="s">
        <v>843</v>
      </c>
      <c r="AK177" s="56" t="s">
        <v>136</v>
      </c>
      <c r="AL177" s="56" t="s">
        <v>137</v>
      </c>
      <c r="AM177" s="58">
        <v>22500</v>
      </c>
      <c r="AN177" s="56"/>
      <c r="AO177" s="56" t="s">
        <v>1270</v>
      </c>
      <c r="AP177" s="56" t="s">
        <v>138</v>
      </c>
      <c r="AQ177" s="56" t="s">
        <v>139</v>
      </c>
      <c r="AR177" s="56"/>
      <c r="AS177" s="56" t="s">
        <v>1753</v>
      </c>
      <c r="AT177" s="56"/>
      <c r="AU177" s="56" t="s">
        <v>194</v>
      </c>
      <c r="AV177" s="56"/>
      <c r="AW177" s="56" t="s">
        <v>1764</v>
      </c>
      <c r="AX177" s="56"/>
      <c r="AY177" s="56"/>
      <c r="AZ177" s="56"/>
      <c r="BA177" s="56"/>
      <c r="BB177" s="56">
        <v>33800371</v>
      </c>
      <c r="BC177" s="56" t="s">
        <v>143</v>
      </c>
      <c r="BD177" s="56" t="s">
        <v>144</v>
      </c>
      <c r="BE177" s="56" t="s">
        <v>173</v>
      </c>
      <c r="BF177" s="56" t="s">
        <v>261</v>
      </c>
      <c r="BG177" s="56" t="s">
        <v>147</v>
      </c>
      <c r="BH177" s="56" t="s">
        <v>1755</v>
      </c>
      <c r="BI177" s="56" t="s">
        <v>143</v>
      </c>
      <c r="BJ177" s="56" t="s">
        <v>137</v>
      </c>
      <c r="BK177" s="56"/>
      <c r="BL177" s="56"/>
      <c r="BM177" s="56"/>
      <c r="BN177" s="56"/>
      <c r="BO177" s="56" t="s">
        <v>122</v>
      </c>
    </row>
    <row r="178" spans="1:67">
      <c r="A178" s="56">
        <v>13</v>
      </c>
      <c r="B178" s="56" t="s">
        <v>113</v>
      </c>
      <c r="C178" s="56" t="s">
        <v>114</v>
      </c>
      <c r="D178" s="56"/>
      <c r="E178" s="56" t="s">
        <v>1765</v>
      </c>
      <c r="F178" s="56"/>
      <c r="G178" s="56" t="s">
        <v>1766</v>
      </c>
      <c r="H178" s="56" t="s">
        <v>1767</v>
      </c>
      <c r="I178" s="56" t="s">
        <v>1768</v>
      </c>
      <c r="J178" s="56" t="s">
        <v>581</v>
      </c>
      <c r="K178" s="56" t="s">
        <v>20</v>
      </c>
      <c r="L178" s="56" t="s">
        <v>267</v>
      </c>
      <c r="M178" s="56" t="s">
        <v>688</v>
      </c>
      <c r="N178" s="56"/>
      <c r="O178" s="56"/>
      <c r="P178" s="56"/>
      <c r="Q178" s="56" t="s">
        <v>1769</v>
      </c>
      <c r="R178" s="56" t="s">
        <v>20</v>
      </c>
      <c r="S178" s="56" t="s">
        <v>1770</v>
      </c>
      <c r="T178" s="56" t="s">
        <v>125</v>
      </c>
      <c r="U178" s="56" t="s">
        <v>1771</v>
      </c>
      <c r="V178" s="56" t="s">
        <v>127</v>
      </c>
      <c r="W178" s="56" t="s">
        <v>1772</v>
      </c>
      <c r="X178" s="56" t="s">
        <v>581</v>
      </c>
      <c r="Y178" s="56" t="s">
        <v>1773</v>
      </c>
      <c r="Z178" s="56" t="s">
        <v>1774</v>
      </c>
      <c r="AA178" s="56" t="s">
        <v>1775</v>
      </c>
      <c r="AB178" s="56" t="s">
        <v>1769</v>
      </c>
      <c r="AC178" s="56">
        <v>5687505</v>
      </c>
      <c r="AD178" s="56" t="s">
        <v>20</v>
      </c>
      <c r="AE178" s="56" t="s">
        <v>1776</v>
      </c>
      <c r="AF178" s="56" t="s">
        <v>20</v>
      </c>
      <c r="AG178" s="56" t="s">
        <v>1777</v>
      </c>
      <c r="AH178" s="56" t="s">
        <v>46</v>
      </c>
      <c r="AI178" s="56" t="s">
        <v>1778</v>
      </c>
      <c r="AJ178" s="56" t="s">
        <v>1779</v>
      </c>
      <c r="AK178" s="56" t="s">
        <v>136</v>
      </c>
      <c r="AL178" s="56" t="s">
        <v>137</v>
      </c>
      <c r="AM178" s="58">
        <v>1499</v>
      </c>
      <c r="AN178" s="56"/>
      <c r="AO178" s="56" t="s">
        <v>137</v>
      </c>
      <c r="AP178" s="56" t="s">
        <v>138</v>
      </c>
      <c r="AQ178" s="56" t="s">
        <v>221</v>
      </c>
      <c r="AR178" s="56"/>
      <c r="AS178" s="56"/>
      <c r="AT178" s="56"/>
      <c r="AU178" s="56" t="s">
        <v>459</v>
      </c>
      <c r="AV178" s="56"/>
      <c r="AW178" s="56" t="s">
        <v>1780</v>
      </c>
      <c r="AX178" s="56"/>
      <c r="AY178" s="56"/>
      <c r="AZ178" s="56"/>
      <c r="BA178" s="56" t="s">
        <v>224</v>
      </c>
      <c r="BB178" s="56">
        <v>83095843</v>
      </c>
      <c r="BC178" s="56" t="s">
        <v>149</v>
      </c>
      <c r="BD178" s="56" t="s">
        <v>597</v>
      </c>
      <c r="BE178" s="56" t="s">
        <v>591</v>
      </c>
      <c r="BF178" s="56" t="s">
        <v>137</v>
      </c>
      <c r="BG178" s="56"/>
      <c r="BH178" s="56" t="s">
        <v>225</v>
      </c>
      <c r="BI178" s="56" t="s">
        <v>143</v>
      </c>
      <c r="BJ178" s="56" t="s">
        <v>137</v>
      </c>
      <c r="BK178" s="56"/>
      <c r="BL178" s="56"/>
      <c r="BM178" s="56">
        <v>111042250</v>
      </c>
      <c r="BN178" s="56" t="s">
        <v>150</v>
      </c>
      <c r="BO178" s="56"/>
    </row>
    <row r="179" spans="1:67">
      <c r="A179" s="56">
        <v>233</v>
      </c>
      <c r="B179" s="56" t="s">
        <v>113</v>
      </c>
      <c r="C179" s="56" t="s">
        <v>114</v>
      </c>
      <c r="D179" s="56" t="s">
        <v>159</v>
      </c>
      <c r="E179" s="56" t="s">
        <v>1781</v>
      </c>
      <c r="F179" s="56" t="s">
        <v>504</v>
      </c>
      <c r="G179" s="56" t="s">
        <v>1782</v>
      </c>
      <c r="H179" s="56" t="s">
        <v>1783</v>
      </c>
      <c r="I179" s="56" t="s">
        <v>1768</v>
      </c>
      <c r="J179" s="56" t="s">
        <v>581</v>
      </c>
      <c r="K179" s="56" t="s">
        <v>1065</v>
      </c>
      <c r="L179" s="56" t="s">
        <v>267</v>
      </c>
      <c r="M179" s="56" t="s">
        <v>688</v>
      </c>
      <c r="N179" s="56" t="s">
        <v>137</v>
      </c>
      <c r="O179" s="56" t="s">
        <v>1065</v>
      </c>
      <c r="P179" s="56" t="s">
        <v>1766</v>
      </c>
      <c r="Q179" s="56" t="s">
        <v>1769</v>
      </c>
      <c r="R179" s="56" t="s">
        <v>20</v>
      </c>
      <c r="S179" s="56" t="s">
        <v>1784</v>
      </c>
      <c r="T179" s="56" t="s">
        <v>163</v>
      </c>
      <c r="U179" s="56" t="s">
        <v>1785</v>
      </c>
      <c r="V179" s="56" t="s">
        <v>127</v>
      </c>
      <c r="W179" s="56" t="s">
        <v>1772</v>
      </c>
      <c r="X179" s="56" t="s">
        <v>581</v>
      </c>
      <c r="Y179" s="56" t="s">
        <v>1773</v>
      </c>
      <c r="Z179" s="56" t="s">
        <v>1774</v>
      </c>
      <c r="AA179" s="56" t="s">
        <v>1775</v>
      </c>
      <c r="AB179" s="56" t="s">
        <v>1769</v>
      </c>
      <c r="AC179" s="56">
        <v>5563423</v>
      </c>
      <c r="AD179" s="56" t="s">
        <v>20</v>
      </c>
      <c r="AE179" s="56" t="s">
        <v>1786</v>
      </c>
      <c r="AF179" s="56" t="s">
        <v>20</v>
      </c>
      <c r="AG179" s="56" t="s">
        <v>1787</v>
      </c>
      <c r="AH179" s="56" t="s">
        <v>46</v>
      </c>
      <c r="AI179" s="56" t="s">
        <v>1788</v>
      </c>
      <c r="AJ179" s="56" t="s">
        <v>591</v>
      </c>
      <c r="AK179" s="56" t="s">
        <v>136</v>
      </c>
      <c r="AL179" s="56" t="s">
        <v>137</v>
      </c>
      <c r="AM179" s="58">
        <v>6180</v>
      </c>
      <c r="AN179" s="56"/>
      <c r="AO179" s="56" t="s">
        <v>137</v>
      </c>
      <c r="AP179" s="56" t="s">
        <v>170</v>
      </c>
      <c r="AQ179" s="56" t="s">
        <v>139</v>
      </c>
      <c r="AR179" s="56" t="s">
        <v>191</v>
      </c>
      <c r="AS179" s="56" t="s">
        <v>1789</v>
      </c>
      <c r="AT179" s="56" t="s">
        <v>1790</v>
      </c>
      <c r="AU179" s="56" t="s">
        <v>1035</v>
      </c>
      <c r="AV179" s="56"/>
      <c r="AW179" s="56" t="s">
        <v>1791</v>
      </c>
      <c r="AX179" s="56"/>
      <c r="AY179" s="56"/>
      <c r="AZ179" s="56"/>
      <c r="BA179" s="56"/>
      <c r="BB179" s="56">
        <v>83095843</v>
      </c>
      <c r="BC179" s="56" t="s">
        <v>143</v>
      </c>
      <c r="BD179" s="56" t="s">
        <v>597</v>
      </c>
      <c r="BE179" s="56" t="s">
        <v>591</v>
      </c>
      <c r="BF179" s="56" t="s">
        <v>137</v>
      </c>
      <c r="BG179" s="56"/>
      <c r="BH179" s="56" t="s">
        <v>225</v>
      </c>
      <c r="BI179" s="56" t="s">
        <v>149</v>
      </c>
      <c r="BJ179" s="56" t="s">
        <v>137</v>
      </c>
      <c r="BK179" s="56"/>
      <c r="BL179" s="56" t="s">
        <v>199</v>
      </c>
      <c r="BM179" s="56"/>
      <c r="BN179" s="56" t="s">
        <v>150</v>
      </c>
      <c r="BO179" s="56"/>
    </row>
    <row r="180" spans="1:67">
      <c r="A180" s="56">
        <v>217</v>
      </c>
      <c r="B180" s="56" t="s">
        <v>113</v>
      </c>
      <c r="C180" s="56" t="s">
        <v>114</v>
      </c>
      <c r="D180" s="56" t="s">
        <v>1792</v>
      </c>
      <c r="E180" s="56" t="s">
        <v>1793</v>
      </c>
      <c r="F180" s="56" t="s">
        <v>1794</v>
      </c>
      <c r="G180" s="56" t="s">
        <v>1795</v>
      </c>
      <c r="H180" s="56" t="s">
        <v>1796</v>
      </c>
      <c r="I180" s="56" t="s">
        <v>137</v>
      </c>
      <c r="J180" s="56" t="s">
        <v>49</v>
      </c>
      <c r="K180" s="56" t="s">
        <v>11</v>
      </c>
      <c r="L180" s="56" t="s">
        <v>705</v>
      </c>
      <c r="M180" s="56" t="s">
        <v>705</v>
      </c>
      <c r="N180" s="56"/>
      <c r="O180" s="56"/>
      <c r="P180" s="56"/>
      <c r="Q180" s="56" t="s">
        <v>1792</v>
      </c>
      <c r="R180" s="56" t="s">
        <v>11</v>
      </c>
      <c r="S180" s="56" t="s">
        <v>1797</v>
      </c>
      <c r="T180" s="56" t="s">
        <v>125</v>
      </c>
      <c r="U180" s="56" t="s">
        <v>1798</v>
      </c>
      <c r="V180" s="56" t="s">
        <v>127</v>
      </c>
      <c r="W180" s="56" t="s">
        <v>184</v>
      </c>
      <c r="X180" s="56" t="s">
        <v>49</v>
      </c>
      <c r="Y180" s="56" t="s">
        <v>1799</v>
      </c>
      <c r="Z180" s="56" t="s">
        <v>1800</v>
      </c>
      <c r="AA180" s="56" t="s">
        <v>1801</v>
      </c>
      <c r="AB180" s="56" t="s">
        <v>1792</v>
      </c>
      <c r="AC180" s="56">
        <v>5564259</v>
      </c>
      <c r="AD180" s="56" t="s">
        <v>11</v>
      </c>
      <c r="AE180" s="56" t="s">
        <v>1802</v>
      </c>
      <c r="AF180" s="56" t="s">
        <v>11</v>
      </c>
      <c r="AG180" s="56" t="s">
        <v>1803</v>
      </c>
      <c r="AH180" s="56" t="s">
        <v>48</v>
      </c>
      <c r="AI180" s="56" t="s">
        <v>1804</v>
      </c>
      <c r="AJ180" s="56" t="s">
        <v>1805</v>
      </c>
      <c r="AK180" s="56" t="s">
        <v>136</v>
      </c>
      <c r="AL180" s="56" t="s">
        <v>137</v>
      </c>
      <c r="AM180" s="58">
        <v>3900</v>
      </c>
      <c r="AN180" s="56"/>
      <c r="AO180" s="56" t="s">
        <v>137</v>
      </c>
      <c r="AP180" s="56" t="s">
        <v>138</v>
      </c>
      <c r="AQ180" s="56" t="s">
        <v>139</v>
      </c>
      <c r="AR180" s="56" t="s">
        <v>191</v>
      </c>
      <c r="AS180" s="56" t="s">
        <v>1806</v>
      </c>
      <c r="AT180" s="56" t="s">
        <v>1807</v>
      </c>
      <c r="AU180" s="56" t="s">
        <v>1666</v>
      </c>
      <c r="AV180" s="56"/>
      <c r="AW180" s="56" t="s">
        <v>1808</v>
      </c>
      <c r="AX180" s="56"/>
      <c r="AY180" s="56"/>
      <c r="AZ180" s="56"/>
      <c r="BA180" s="56"/>
      <c r="BB180" s="56">
        <v>52942124</v>
      </c>
      <c r="BC180" s="56" t="s">
        <v>143</v>
      </c>
      <c r="BD180" s="56" t="s">
        <v>144</v>
      </c>
      <c r="BE180" s="56" t="s">
        <v>196</v>
      </c>
      <c r="BF180" s="56" t="s">
        <v>1809</v>
      </c>
      <c r="BG180" s="56" t="s">
        <v>147</v>
      </c>
      <c r="BH180" s="56" t="s">
        <v>391</v>
      </c>
      <c r="BI180" s="56" t="s">
        <v>149</v>
      </c>
      <c r="BJ180" s="56" t="s">
        <v>137</v>
      </c>
      <c r="BK180" s="56"/>
      <c r="BL180" s="56" t="s">
        <v>199</v>
      </c>
      <c r="BM180" s="56"/>
      <c r="BN180" s="56"/>
      <c r="BO180" s="56" t="s">
        <v>283</v>
      </c>
    </row>
    <row r="181" spans="1:67">
      <c r="A181" s="56">
        <v>218</v>
      </c>
      <c r="B181" s="56" t="s">
        <v>113</v>
      </c>
      <c r="C181" s="56" t="s">
        <v>114</v>
      </c>
      <c r="D181" s="56" t="s">
        <v>1792</v>
      </c>
      <c r="E181" s="56" t="s">
        <v>1793</v>
      </c>
      <c r="F181" s="56" t="s">
        <v>1794</v>
      </c>
      <c r="G181" s="56" t="s">
        <v>1795</v>
      </c>
      <c r="H181" s="56" t="s">
        <v>1796</v>
      </c>
      <c r="I181" s="56" t="s">
        <v>137</v>
      </c>
      <c r="J181" s="56" t="s">
        <v>49</v>
      </c>
      <c r="K181" s="56" t="s">
        <v>11</v>
      </c>
      <c r="L181" s="56" t="s">
        <v>705</v>
      </c>
      <c r="M181" s="56" t="s">
        <v>705</v>
      </c>
      <c r="N181" s="56"/>
      <c r="O181" s="56"/>
      <c r="P181" s="56"/>
      <c r="Q181" s="56" t="s">
        <v>1792</v>
      </c>
      <c r="R181" s="56" t="s">
        <v>11</v>
      </c>
      <c r="S181" s="56" t="s">
        <v>1797</v>
      </c>
      <c r="T181" s="56" t="s">
        <v>125</v>
      </c>
      <c r="U181" s="56" t="s">
        <v>1798</v>
      </c>
      <c r="V181" s="56" t="s">
        <v>127</v>
      </c>
      <c r="W181" s="56" t="s">
        <v>184</v>
      </c>
      <c r="X181" s="56" t="s">
        <v>49</v>
      </c>
      <c r="Y181" s="56" t="s">
        <v>1799</v>
      </c>
      <c r="Z181" s="56" t="s">
        <v>1800</v>
      </c>
      <c r="AA181" s="56" t="s">
        <v>1801</v>
      </c>
      <c r="AB181" s="56" t="s">
        <v>1792</v>
      </c>
      <c r="AC181" s="56">
        <v>5564259</v>
      </c>
      <c r="AD181" s="56" t="s">
        <v>11</v>
      </c>
      <c r="AE181" s="56" t="s">
        <v>1802</v>
      </c>
      <c r="AF181" s="56" t="s">
        <v>11</v>
      </c>
      <c r="AG181" s="56" t="s">
        <v>1803</v>
      </c>
      <c r="AH181" s="56" t="s">
        <v>48</v>
      </c>
      <c r="AI181" s="56" t="s">
        <v>189</v>
      </c>
      <c r="AJ181" s="56" t="s">
        <v>190</v>
      </c>
      <c r="AK181" s="56" t="s">
        <v>136</v>
      </c>
      <c r="AL181" s="56" t="s">
        <v>137</v>
      </c>
      <c r="AM181" s="58">
        <v>4900</v>
      </c>
      <c r="AN181" s="56"/>
      <c r="AO181" s="56" t="s">
        <v>137</v>
      </c>
      <c r="AP181" s="56" t="s">
        <v>138</v>
      </c>
      <c r="AQ181" s="56" t="s">
        <v>139</v>
      </c>
      <c r="AR181" s="56" t="s">
        <v>191</v>
      </c>
      <c r="AS181" s="56" t="s">
        <v>1806</v>
      </c>
      <c r="AT181" s="56" t="s">
        <v>1810</v>
      </c>
      <c r="AU181" s="56" t="s">
        <v>1666</v>
      </c>
      <c r="AV181" s="56"/>
      <c r="AW181" s="56" t="s">
        <v>1808</v>
      </c>
      <c r="AX181" s="56"/>
      <c r="AY181" s="56"/>
      <c r="AZ181" s="56"/>
      <c r="BA181" s="56"/>
      <c r="BB181" s="56">
        <v>52942124</v>
      </c>
      <c r="BC181" s="56" t="s">
        <v>143</v>
      </c>
      <c r="BD181" s="56" t="s">
        <v>144</v>
      </c>
      <c r="BE181" s="56" t="s">
        <v>196</v>
      </c>
      <c r="BF181" s="56" t="s">
        <v>1809</v>
      </c>
      <c r="BG181" s="56" t="s">
        <v>147</v>
      </c>
      <c r="BH181" s="56" t="s">
        <v>391</v>
      </c>
      <c r="BI181" s="56" t="s">
        <v>149</v>
      </c>
      <c r="BJ181" s="56" t="s">
        <v>137</v>
      </c>
      <c r="BK181" s="56"/>
      <c r="BL181" s="56" t="s">
        <v>199</v>
      </c>
      <c r="BM181" s="56"/>
      <c r="BN181" s="56"/>
      <c r="BO181" s="56" t="s">
        <v>283</v>
      </c>
    </row>
    <row r="182" spans="1:67">
      <c r="A182" s="56">
        <v>87</v>
      </c>
      <c r="B182" s="56" t="s">
        <v>113</v>
      </c>
      <c r="C182" s="56" t="s">
        <v>114</v>
      </c>
      <c r="D182" s="56" t="s">
        <v>1811</v>
      </c>
      <c r="E182" s="56" t="s">
        <v>1812</v>
      </c>
      <c r="F182" s="56" t="s">
        <v>1813</v>
      </c>
      <c r="G182" s="56" t="s">
        <v>1814</v>
      </c>
      <c r="H182" s="56" t="s">
        <v>1815</v>
      </c>
      <c r="I182" s="56" t="s">
        <v>1816</v>
      </c>
      <c r="J182" s="56" t="s">
        <v>287</v>
      </c>
      <c r="K182" s="56" t="s">
        <v>17</v>
      </c>
      <c r="L182" s="56" t="s">
        <v>1557</v>
      </c>
      <c r="M182" s="56" t="s">
        <v>1558</v>
      </c>
      <c r="N182" s="56" t="s">
        <v>137</v>
      </c>
      <c r="O182" s="56"/>
      <c r="P182" s="56"/>
      <c r="Q182" s="56" t="s">
        <v>1811</v>
      </c>
      <c r="R182" s="56" t="s">
        <v>17</v>
      </c>
      <c r="S182" s="56" t="s">
        <v>1817</v>
      </c>
      <c r="T182" s="56" t="s">
        <v>125</v>
      </c>
      <c r="U182" s="56" t="s">
        <v>1818</v>
      </c>
      <c r="V182" s="56" t="s">
        <v>127</v>
      </c>
      <c r="W182" s="56" t="s">
        <v>771</v>
      </c>
      <c r="X182" s="56" t="s">
        <v>287</v>
      </c>
      <c r="Y182" s="56" t="s">
        <v>252</v>
      </c>
      <c r="Z182" s="56" t="s">
        <v>338</v>
      </c>
      <c r="AA182" s="56" t="s">
        <v>339</v>
      </c>
      <c r="AB182" s="56" t="s">
        <v>1811</v>
      </c>
      <c r="AC182" s="56">
        <v>5657235</v>
      </c>
      <c r="AD182" s="56" t="s">
        <v>17</v>
      </c>
      <c r="AE182" s="56" t="s">
        <v>1819</v>
      </c>
      <c r="AF182" s="56" t="s">
        <v>17</v>
      </c>
      <c r="AG182" s="56" t="s">
        <v>1819</v>
      </c>
      <c r="AH182" s="56" t="s">
        <v>46</v>
      </c>
      <c r="AI182" s="56" t="s">
        <v>1820</v>
      </c>
      <c r="AJ182" s="56" t="s">
        <v>1821</v>
      </c>
      <c r="AK182" s="56" t="s">
        <v>136</v>
      </c>
      <c r="AL182" s="56" t="s">
        <v>137</v>
      </c>
      <c r="AM182" s="58">
        <v>3180</v>
      </c>
      <c r="AN182" s="56" t="s">
        <v>561</v>
      </c>
      <c r="AO182" s="56" t="s">
        <v>137</v>
      </c>
      <c r="AP182" s="56" t="s">
        <v>138</v>
      </c>
      <c r="AQ182" s="56" t="s">
        <v>139</v>
      </c>
      <c r="AR182" s="56" t="s">
        <v>322</v>
      </c>
      <c r="AS182" s="56" t="s">
        <v>1822</v>
      </c>
      <c r="AT182" s="56" t="s">
        <v>1823</v>
      </c>
      <c r="AU182" s="56" t="s">
        <v>954</v>
      </c>
      <c r="AV182" s="56"/>
      <c r="AW182" s="56" t="s">
        <v>1824</v>
      </c>
      <c r="AX182" s="56"/>
      <c r="AY182" s="56"/>
      <c r="AZ182" s="56"/>
      <c r="BA182" s="56"/>
      <c r="BB182" s="56">
        <v>44500378</v>
      </c>
      <c r="BC182" s="56" t="s">
        <v>143</v>
      </c>
      <c r="BD182" s="56" t="s">
        <v>597</v>
      </c>
      <c r="BE182" s="56" t="s">
        <v>649</v>
      </c>
      <c r="BF182" s="56" t="s">
        <v>137</v>
      </c>
      <c r="BG182" s="56"/>
      <c r="BH182" s="56" t="s">
        <v>198</v>
      </c>
      <c r="BI182" s="56" t="s">
        <v>149</v>
      </c>
      <c r="BJ182" s="56" t="s">
        <v>137</v>
      </c>
      <c r="BK182" s="56"/>
      <c r="BL182" s="56" t="s">
        <v>199</v>
      </c>
      <c r="BM182" s="56"/>
      <c r="BN182" s="56" t="s">
        <v>150</v>
      </c>
      <c r="BO182" s="56" t="s">
        <v>1825</v>
      </c>
    </row>
    <row r="183" spans="1:67">
      <c r="A183" s="56">
        <v>93</v>
      </c>
      <c r="B183" s="56" t="s">
        <v>113</v>
      </c>
      <c r="C183" s="56" t="s">
        <v>114</v>
      </c>
      <c r="D183" s="56" t="s">
        <v>1811</v>
      </c>
      <c r="E183" s="56" t="s">
        <v>1826</v>
      </c>
      <c r="F183" s="56" t="s">
        <v>1813</v>
      </c>
      <c r="G183" s="56" t="s">
        <v>1827</v>
      </c>
      <c r="H183" s="56" t="s">
        <v>1828</v>
      </c>
      <c r="I183" s="56" t="s">
        <v>1829</v>
      </c>
      <c r="J183" s="56" t="s">
        <v>287</v>
      </c>
      <c r="K183" s="56" t="s">
        <v>17</v>
      </c>
      <c r="L183" s="56" t="s">
        <v>1557</v>
      </c>
      <c r="M183" s="56" t="s">
        <v>1558</v>
      </c>
      <c r="N183" s="56" t="s">
        <v>137</v>
      </c>
      <c r="O183" s="56"/>
      <c r="P183" s="56"/>
      <c r="Q183" s="56" t="s">
        <v>1811</v>
      </c>
      <c r="R183" s="56" t="s">
        <v>17</v>
      </c>
      <c r="S183" s="56" t="s">
        <v>1830</v>
      </c>
      <c r="T183" s="56" t="s">
        <v>163</v>
      </c>
      <c r="U183" s="56" t="s">
        <v>1831</v>
      </c>
      <c r="V183" s="56" t="s">
        <v>127</v>
      </c>
      <c r="W183" s="56" t="s">
        <v>1832</v>
      </c>
      <c r="X183" s="56" t="s">
        <v>287</v>
      </c>
      <c r="Y183" s="56" t="s">
        <v>252</v>
      </c>
      <c r="Z183" s="56" t="s">
        <v>338</v>
      </c>
      <c r="AA183" s="56" t="s">
        <v>339</v>
      </c>
      <c r="AB183" s="56" t="s">
        <v>1811</v>
      </c>
      <c r="AC183" s="56">
        <v>5568001</v>
      </c>
      <c r="AD183" s="56" t="s">
        <v>17</v>
      </c>
      <c r="AE183" s="56" t="s">
        <v>1833</v>
      </c>
      <c r="AF183" s="56" t="s">
        <v>17</v>
      </c>
      <c r="AG183" s="56" t="s">
        <v>1834</v>
      </c>
      <c r="AH183" s="56" t="s">
        <v>48</v>
      </c>
      <c r="AI183" s="56" t="s">
        <v>1835</v>
      </c>
      <c r="AJ183" s="56" t="s">
        <v>1836</v>
      </c>
      <c r="AK183" s="56" t="s">
        <v>136</v>
      </c>
      <c r="AL183" s="56" t="s">
        <v>137</v>
      </c>
      <c r="AM183" s="58">
        <v>1477.6</v>
      </c>
      <c r="AN183" s="56"/>
      <c r="AO183" s="56" t="s">
        <v>137</v>
      </c>
      <c r="AP183" s="56" t="s">
        <v>138</v>
      </c>
      <c r="AQ183" s="56" t="s">
        <v>139</v>
      </c>
      <c r="AR183" s="56" t="s">
        <v>322</v>
      </c>
      <c r="AS183" s="56" t="s">
        <v>1822</v>
      </c>
      <c r="AT183" s="56" t="s">
        <v>1837</v>
      </c>
      <c r="AU183" s="56" t="s">
        <v>1125</v>
      </c>
      <c r="AV183" s="56"/>
      <c r="AW183" s="56" t="s">
        <v>1838</v>
      </c>
      <c r="AX183" s="56"/>
      <c r="AY183" s="56"/>
      <c r="AZ183" s="56"/>
      <c r="BA183" s="56"/>
      <c r="BB183" s="56">
        <v>44500378</v>
      </c>
      <c r="BC183" s="56" t="s">
        <v>143</v>
      </c>
      <c r="BD183" s="56" t="s">
        <v>303</v>
      </c>
      <c r="BE183" s="56" t="s">
        <v>1839</v>
      </c>
      <c r="BF183" s="56" t="s">
        <v>349</v>
      </c>
      <c r="BG183" s="56" t="s">
        <v>956</v>
      </c>
      <c r="BH183" s="56" t="s">
        <v>198</v>
      </c>
      <c r="BI183" s="56" t="s">
        <v>149</v>
      </c>
      <c r="BJ183" s="56" t="s">
        <v>137</v>
      </c>
      <c r="BK183" s="56"/>
      <c r="BL183" s="56" t="s">
        <v>199</v>
      </c>
      <c r="BM183" s="56"/>
      <c r="BN183" s="56" t="s">
        <v>150</v>
      </c>
      <c r="BO183" s="56" t="s">
        <v>1825</v>
      </c>
    </row>
    <row r="184" spans="1:67">
      <c r="A184" s="56">
        <v>94</v>
      </c>
      <c r="B184" s="56" t="s">
        <v>113</v>
      </c>
      <c r="C184" s="56" t="s">
        <v>114</v>
      </c>
      <c r="D184" s="56" t="s">
        <v>1811</v>
      </c>
      <c r="E184" s="56" t="s">
        <v>1826</v>
      </c>
      <c r="F184" s="56" t="s">
        <v>1813</v>
      </c>
      <c r="G184" s="56" t="s">
        <v>1827</v>
      </c>
      <c r="H184" s="56" t="s">
        <v>1828</v>
      </c>
      <c r="I184" s="56" t="s">
        <v>1829</v>
      </c>
      <c r="J184" s="56" t="s">
        <v>287</v>
      </c>
      <c r="K184" s="56" t="s">
        <v>17</v>
      </c>
      <c r="L184" s="56" t="s">
        <v>1557</v>
      </c>
      <c r="M184" s="56" t="s">
        <v>1558</v>
      </c>
      <c r="N184" s="56" t="s">
        <v>137</v>
      </c>
      <c r="O184" s="56"/>
      <c r="P184" s="56"/>
      <c r="Q184" s="56" t="s">
        <v>1811</v>
      </c>
      <c r="R184" s="56" t="s">
        <v>17</v>
      </c>
      <c r="S184" s="56" t="s">
        <v>1830</v>
      </c>
      <c r="T184" s="56" t="s">
        <v>163</v>
      </c>
      <c r="U184" s="56" t="s">
        <v>1831</v>
      </c>
      <c r="V184" s="56" t="s">
        <v>127</v>
      </c>
      <c r="W184" s="56" t="s">
        <v>1832</v>
      </c>
      <c r="X184" s="56" t="s">
        <v>287</v>
      </c>
      <c r="Y184" s="56" t="s">
        <v>252</v>
      </c>
      <c r="Z184" s="56" t="s">
        <v>338</v>
      </c>
      <c r="AA184" s="56" t="s">
        <v>339</v>
      </c>
      <c r="AB184" s="56" t="s">
        <v>1811</v>
      </c>
      <c r="AC184" s="56">
        <v>5568001</v>
      </c>
      <c r="AD184" s="56" t="s">
        <v>17</v>
      </c>
      <c r="AE184" s="56" t="s">
        <v>1833</v>
      </c>
      <c r="AF184" s="56" t="s">
        <v>17</v>
      </c>
      <c r="AG184" s="56" t="s">
        <v>1834</v>
      </c>
      <c r="AH184" s="56" t="s">
        <v>48</v>
      </c>
      <c r="AI184" s="56" t="s">
        <v>1840</v>
      </c>
      <c r="AJ184" s="56" t="s">
        <v>1841</v>
      </c>
      <c r="AK184" s="56" t="s">
        <v>136</v>
      </c>
      <c r="AL184" s="56" t="s">
        <v>137</v>
      </c>
      <c r="AM184" s="58">
        <v>10936.6</v>
      </c>
      <c r="AN184" s="56"/>
      <c r="AO184" s="56" t="s">
        <v>137</v>
      </c>
      <c r="AP184" s="56" t="s">
        <v>138</v>
      </c>
      <c r="AQ184" s="56" t="s">
        <v>139</v>
      </c>
      <c r="AR184" s="56" t="s">
        <v>322</v>
      </c>
      <c r="AS184" s="56" t="s">
        <v>1822</v>
      </c>
      <c r="AT184" s="56" t="s">
        <v>1842</v>
      </c>
      <c r="AU184" s="56" t="s">
        <v>1125</v>
      </c>
      <c r="AV184" s="56"/>
      <c r="AW184" s="56" t="s">
        <v>1838</v>
      </c>
      <c r="AX184" s="56"/>
      <c r="AY184" s="56"/>
      <c r="AZ184" s="56"/>
      <c r="BA184" s="56"/>
      <c r="BB184" s="56">
        <v>44500378</v>
      </c>
      <c r="BC184" s="56" t="s">
        <v>143</v>
      </c>
      <c r="BD184" s="56" t="s">
        <v>303</v>
      </c>
      <c r="BE184" s="56" t="s">
        <v>1839</v>
      </c>
      <c r="BF184" s="56" t="s">
        <v>349</v>
      </c>
      <c r="BG184" s="56" t="s">
        <v>956</v>
      </c>
      <c r="BH184" s="56" t="s">
        <v>198</v>
      </c>
      <c r="BI184" s="56" t="s">
        <v>149</v>
      </c>
      <c r="BJ184" s="56" t="s">
        <v>137</v>
      </c>
      <c r="BK184" s="56"/>
      <c r="BL184" s="56" t="s">
        <v>199</v>
      </c>
      <c r="BM184" s="56"/>
      <c r="BN184" s="56" t="s">
        <v>150</v>
      </c>
      <c r="BO184" s="56" t="s">
        <v>1825</v>
      </c>
    </row>
    <row r="185" spans="1:67">
      <c r="A185" s="56">
        <v>95</v>
      </c>
      <c r="B185" s="56" t="s">
        <v>113</v>
      </c>
      <c r="C185" s="56" t="s">
        <v>114</v>
      </c>
      <c r="D185" s="56" t="s">
        <v>1811</v>
      </c>
      <c r="E185" s="56" t="s">
        <v>1826</v>
      </c>
      <c r="F185" s="56" t="s">
        <v>1813</v>
      </c>
      <c r="G185" s="56" t="s">
        <v>1827</v>
      </c>
      <c r="H185" s="56" t="s">
        <v>1828</v>
      </c>
      <c r="I185" s="56" t="s">
        <v>1829</v>
      </c>
      <c r="J185" s="56" t="s">
        <v>287</v>
      </c>
      <c r="K185" s="56" t="s">
        <v>17</v>
      </c>
      <c r="L185" s="56" t="s">
        <v>1557</v>
      </c>
      <c r="M185" s="56" t="s">
        <v>1558</v>
      </c>
      <c r="N185" s="56" t="s">
        <v>137</v>
      </c>
      <c r="O185" s="56"/>
      <c r="P185" s="56"/>
      <c r="Q185" s="56" t="s">
        <v>1811</v>
      </c>
      <c r="R185" s="56" t="s">
        <v>17</v>
      </c>
      <c r="S185" s="56" t="s">
        <v>1830</v>
      </c>
      <c r="T185" s="56" t="s">
        <v>163</v>
      </c>
      <c r="U185" s="56" t="s">
        <v>1831</v>
      </c>
      <c r="V185" s="56" t="s">
        <v>127</v>
      </c>
      <c r="W185" s="56" t="s">
        <v>1832</v>
      </c>
      <c r="X185" s="56" t="s">
        <v>287</v>
      </c>
      <c r="Y185" s="56" t="s">
        <v>252</v>
      </c>
      <c r="Z185" s="56" t="s">
        <v>338</v>
      </c>
      <c r="AA185" s="56" t="s">
        <v>339</v>
      </c>
      <c r="AB185" s="56" t="s">
        <v>1811</v>
      </c>
      <c r="AC185" s="56">
        <v>5568001</v>
      </c>
      <c r="AD185" s="56" t="s">
        <v>17</v>
      </c>
      <c r="AE185" s="56" t="s">
        <v>1833</v>
      </c>
      <c r="AF185" s="56" t="s">
        <v>17</v>
      </c>
      <c r="AG185" s="56" t="s">
        <v>1834</v>
      </c>
      <c r="AH185" s="56" t="s">
        <v>48</v>
      </c>
      <c r="AI185" s="56" t="s">
        <v>1843</v>
      </c>
      <c r="AJ185" s="56" t="s">
        <v>1844</v>
      </c>
      <c r="AK185" s="56" t="s">
        <v>136</v>
      </c>
      <c r="AL185" s="56" t="s">
        <v>137</v>
      </c>
      <c r="AM185" s="58">
        <v>1478</v>
      </c>
      <c r="AN185" s="56"/>
      <c r="AO185" s="56" t="s">
        <v>137</v>
      </c>
      <c r="AP185" s="56" t="s">
        <v>138</v>
      </c>
      <c r="AQ185" s="56" t="s">
        <v>139</v>
      </c>
      <c r="AR185" s="56" t="s">
        <v>322</v>
      </c>
      <c r="AS185" s="56" t="s">
        <v>1822</v>
      </c>
      <c r="AT185" s="56" t="s">
        <v>1845</v>
      </c>
      <c r="AU185" s="56" t="s">
        <v>1125</v>
      </c>
      <c r="AV185" s="56"/>
      <c r="AW185" s="56" t="s">
        <v>1838</v>
      </c>
      <c r="AX185" s="56"/>
      <c r="AY185" s="56"/>
      <c r="AZ185" s="56"/>
      <c r="BA185" s="56"/>
      <c r="BB185" s="56">
        <v>44500378</v>
      </c>
      <c r="BC185" s="56" t="s">
        <v>143</v>
      </c>
      <c r="BD185" s="56" t="s">
        <v>303</v>
      </c>
      <c r="BE185" s="56" t="s">
        <v>1839</v>
      </c>
      <c r="BF185" s="56" t="s">
        <v>349</v>
      </c>
      <c r="BG185" s="56" t="s">
        <v>956</v>
      </c>
      <c r="BH185" s="56" t="s">
        <v>198</v>
      </c>
      <c r="BI185" s="56" t="s">
        <v>149</v>
      </c>
      <c r="BJ185" s="56" t="s">
        <v>137</v>
      </c>
      <c r="BK185" s="56"/>
      <c r="BL185" s="56" t="s">
        <v>199</v>
      </c>
      <c r="BM185" s="56"/>
      <c r="BN185" s="56" t="s">
        <v>150</v>
      </c>
      <c r="BO185" s="56" t="s">
        <v>1825</v>
      </c>
    </row>
    <row r="186" spans="1:67">
      <c r="A186" s="56">
        <v>96</v>
      </c>
      <c r="B186" s="56" t="s">
        <v>113</v>
      </c>
      <c r="C186" s="56" t="s">
        <v>114</v>
      </c>
      <c r="D186" s="56" t="s">
        <v>1811</v>
      </c>
      <c r="E186" s="56" t="s">
        <v>1826</v>
      </c>
      <c r="F186" s="56" t="s">
        <v>1813</v>
      </c>
      <c r="G186" s="56" t="s">
        <v>1827</v>
      </c>
      <c r="H186" s="56" t="s">
        <v>1828</v>
      </c>
      <c r="I186" s="56" t="s">
        <v>1829</v>
      </c>
      <c r="J186" s="56" t="s">
        <v>287</v>
      </c>
      <c r="K186" s="56" t="s">
        <v>17</v>
      </c>
      <c r="L186" s="56" t="s">
        <v>1557</v>
      </c>
      <c r="M186" s="56" t="s">
        <v>1558</v>
      </c>
      <c r="N186" s="56" t="s">
        <v>137</v>
      </c>
      <c r="O186" s="56"/>
      <c r="P186" s="56"/>
      <c r="Q186" s="56" t="s">
        <v>1811</v>
      </c>
      <c r="R186" s="56" t="s">
        <v>17</v>
      </c>
      <c r="S186" s="56" t="s">
        <v>1830</v>
      </c>
      <c r="T186" s="56" t="s">
        <v>163</v>
      </c>
      <c r="U186" s="56" t="s">
        <v>1831</v>
      </c>
      <c r="V186" s="56" t="s">
        <v>127</v>
      </c>
      <c r="W186" s="56" t="s">
        <v>1832</v>
      </c>
      <c r="X186" s="56" t="s">
        <v>287</v>
      </c>
      <c r="Y186" s="56" t="s">
        <v>252</v>
      </c>
      <c r="Z186" s="56" t="s">
        <v>338</v>
      </c>
      <c r="AA186" s="56" t="s">
        <v>339</v>
      </c>
      <c r="AB186" s="56" t="s">
        <v>1811</v>
      </c>
      <c r="AC186" s="56">
        <v>5568001</v>
      </c>
      <c r="AD186" s="56" t="s">
        <v>17</v>
      </c>
      <c r="AE186" s="56" t="s">
        <v>1833</v>
      </c>
      <c r="AF186" s="56" t="s">
        <v>17</v>
      </c>
      <c r="AG186" s="56" t="s">
        <v>1834</v>
      </c>
      <c r="AH186" s="56" t="s">
        <v>48</v>
      </c>
      <c r="AI186" s="56" t="s">
        <v>1846</v>
      </c>
      <c r="AJ186" s="56" t="s">
        <v>1847</v>
      </c>
      <c r="AK186" s="56" t="s">
        <v>136</v>
      </c>
      <c r="AL186" s="56" t="s">
        <v>137</v>
      </c>
      <c r="AM186" s="58">
        <v>10197.6</v>
      </c>
      <c r="AN186" s="56"/>
      <c r="AO186" s="56" t="s">
        <v>137</v>
      </c>
      <c r="AP186" s="56" t="s">
        <v>138</v>
      </c>
      <c r="AQ186" s="56" t="s">
        <v>139</v>
      </c>
      <c r="AR186" s="56" t="s">
        <v>322</v>
      </c>
      <c r="AS186" s="56" t="s">
        <v>1822</v>
      </c>
      <c r="AT186" s="56" t="s">
        <v>1848</v>
      </c>
      <c r="AU186" s="56" t="s">
        <v>1125</v>
      </c>
      <c r="AV186" s="56"/>
      <c r="AW186" s="56" t="s">
        <v>1838</v>
      </c>
      <c r="AX186" s="56"/>
      <c r="AY186" s="56"/>
      <c r="AZ186" s="56"/>
      <c r="BA186" s="56"/>
      <c r="BB186" s="56">
        <v>44500378</v>
      </c>
      <c r="BC186" s="56" t="s">
        <v>143</v>
      </c>
      <c r="BD186" s="56" t="s">
        <v>303</v>
      </c>
      <c r="BE186" s="56" t="s">
        <v>1839</v>
      </c>
      <c r="BF186" s="56" t="s">
        <v>349</v>
      </c>
      <c r="BG186" s="56" t="s">
        <v>956</v>
      </c>
      <c r="BH186" s="56" t="s">
        <v>198</v>
      </c>
      <c r="BI186" s="56" t="s">
        <v>149</v>
      </c>
      <c r="BJ186" s="56" t="s">
        <v>137</v>
      </c>
      <c r="BK186" s="56"/>
      <c r="BL186" s="56" t="s">
        <v>199</v>
      </c>
      <c r="BM186" s="56"/>
      <c r="BN186" s="56" t="s">
        <v>150</v>
      </c>
      <c r="BO186" s="56" t="s">
        <v>1825</v>
      </c>
    </row>
    <row r="187" spans="1:67">
      <c r="A187" s="56">
        <v>97</v>
      </c>
      <c r="B187" s="56" t="s">
        <v>113</v>
      </c>
      <c r="C187" s="56" t="s">
        <v>114</v>
      </c>
      <c r="D187" s="56" t="s">
        <v>1811</v>
      </c>
      <c r="E187" s="56" t="s">
        <v>1826</v>
      </c>
      <c r="F187" s="56" t="s">
        <v>1813</v>
      </c>
      <c r="G187" s="56" t="s">
        <v>1827</v>
      </c>
      <c r="H187" s="56" t="s">
        <v>1828</v>
      </c>
      <c r="I187" s="56" t="s">
        <v>1829</v>
      </c>
      <c r="J187" s="56" t="s">
        <v>287</v>
      </c>
      <c r="K187" s="56" t="s">
        <v>17</v>
      </c>
      <c r="L187" s="56" t="s">
        <v>1557</v>
      </c>
      <c r="M187" s="56" t="s">
        <v>1558</v>
      </c>
      <c r="N187" s="56" t="s">
        <v>137</v>
      </c>
      <c r="O187" s="56"/>
      <c r="P187" s="56"/>
      <c r="Q187" s="56" t="s">
        <v>1811</v>
      </c>
      <c r="R187" s="56" t="s">
        <v>17</v>
      </c>
      <c r="S187" s="56" t="s">
        <v>1830</v>
      </c>
      <c r="T187" s="56" t="s">
        <v>163</v>
      </c>
      <c r="U187" s="56" t="s">
        <v>1831</v>
      </c>
      <c r="V187" s="56" t="s">
        <v>127</v>
      </c>
      <c r="W187" s="56" t="s">
        <v>1832</v>
      </c>
      <c r="X187" s="56" t="s">
        <v>287</v>
      </c>
      <c r="Y187" s="56" t="s">
        <v>252</v>
      </c>
      <c r="Z187" s="56" t="s">
        <v>338</v>
      </c>
      <c r="AA187" s="56" t="s">
        <v>339</v>
      </c>
      <c r="AB187" s="56" t="s">
        <v>1811</v>
      </c>
      <c r="AC187" s="56">
        <v>5568001</v>
      </c>
      <c r="AD187" s="56" t="s">
        <v>17</v>
      </c>
      <c r="AE187" s="56" t="s">
        <v>1833</v>
      </c>
      <c r="AF187" s="56" t="s">
        <v>17</v>
      </c>
      <c r="AG187" s="56" t="s">
        <v>1834</v>
      </c>
      <c r="AH187" s="56" t="s">
        <v>48</v>
      </c>
      <c r="AI187" s="56" t="s">
        <v>1849</v>
      </c>
      <c r="AJ187" s="56" t="s">
        <v>1850</v>
      </c>
      <c r="AK187" s="56" t="s">
        <v>136</v>
      </c>
      <c r="AL187" s="56" t="s">
        <v>137</v>
      </c>
      <c r="AM187" s="58">
        <v>11232.2</v>
      </c>
      <c r="AN187" s="56"/>
      <c r="AO187" s="56" t="s">
        <v>137</v>
      </c>
      <c r="AP187" s="56" t="s">
        <v>138</v>
      </c>
      <c r="AQ187" s="56" t="s">
        <v>139</v>
      </c>
      <c r="AR187" s="56" t="s">
        <v>322</v>
      </c>
      <c r="AS187" s="56" t="s">
        <v>1822</v>
      </c>
      <c r="AT187" s="56" t="s">
        <v>1851</v>
      </c>
      <c r="AU187" s="56" t="s">
        <v>1125</v>
      </c>
      <c r="AV187" s="56"/>
      <c r="AW187" s="56" t="s">
        <v>1838</v>
      </c>
      <c r="AX187" s="56"/>
      <c r="AY187" s="56"/>
      <c r="AZ187" s="56"/>
      <c r="BA187" s="56"/>
      <c r="BB187" s="56">
        <v>44500378</v>
      </c>
      <c r="BC187" s="56" t="s">
        <v>143</v>
      </c>
      <c r="BD187" s="56" t="s">
        <v>303</v>
      </c>
      <c r="BE187" s="56" t="s">
        <v>1839</v>
      </c>
      <c r="BF187" s="56" t="s">
        <v>349</v>
      </c>
      <c r="BG187" s="56" t="s">
        <v>956</v>
      </c>
      <c r="BH187" s="56" t="s">
        <v>198</v>
      </c>
      <c r="BI187" s="56" t="s">
        <v>149</v>
      </c>
      <c r="BJ187" s="56" t="s">
        <v>137</v>
      </c>
      <c r="BK187" s="56"/>
      <c r="BL187" s="56" t="s">
        <v>199</v>
      </c>
      <c r="BM187" s="56"/>
      <c r="BN187" s="56" t="s">
        <v>150</v>
      </c>
      <c r="BO187" s="56" t="s">
        <v>1825</v>
      </c>
    </row>
    <row r="188" spans="1:67">
      <c r="A188" s="56">
        <v>98</v>
      </c>
      <c r="B188" s="56" t="s">
        <v>113</v>
      </c>
      <c r="C188" s="56" t="s">
        <v>114</v>
      </c>
      <c r="D188" s="56" t="s">
        <v>1811</v>
      </c>
      <c r="E188" s="56" t="s">
        <v>1826</v>
      </c>
      <c r="F188" s="56" t="s">
        <v>1813</v>
      </c>
      <c r="G188" s="56" t="s">
        <v>1827</v>
      </c>
      <c r="H188" s="56" t="s">
        <v>1828</v>
      </c>
      <c r="I188" s="56" t="s">
        <v>1829</v>
      </c>
      <c r="J188" s="56" t="s">
        <v>287</v>
      </c>
      <c r="K188" s="56" t="s">
        <v>17</v>
      </c>
      <c r="L188" s="56" t="s">
        <v>1557</v>
      </c>
      <c r="M188" s="56" t="s">
        <v>1558</v>
      </c>
      <c r="N188" s="56" t="s">
        <v>137</v>
      </c>
      <c r="O188" s="56"/>
      <c r="P188" s="56"/>
      <c r="Q188" s="56" t="s">
        <v>1811</v>
      </c>
      <c r="R188" s="56" t="s">
        <v>17</v>
      </c>
      <c r="S188" s="56" t="s">
        <v>1830</v>
      </c>
      <c r="T188" s="56" t="s">
        <v>163</v>
      </c>
      <c r="U188" s="56" t="s">
        <v>1831</v>
      </c>
      <c r="V188" s="56" t="s">
        <v>127</v>
      </c>
      <c r="W188" s="56" t="s">
        <v>1832</v>
      </c>
      <c r="X188" s="56" t="s">
        <v>287</v>
      </c>
      <c r="Y188" s="56" t="s">
        <v>252</v>
      </c>
      <c r="Z188" s="56" t="s">
        <v>338</v>
      </c>
      <c r="AA188" s="56" t="s">
        <v>339</v>
      </c>
      <c r="AB188" s="56" t="s">
        <v>1811</v>
      </c>
      <c r="AC188" s="56">
        <v>5568001</v>
      </c>
      <c r="AD188" s="56" t="s">
        <v>17</v>
      </c>
      <c r="AE188" s="56" t="s">
        <v>1833</v>
      </c>
      <c r="AF188" s="56" t="s">
        <v>17</v>
      </c>
      <c r="AG188" s="56" t="s">
        <v>1834</v>
      </c>
      <c r="AH188" s="56" t="s">
        <v>48</v>
      </c>
      <c r="AI188" s="56" t="s">
        <v>1852</v>
      </c>
      <c r="AJ188" s="56" t="s">
        <v>1853</v>
      </c>
      <c r="AK188" s="56" t="s">
        <v>136</v>
      </c>
      <c r="AL188" s="56" t="s">
        <v>137</v>
      </c>
      <c r="AM188" s="58">
        <v>978</v>
      </c>
      <c r="AN188" s="56"/>
      <c r="AO188" s="56" t="s">
        <v>137</v>
      </c>
      <c r="AP188" s="56" t="s">
        <v>138</v>
      </c>
      <c r="AQ188" s="56" t="s">
        <v>139</v>
      </c>
      <c r="AR188" s="56" t="s">
        <v>322</v>
      </c>
      <c r="AS188" s="56" t="s">
        <v>1822</v>
      </c>
      <c r="AT188" s="56" t="s">
        <v>1854</v>
      </c>
      <c r="AU188" s="56" t="s">
        <v>1125</v>
      </c>
      <c r="AV188" s="56"/>
      <c r="AW188" s="56" t="s">
        <v>1838</v>
      </c>
      <c r="AX188" s="56"/>
      <c r="AY188" s="56"/>
      <c r="AZ188" s="56"/>
      <c r="BA188" s="56"/>
      <c r="BB188" s="56">
        <v>44500378</v>
      </c>
      <c r="BC188" s="56" t="s">
        <v>143</v>
      </c>
      <c r="BD188" s="56" t="s">
        <v>303</v>
      </c>
      <c r="BE188" s="56" t="s">
        <v>1839</v>
      </c>
      <c r="BF188" s="56" t="s">
        <v>349</v>
      </c>
      <c r="BG188" s="56" t="s">
        <v>956</v>
      </c>
      <c r="BH188" s="56" t="s">
        <v>198</v>
      </c>
      <c r="BI188" s="56" t="s">
        <v>149</v>
      </c>
      <c r="BJ188" s="56" t="s">
        <v>137</v>
      </c>
      <c r="BK188" s="56"/>
      <c r="BL188" s="56" t="s">
        <v>199</v>
      </c>
      <c r="BM188" s="56"/>
      <c r="BN188" s="56" t="s">
        <v>150</v>
      </c>
      <c r="BO188" s="56" t="s">
        <v>1825</v>
      </c>
    </row>
    <row r="189" spans="1:67">
      <c r="A189" s="56">
        <v>99</v>
      </c>
      <c r="B189" s="56" t="s">
        <v>113</v>
      </c>
      <c r="C189" s="56" t="s">
        <v>114</v>
      </c>
      <c r="D189" s="56" t="s">
        <v>1811</v>
      </c>
      <c r="E189" s="56" t="s">
        <v>1826</v>
      </c>
      <c r="F189" s="56" t="s">
        <v>1813</v>
      </c>
      <c r="G189" s="56" t="s">
        <v>1827</v>
      </c>
      <c r="H189" s="56" t="s">
        <v>1828</v>
      </c>
      <c r="I189" s="56" t="s">
        <v>1829</v>
      </c>
      <c r="J189" s="56" t="s">
        <v>287</v>
      </c>
      <c r="K189" s="56" t="s">
        <v>17</v>
      </c>
      <c r="L189" s="56" t="s">
        <v>1557</v>
      </c>
      <c r="M189" s="56" t="s">
        <v>1558</v>
      </c>
      <c r="N189" s="56" t="s">
        <v>137</v>
      </c>
      <c r="O189" s="56"/>
      <c r="P189" s="56"/>
      <c r="Q189" s="56" t="s">
        <v>1811</v>
      </c>
      <c r="R189" s="56" t="s">
        <v>17</v>
      </c>
      <c r="S189" s="56" t="s">
        <v>1830</v>
      </c>
      <c r="T189" s="56" t="s">
        <v>163</v>
      </c>
      <c r="U189" s="56" t="s">
        <v>1831</v>
      </c>
      <c r="V189" s="56" t="s">
        <v>127</v>
      </c>
      <c r="W189" s="56" t="s">
        <v>1832</v>
      </c>
      <c r="X189" s="56" t="s">
        <v>287</v>
      </c>
      <c r="Y189" s="56" t="s">
        <v>252</v>
      </c>
      <c r="Z189" s="56" t="s">
        <v>338</v>
      </c>
      <c r="AA189" s="56" t="s">
        <v>339</v>
      </c>
      <c r="AB189" s="56" t="s">
        <v>1811</v>
      </c>
      <c r="AC189" s="56">
        <v>5568001</v>
      </c>
      <c r="AD189" s="56" t="s">
        <v>17</v>
      </c>
      <c r="AE189" s="56" t="s">
        <v>1833</v>
      </c>
      <c r="AF189" s="56" t="s">
        <v>17</v>
      </c>
      <c r="AG189" s="56" t="s">
        <v>1834</v>
      </c>
      <c r="AH189" s="56" t="s">
        <v>46</v>
      </c>
      <c r="AI189" s="56" t="s">
        <v>1855</v>
      </c>
      <c r="AJ189" s="56" t="s">
        <v>777</v>
      </c>
      <c r="AK189" s="56" t="s">
        <v>136</v>
      </c>
      <c r="AL189" s="56" t="s">
        <v>137</v>
      </c>
      <c r="AM189" s="58">
        <v>8500</v>
      </c>
      <c r="AN189" s="56"/>
      <c r="AO189" s="56" t="s">
        <v>137</v>
      </c>
      <c r="AP189" s="56" t="s">
        <v>138</v>
      </c>
      <c r="AQ189" s="56" t="s">
        <v>139</v>
      </c>
      <c r="AR189" s="56" t="s">
        <v>322</v>
      </c>
      <c r="AS189" s="56" t="s">
        <v>1822</v>
      </c>
      <c r="AT189" s="56"/>
      <c r="AU189" s="56" t="s">
        <v>1125</v>
      </c>
      <c r="AV189" s="56"/>
      <c r="AW189" s="56" t="s">
        <v>1838</v>
      </c>
      <c r="AX189" s="56"/>
      <c r="AY189" s="56"/>
      <c r="AZ189" s="56"/>
      <c r="BA189" s="56"/>
      <c r="BB189" s="56">
        <v>44500378</v>
      </c>
      <c r="BC189" s="56" t="s">
        <v>143</v>
      </c>
      <c r="BD189" s="56" t="s">
        <v>303</v>
      </c>
      <c r="BE189" s="56" t="s">
        <v>1839</v>
      </c>
      <c r="BF189" s="56" t="s">
        <v>349</v>
      </c>
      <c r="BG189" s="56" t="s">
        <v>956</v>
      </c>
      <c r="BH189" s="56" t="s">
        <v>198</v>
      </c>
      <c r="BI189" s="56" t="s">
        <v>149</v>
      </c>
      <c r="BJ189" s="56" t="s">
        <v>137</v>
      </c>
      <c r="BK189" s="56"/>
      <c r="BL189" s="56"/>
      <c r="BM189" s="56"/>
      <c r="BN189" s="56" t="s">
        <v>150</v>
      </c>
      <c r="BO189" s="56" t="s">
        <v>1825</v>
      </c>
    </row>
    <row r="190" spans="1:67">
      <c r="A190" s="56">
        <v>100</v>
      </c>
      <c r="B190" s="56" t="s">
        <v>113</v>
      </c>
      <c r="C190" s="56" t="s">
        <v>114</v>
      </c>
      <c r="D190" s="56" t="s">
        <v>1811</v>
      </c>
      <c r="E190" s="56" t="s">
        <v>1826</v>
      </c>
      <c r="F190" s="56" t="s">
        <v>1813</v>
      </c>
      <c r="G190" s="56" t="s">
        <v>1827</v>
      </c>
      <c r="H190" s="56" t="s">
        <v>1828</v>
      </c>
      <c r="I190" s="56" t="s">
        <v>1829</v>
      </c>
      <c r="J190" s="56" t="s">
        <v>287</v>
      </c>
      <c r="K190" s="56" t="s">
        <v>17</v>
      </c>
      <c r="L190" s="56" t="s">
        <v>1557</v>
      </c>
      <c r="M190" s="56" t="s">
        <v>1558</v>
      </c>
      <c r="N190" s="56" t="s">
        <v>137</v>
      </c>
      <c r="O190" s="56"/>
      <c r="P190" s="56"/>
      <c r="Q190" s="56" t="s">
        <v>1811</v>
      </c>
      <c r="R190" s="56" t="s">
        <v>17</v>
      </c>
      <c r="S190" s="56" t="s">
        <v>1830</v>
      </c>
      <c r="T190" s="56" t="s">
        <v>163</v>
      </c>
      <c r="U190" s="56" t="s">
        <v>1831</v>
      </c>
      <c r="V190" s="56" t="s">
        <v>127</v>
      </c>
      <c r="W190" s="56" t="s">
        <v>1832</v>
      </c>
      <c r="X190" s="56" t="s">
        <v>287</v>
      </c>
      <c r="Y190" s="56" t="s">
        <v>252</v>
      </c>
      <c r="Z190" s="56" t="s">
        <v>338</v>
      </c>
      <c r="AA190" s="56" t="s">
        <v>339</v>
      </c>
      <c r="AB190" s="56" t="s">
        <v>1811</v>
      </c>
      <c r="AC190" s="56">
        <v>5568001</v>
      </c>
      <c r="AD190" s="56" t="s">
        <v>17</v>
      </c>
      <c r="AE190" s="56" t="s">
        <v>1833</v>
      </c>
      <c r="AF190" s="56" t="s">
        <v>17</v>
      </c>
      <c r="AG190" s="56" t="s">
        <v>1834</v>
      </c>
      <c r="AH190" s="56" t="s">
        <v>48</v>
      </c>
      <c r="AI190" s="56" t="s">
        <v>1856</v>
      </c>
      <c r="AJ190" s="56" t="s">
        <v>370</v>
      </c>
      <c r="AK190" s="56" t="s">
        <v>136</v>
      </c>
      <c r="AL190" s="56" t="s">
        <v>137</v>
      </c>
      <c r="AM190" s="58">
        <v>10000</v>
      </c>
      <c r="AN190" s="56"/>
      <c r="AO190" s="56" t="s">
        <v>137</v>
      </c>
      <c r="AP190" s="56" t="s">
        <v>138</v>
      </c>
      <c r="AQ190" s="56" t="s">
        <v>139</v>
      </c>
      <c r="AR190" s="56" t="s">
        <v>322</v>
      </c>
      <c r="AS190" s="56" t="s">
        <v>1822</v>
      </c>
      <c r="AT190" s="56"/>
      <c r="AU190" s="56" t="s">
        <v>1125</v>
      </c>
      <c r="AV190" s="56"/>
      <c r="AW190" s="56" t="s">
        <v>1838</v>
      </c>
      <c r="AX190" s="56"/>
      <c r="AY190" s="56"/>
      <c r="AZ190" s="56"/>
      <c r="BA190" s="56"/>
      <c r="BB190" s="56">
        <v>44500378</v>
      </c>
      <c r="BC190" s="56" t="s">
        <v>143</v>
      </c>
      <c r="BD190" s="56" t="s">
        <v>303</v>
      </c>
      <c r="BE190" s="56" t="s">
        <v>1839</v>
      </c>
      <c r="BF190" s="56" t="s">
        <v>349</v>
      </c>
      <c r="BG190" s="56" t="s">
        <v>956</v>
      </c>
      <c r="BH190" s="56" t="s">
        <v>198</v>
      </c>
      <c r="BI190" s="56" t="s">
        <v>149</v>
      </c>
      <c r="BJ190" s="56" t="s">
        <v>137</v>
      </c>
      <c r="BK190" s="56"/>
      <c r="BL190" s="56"/>
      <c r="BM190" s="56"/>
      <c r="BN190" s="56" t="s">
        <v>150</v>
      </c>
      <c r="BO190" s="56" t="s">
        <v>1825</v>
      </c>
    </row>
    <row r="191" spans="1:67">
      <c r="A191" s="56">
        <v>160</v>
      </c>
      <c r="B191" s="56" t="s">
        <v>113</v>
      </c>
      <c r="C191" s="56" t="s">
        <v>114</v>
      </c>
      <c r="D191" s="56" t="s">
        <v>1857</v>
      </c>
      <c r="E191" s="56" t="s">
        <v>1858</v>
      </c>
      <c r="F191" s="56" t="s">
        <v>913</v>
      </c>
      <c r="G191" s="56" t="s">
        <v>1859</v>
      </c>
      <c r="H191" s="56" t="s">
        <v>1860</v>
      </c>
      <c r="I191" s="56"/>
      <c r="J191" s="56" t="s">
        <v>120</v>
      </c>
      <c r="K191" s="56" t="s">
        <v>11</v>
      </c>
      <c r="L191" s="56" t="s">
        <v>121</v>
      </c>
      <c r="M191" s="56" t="s">
        <v>122</v>
      </c>
      <c r="N191" s="56" t="s">
        <v>917</v>
      </c>
      <c r="O191" s="56"/>
      <c r="P191" s="56"/>
      <c r="Q191" s="56" t="s">
        <v>1857</v>
      </c>
      <c r="R191" s="56" t="s">
        <v>11</v>
      </c>
      <c r="S191" s="56" t="s">
        <v>1861</v>
      </c>
      <c r="T191" s="56" t="s">
        <v>125</v>
      </c>
      <c r="U191" s="56" t="s">
        <v>1862</v>
      </c>
      <c r="V191" s="56" t="s">
        <v>127</v>
      </c>
      <c r="W191" s="56" t="s">
        <v>165</v>
      </c>
      <c r="X191" s="56" t="s">
        <v>120</v>
      </c>
      <c r="Y191" s="56" t="s">
        <v>1863</v>
      </c>
      <c r="Z191" s="56" t="s">
        <v>1864</v>
      </c>
      <c r="AA191" s="56" t="s">
        <v>1865</v>
      </c>
      <c r="AB191" s="56" t="s">
        <v>1857</v>
      </c>
      <c r="AC191" s="56">
        <v>5677730</v>
      </c>
      <c r="AD191" s="56" t="s">
        <v>11</v>
      </c>
      <c r="AE191" s="56" t="s">
        <v>1866</v>
      </c>
      <c r="AF191" s="56" t="s">
        <v>11</v>
      </c>
      <c r="AG191" s="56" t="s">
        <v>1867</v>
      </c>
      <c r="AH191" s="56" t="s">
        <v>48</v>
      </c>
      <c r="AI191" s="56" t="s">
        <v>1868</v>
      </c>
      <c r="AJ191" s="56" t="s">
        <v>476</v>
      </c>
      <c r="AK191" s="56" t="s">
        <v>136</v>
      </c>
      <c r="AL191" s="56" t="s">
        <v>137</v>
      </c>
      <c r="AM191" s="58">
        <v>16000</v>
      </c>
      <c r="AN191" s="56"/>
      <c r="AO191" s="56" t="s">
        <v>913</v>
      </c>
      <c r="AP191" s="56" t="s">
        <v>138</v>
      </c>
      <c r="AQ191" s="56" t="s">
        <v>139</v>
      </c>
      <c r="AR191" s="56"/>
      <c r="AS191" s="56" t="s">
        <v>1869</v>
      </c>
      <c r="AT191" s="56"/>
      <c r="AU191" s="56" t="s">
        <v>1870</v>
      </c>
      <c r="AV191" s="56"/>
      <c r="AW191" s="56" t="s">
        <v>1871</v>
      </c>
      <c r="AX191" s="56"/>
      <c r="AY191" s="56"/>
      <c r="AZ191" s="56"/>
      <c r="BA191" s="56"/>
      <c r="BB191" s="56">
        <v>68437954</v>
      </c>
      <c r="BC191" s="56" t="s">
        <v>143</v>
      </c>
      <c r="BD191" s="56" t="s">
        <v>144</v>
      </c>
      <c r="BE191" s="56" t="s">
        <v>173</v>
      </c>
      <c r="BF191" s="56" t="s">
        <v>261</v>
      </c>
      <c r="BG191" s="56" t="s">
        <v>147</v>
      </c>
      <c r="BH191" s="56" t="s">
        <v>225</v>
      </c>
      <c r="BI191" s="56" t="s">
        <v>149</v>
      </c>
      <c r="BJ191" s="56" t="s">
        <v>137</v>
      </c>
      <c r="BK191" s="56"/>
      <c r="BL191" s="56"/>
      <c r="BM191" s="56"/>
      <c r="BN191" s="56" t="s">
        <v>150</v>
      </c>
      <c r="BO191" s="56" t="s">
        <v>122</v>
      </c>
    </row>
    <row r="192" spans="1:67">
      <c r="A192" s="56">
        <v>63</v>
      </c>
      <c r="B192" s="56" t="s">
        <v>113</v>
      </c>
      <c r="C192" s="56" t="s">
        <v>114</v>
      </c>
      <c r="D192" s="56" t="s">
        <v>1872</v>
      </c>
      <c r="E192" s="56" t="s">
        <v>1873</v>
      </c>
      <c r="F192" s="56" t="s">
        <v>1065</v>
      </c>
      <c r="G192" s="56" t="s">
        <v>1874</v>
      </c>
      <c r="H192" s="56" t="s">
        <v>1875</v>
      </c>
      <c r="I192" s="56" t="s">
        <v>137</v>
      </c>
      <c r="J192" s="56" t="s">
        <v>287</v>
      </c>
      <c r="K192" s="56" t="s">
        <v>17</v>
      </c>
      <c r="L192" s="56" t="s">
        <v>121</v>
      </c>
      <c r="M192" s="56" t="s">
        <v>582</v>
      </c>
      <c r="N192" s="56" t="s">
        <v>1876</v>
      </c>
      <c r="O192" s="56"/>
      <c r="P192" s="56"/>
      <c r="Q192" s="56" t="s">
        <v>1877</v>
      </c>
      <c r="R192" s="56" t="s">
        <v>17</v>
      </c>
      <c r="S192" s="56" t="s">
        <v>1878</v>
      </c>
      <c r="T192" s="56" t="s">
        <v>163</v>
      </c>
      <c r="U192" s="56" t="s">
        <v>1879</v>
      </c>
      <c r="V192" s="56" t="s">
        <v>127</v>
      </c>
      <c r="W192" s="56" t="s">
        <v>337</v>
      </c>
      <c r="X192" s="56" t="s">
        <v>287</v>
      </c>
      <c r="Y192" s="56" t="s">
        <v>542</v>
      </c>
      <c r="Z192" s="56" t="s">
        <v>1880</v>
      </c>
      <c r="AA192" s="56" t="s">
        <v>821</v>
      </c>
      <c r="AB192" s="56" t="s">
        <v>1877</v>
      </c>
      <c r="AC192" s="56">
        <v>5569984</v>
      </c>
      <c r="AD192" s="56" t="s">
        <v>17</v>
      </c>
      <c r="AE192" s="56" t="s">
        <v>1881</v>
      </c>
      <c r="AF192" s="56" t="s">
        <v>17</v>
      </c>
      <c r="AG192" s="56" t="s">
        <v>1882</v>
      </c>
      <c r="AH192" s="56" t="s">
        <v>48</v>
      </c>
      <c r="AI192" s="56" t="s">
        <v>1883</v>
      </c>
      <c r="AJ192" s="56" t="s">
        <v>560</v>
      </c>
      <c r="AK192" s="56" t="s">
        <v>136</v>
      </c>
      <c r="AL192" s="56" t="s">
        <v>137</v>
      </c>
      <c r="AM192" s="58">
        <v>3217.1</v>
      </c>
      <c r="AN192" s="56"/>
      <c r="AO192" s="56" t="s">
        <v>1876</v>
      </c>
      <c r="AP192" s="56" t="s">
        <v>170</v>
      </c>
      <c r="AQ192" s="56" t="s">
        <v>139</v>
      </c>
      <c r="AR192" s="56" t="s">
        <v>322</v>
      </c>
      <c r="AS192" s="56" t="s">
        <v>1884</v>
      </c>
      <c r="AT192" s="56" t="s">
        <v>1885</v>
      </c>
      <c r="AU192" s="56" t="s">
        <v>459</v>
      </c>
      <c r="AV192" s="56"/>
      <c r="AW192" s="56" t="s">
        <v>1886</v>
      </c>
      <c r="AX192" s="56"/>
      <c r="AY192" s="56"/>
      <c r="AZ192" s="56"/>
      <c r="BA192" s="56"/>
      <c r="BB192" s="56">
        <v>67652968</v>
      </c>
      <c r="BC192" s="56" t="s">
        <v>143</v>
      </c>
      <c r="BD192" s="56" t="s">
        <v>303</v>
      </c>
      <c r="BE192" s="56" t="s">
        <v>1887</v>
      </c>
      <c r="BF192" s="56" t="s">
        <v>520</v>
      </c>
      <c r="BG192" s="56" t="s">
        <v>147</v>
      </c>
      <c r="BH192" s="56" t="s">
        <v>225</v>
      </c>
      <c r="BI192" s="56" t="s">
        <v>149</v>
      </c>
      <c r="BJ192" s="56" t="s">
        <v>137</v>
      </c>
      <c r="BK192" s="56"/>
      <c r="BL192" s="56" t="s">
        <v>199</v>
      </c>
      <c r="BM192" s="56"/>
      <c r="BN192" s="56" t="s">
        <v>150</v>
      </c>
      <c r="BO192" s="56" t="s">
        <v>283</v>
      </c>
    </row>
    <row r="193" spans="1:67">
      <c r="A193" s="56">
        <v>64</v>
      </c>
      <c r="B193" s="56" t="s">
        <v>113</v>
      </c>
      <c r="C193" s="56" t="s">
        <v>114</v>
      </c>
      <c r="D193" s="56" t="s">
        <v>1872</v>
      </c>
      <c r="E193" s="56" t="s">
        <v>1873</v>
      </c>
      <c r="F193" s="56" t="s">
        <v>1065</v>
      </c>
      <c r="G193" s="56" t="s">
        <v>1874</v>
      </c>
      <c r="H193" s="56" t="s">
        <v>1875</v>
      </c>
      <c r="I193" s="56" t="s">
        <v>137</v>
      </c>
      <c r="J193" s="56" t="s">
        <v>287</v>
      </c>
      <c r="K193" s="56" t="s">
        <v>17</v>
      </c>
      <c r="L193" s="56" t="s">
        <v>121</v>
      </c>
      <c r="M193" s="56" t="s">
        <v>582</v>
      </c>
      <c r="N193" s="56" t="s">
        <v>1876</v>
      </c>
      <c r="O193" s="56"/>
      <c r="P193" s="56"/>
      <c r="Q193" s="56" t="s">
        <v>1877</v>
      </c>
      <c r="R193" s="56" t="s">
        <v>17</v>
      </c>
      <c r="S193" s="56" t="s">
        <v>1878</v>
      </c>
      <c r="T193" s="56" t="s">
        <v>163</v>
      </c>
      <c r="U193" s="56" t="s">
        <v>1879</v>
      </c>
      <c r="V193" s="56" t="s">
        <v>127</v>
      </c>
      <c r="W193" s="56" t="s">
        <v>337</v>
      </c>
      <c r="X193" s="56" t="s">
        <v>287</v>
      </c>
      <c r="Y193" s="56" t="s">
        <v>542</v>
      </c>
      <c r="Z193" s="56" t="s">
        <v>1880</v>
      </c>
      <c r="AA193" s="56" t="s">
        <v>821</v>
      </c>
      <c r="AB193" s="56" t="s">
        <v>1877</v>
      </c>
      <c r="AC193" s="56">
        <v>5569984</v>
      </c>
      <c r="AD193" s="56" t="s">
        <v>17</v>
      </c>
      <c r="AE193" s="56" t="s">
        <v>1881</v>
      </c>
      <c r="AF193" s="56" t="s">
        <v>17</v>
      </c>
      <c r="AG193" s="56" t="s">
        <v>1882</v>
      </c>
      <c r="AH193" s="56" t="s">
        <v>48</v>
      </c>
      <c r="AI193" s="56" t="s">
        <v>1888</v>
      </c>
      <c r="AJ193" s="56" t="s">
        <v>309</v>
      </c>
      <c r="AK193" s="56" t="s">
        <v>136</v>
      </c>
      <c r="AL193" s="56" t="s">
        <v>137</v>
      </c>
      <c r="AM193" s="58">
        <v>2183.2</v>
      </c>
      <c r="AN193" s="56"/>
      <c r="AO193" s="56" t="s">
        <v>1876</v>
      </c>
      <c r="AP193" s="56" t="s">
        <v>170</v>
      </c>
      <c r="AQ193" s="56" t="s">
        <v>139</v>
      </c>
      <c r="AR193" s="56" t="s">
        <v>322</v>
      </c>
      <c r="AS193" s="56" t="s">
        <v>1884</v>
      </c>
      <c r="AT193" s="56" t="s">
        <v>1889</v>
      </c>
      <c r="AU193" s="56" t="s">
        <v>459</v>
      </c>
      <c r="AV193" s="56"/>
      <c r="AW193" s="56" t="s">
        <v>1886</v>
      </c>
      <c r="AX193" s="56"/>
      <c r="AY193" s="56"/>
      <c r="AZ193" s="56"/>
      <c r="BA193" s="56"/>
      <c r="BB193" s="56">
        <v>67652968</v>
      </c>
      <c r="BC193" s="56" t="s">
        <v>143</v>
      </c>
      <c r="BD193" s="56" t="s">
        <v>303</v>
      </c>
      <c r="BE193" s="56" t="s">
        <v>1887</v>
      </c>
      <c r="BF193" s="56" t="s">
        <v>520</v>
      </c>
      <c r="BG193" s="56" t="s">
        <v>147</v>
      </c>
      <c r="BH193" s="56" t="s">
        <v>225</v>
      </c>
      <c r="BI193" s="56" t="s">
        <v>149</v>
      </c>
      <c r="BJ193" s="56" t="s">
        <v>137</v>
      </c>
      <c r="BK193" s="56"/>
      <c r="BL193" s="56" t="s">
        <v>199</v>
      </c>
      <c r="BM193" s="56"/>
      <c r="BN193" s="56" t="s">
        <v>150</v>
      </c>
      <c r="BO193" s="56" t="s">
        <v>283</v>
      </c>
    </row>
    <row r="194" spans="1:67">
      <c r="A194" s="56">
        <v>65</v>
      </c>
      <c r="B194" s="56" t="s">
        <v>113</v>
      </c>
      <c r="C194" s="56" t="s">
        <v>114</v>
      </c>
      <c r="D194" s="56" t="s">
        <v>1872</v>
      </c>
      <c r="E194" s="56" t="s">
        <v>1873</v>
      </c>
      <c r="F194" s="56" t="s">
        <v>1065</v>
      </c>
      <c r="G194" s="56" t="s">
        <v>1874</v>
      </c>
      <c r="H194" s="56" t="s">
        <v>1875</v>
      </c>
      <c r="I194" s="56" t="s">
        <v>137</v>
      </c>
      <c r="J194" s="56" t="s">
        <v>287</v>
      </c>
      <c r="K194" s="56" t="s">
        <v>17</v>
      </c>
      <c r="L194" s="56" t="s">
        <v>121</v>
      </c>
      <c r="M194" s="56" t="s">
        <v>582</v>
      </c>
      <c r="N194" s="56" t="s">
        <v>1876</v>
      </c>
      <c r="O194" s="56"/>
      <c r="P194" s="56"/>
      <c r="Q194" s="56" t="s">
        <v>1877</v>
      </c>
      <c r="R194" s="56" t="s">
        <v>17</v>
      </c>
      <c r="S194" s="56" t="s">
        <v>1878</v>
      </c>
      <c r="T194" s="56" t="s">
        <v>163</v>
      </c>
      <c r="U194" s="56" t="s">
        <v>1879</v>
      </c>
      <c r="V194" s="56" t="s">
        <v>127</v>
      </c>
      <c r="W194" s="56" t="s">
        <v>337</v>
      </c>
      <c r="X194" s="56" t="s">
        <v>287</v>
      </c>
      <c r="Y194" s="56" t="s">
        <v>542</v>
      </c>
      <c r="Z194" s="56" t="s">
        <v>1880</v>
      </c>
      <c r="AA194" s="56" t="s">
        <v>821</v>
      </c>
      <c r="AB194" s="56" t="s">
        <v>1877</v>
      </c>
      <c r="AC194" s="56">
        <v>5569984</v>
      </c>
      <c r="AD194" s="56" t="s">
        <v>17</v>
      </c>
      <c r="AE194" s="56" t="s">
        <v>1881</v>
      </c>
      <c r="AF194" s="56" t="s">
        <v>17</v>
      </c>
      <c r="AG194" s="56" t="s">
        <v>1882</v>
      </c>
      <c r="AH194" s="56" t="s">
        <v>48</v>
      </c>
      <c r="AI194" s="56" t="s">
        <v>727</v>
      </c>
      <c r="AJ194" s="56" t="s">
        <v>728</v>
      </c>
      <c r="AK194" s="56" t="s">
        <v>136</v>
      </c>
      <c r="AL194" s="56" t="s">
        <v>137</v>
      </c>
      <c r="AM194" s="58">
        <v>2221.5</v>
      </c>
      <c r="AN194" s="56"/>
      <c r="AO194" s="56" t="s">
        <v>1876</v>
      </c>
      <c r="AP194" s="56" t="s">
        <v>170</v>
      </c>
      <c r="AQ194" s="56" t="s">
        <v>139</v>
      </c>
      <c r="AR194" s="56" t="s">
        <v>322</v>
      </c>
      <c r="AS194" s="56" t="s">
        <v>1884</v>
      </c>
      <c r="AT194" s="56" t="s">
        <v>1890</v>
      </c>
      <c r="AU194" s="56" t="s">
        <v>459</v>
      </c>
      <c r="AV194" s="56"/>
      <c r="AW194" s="56" t="s">
        <v>1886</v>
      </c>
      <c r="AX194" s="56"/>
      <c r="AY194" s="56"/>
      <c r="AZ194" s="56"/>
      <c r="BA194" s="56"/>
      <c r="BB194" s="56">
        <v>67652968</v>
      </c>
      <c r="BC194" s="56" t="s">
        <v>143</v>
      </c>
      <c r="BD194" s="56" t="s">
        <v>303</v>
      </c>
      <c r="BE194" s="56" t="s">
        <v>1887</v>
      </c>
      <c r="BF194" s="56" t="s">
        <v>520</v>
      </c>
      <c r="BG194" s="56" t="s">
        <v>147</v>
      </c>
      <c r="BH194" s="56" t="s">
        <v>225</v>
      </c>
      <c r="BI194" s="56" t="s">
        <v>149</v>
      </c>
      <c r="BJ194" s="56" t="s">
        <v>137</v>
      </c>
      <c r="BK194" s="56"/>
      <c r="BL194" s="56" t="s">
        <v>199</v>
      </c>
      <c r="BM194" s="56"/>
      <c r="BN194" s="56" t="s">
        <v>150</v>
      </c>
      <c r="BO194" s="56" t="s">
        <v>283</v>
      </c>
    </row>
    <row r="195" spans="1:67">
      <c r="A195" s="56">
        <v>66</v>
      </c>
      <c r="B195" s="56" t="s">
        <v>113</v>
      </c>
      <c r="C195" s="56" t="s">
        <v>114</v>
      </c>
      <c r="D195" s="56" t="s">
        <v>1872</v>
      </c>
      <c r="E195" s="56" t="s">
        <v>1873</v>
      </c>
      <c r="F195" s="56" t="s">
        <v>1065</v>
      </c>
      <c r="G195" s="56" t="s">
        <v>1874</v>
      </c>
      <c r="H195" s="56" t="s">
        <v>1875</v>
      </c>
      <c r="I195" s="56" t="s">
        <v>137</v>
      </c>
      <c r="J195" s="56" t="s">
        <v>287</v>
      </c>
      <c r="K195" s="56" t="s">
        <v>17</v>
      </c>
      <c r="L195" s="56" t="s">
        <v>121</v>
      </c>
      <c r="M195" s="56" t="s">
        <v>582</v>
      </c>
      <c r="N195" s="56" t="s">
        <v>1876</v>
      </c>
      <c r="O195" s="56"/>
      <c r="P195" s="56"/>
      <c r="Q195" s="56" t="s">
        <v>1877</v>
      </c>
      <c r="R195" s="56" t="s">
        <v>17</v>
      </c>
      <c r="S195" s="56" t="s">
        <v>1878</v>
      </c>
      <c r="T195" s="56" t="s">
        <v>163</v>
      </c>
      <c r="U195" s="56" t="s">
        <v>1879</v>
      </c>
      <c r="V195" s="56" t="s">
        <v>127</v>
      </c>
      <c r="W195" s="56" t="s">
        <v>337</v>
      </c>
      <c r="X195" s="56" t="s">
        <v>287</v>
      </c>
      <c r="Y195" s="56" t="s">
        <v>542</v>
      </c>
      <c r="Z195" s="56" t="s">
        <v>1880</v>
      </c>
      <c r="AA195" s="56" t="s">
        <v>821</v>
      </c>
      <c r="AB195" s="56" t="s">
        <v>1877</v>
      </c>
      <c r="AC195" s="56">
        <v>5569984</v>
      </c>
      <c r="AD195" s="56" t="s">
        <v>17</v>
      </c>
      <c r="AE195" s="56" t="s">
        <v>1881</v>
      </c>
      <c r="AF195" s="56" t="s">
        <v>17</v>
      </c>
      <c r="AG195" s="56" t="s">
        <v>1882</v>
      </c>
      <c r="AH195" s="56" t="s">
        <v>48</v>
      </c>
      <c r="AI195" s="56" t="s">
        <v>1891</v>
      </c>
      <c r="AJ195" s="56" t="s">
        <v>306</v>
      </c>
      <c r="AK195" s="56" t="s">
        <v>136</v>
      </c>
      <c r="AL195" s="56" t="s">
        <v>137</v>
      </c>
      <c r="AM195" s="58">
        <v>3179.05</v>
      </c>
      <c r="AN195" s="56"/>
      <c r="AO195" s="56" t="s">
        <v>1876</v>
      </c>
      <c r="AP195" s="56" t="s">
        <v>170</v>
      </c>
      <c r="AQ195" s="56" t="s">
        <v>139</v>
      </c>
      <c r="AR195" s="56" t="s">
        <v>322</v>
      </c>
      <c r="AS195" s="56" t="s">
        <v>1884</v>
      </c>
      <c r="AT195" s="56" t="s">
        <v>1892</v>
      </c>
      <c r="AU195" s="56" t="s">
        <v>459</v>
      </c>
      <c r="AV195" s="56"/>
      <c r="AW195" s="56" t="s">
        <v>1886</v>
      </c>
      <c r="AX195" s="56"/>
      <c r="AY195" s="56"/>
      <c r="AZ195" s="56"/>
      <c r="BA195" s="56"/>
      <c r="BB195" s="56">
        <v>67652968</v>
      </c>
      <c r="BC195" s="56" t="s">
        <v>143</v>
      </c>
      <c r="BD195" s="56" t="s">
        <v>303</v>
      </c>
      <c r="BE195" s="56" t="s">
        <v>1887</v>
      </c>
      <c r="BF195" s="56" t="s">
        <v>520</v>
      </c>
      <c r="BG195" s="56" t="s">
        <v>147</v>
      </c>
      <c r="BH195" s="56" t="s">
        <v>225</v>
      </c>
      <c r="BI195" s="56" t="s">
        <v>149</v>
      </c>
      <c r="BJ195" s="56" t="s">
        <v>137</v>
      </c>
      <c r="BK195" s="56"/>
      <c r="BL195" s="56" t="s">
        <v>199</v>
      </c>
      <c r="BM195" s="56"/>
      <c r="BN195" s="56" t="s">
        <v>150</v>
      </c>
      <c r="BO195" s="56" t="s">
        <v>283</v>
      </c>
    </row>
    <row r="196" spans="1:67">
      <c r="A196" s="56">
        <v>67</v>
      </c>
      <c r="B196" s="56" t="s">
        <v>113</v>
      </c>
      <c r="C196" s="56" t="s">
        <v>114</v>
      </c>
      <c r="D196" s="56" t="s">
        <v>1872</v>
      </c>
      <c r="E196" s="56" t="s">
        <v>1873</v>
      </c>
      <c r="F196" s="56" t="s">
        <v>1065</v>
      </c>
      <c r="G196" s="56" t="s">
        <v>1874</v>
      </c>
      <c r="H196" s="56" t="s">
        <v>1875</v>
      </c>
      <c r="I196" s="56" t="s">
        <v>137</v>
      </c>
      <c r="J196" s="56" t="s">
        <v>287</v>
      </c>
      <c r="K196" s="56" t="s">
        <v>17</v>
      </c>
      <c r="L196" s="56" t="s">
        <v>121</v>
      </c>
      <c r="M196" s="56" t="s">
        <v>582</v>
      </c>
      <c r="N196" s="56" t="s">
        <v>1876</v>
      </c>
      <c r="O196" s="56"/>
      <c r="P196" s="56"/>
      <c r="Q196" s="56" t="s">
        <v>1877</v>
      </c>
      <c r="R196" s="56" t="s">
        <v>17</v>
      </c>
      <c r="S196" s="56" t="s">
        <v>1878</v>
      </c>
      <c r="T196" s="56" t="s">
        <v>163</v>
      </c>
      <c r="U196" s="56" t="s">
        <v>1879</v>
      </c>
      <c r="V196" s="56" t="s">
        <v>127</v>
      </c>
      <c r="W196" s="56" t="s">
        <v>337</v>
      </c>
      <c r="X196" s="56" t="s">
        <v>287</v>
      </c>
      <c r="Y196" s="56" t="s">
        <v>542</v>
      </c>
      <c r="Z196" s="56" t="s">
        <v>1880</v>
      </c>
      <c r="AA196" s="56" t="s">
        <v>821</v>
      </c>
      <c r="AB196" s="56" t="s">
        <v>1877</v>
      </c>
      <c r="AC196" s="56">
        <v>5569984</v>
      </c>
      <c r="AD196" s="56" t="s">
        <v>17</v>
      </c>
      <c r="AE196" s="56" t="s">
        <v>1881</v>
      </c>
      <c r="AF196" s="56" t="s">
        <v>17</v>
      </c>
      <c r="AG196" s="56" t="s">
        <v>1882</v>
      </c>
      <c r="AH196" s="56" t="s">
        <v>48</v>
      </c>
      <c r="AI196" s="56" t="s">
        <v>1893</v>
      </c>
      <c r="AJ196" s="56" t="s">
        <v>318</v>
      </c>
      <c r="AK196" s="56" t="s">
        <v>136</v>
      </c>
      <c r="AL196" s="56" t="s">
        <v>137</v>
      </c>
      <c r="AM196" s="58">
        <v>2451.3</v>
      </c>
      <c r="AN196" s="56"/>
      <c r="AO196" s="56" t="s">
        <v>1876</v>
      </c>
      <c r="AP196" s="56" t="s">
        <v>170</v>
      </c>
      <c r="AQ196" s="56" t="s">
        <v>139</v>
      </c>
      <c r="AR196" s="56" t="s">
        <v>322</v>
      </c>
      <c r="AS196" s="56" t="s">
        <v>1884</v>
      </c>
      <c r="AT196" s="56" t="s">
        <v>1894</v>
      </c>
      <c r="AU196" s="56" t="s">
        <v>459</v>
      </c>
      <c r="AV196" s="56"/>
      <c r="AW196" s="56" t="s">
        <v>1886</v>
      </c>
      <c r="AX196" s="56"/>
      <c r="AY196" s="56"/>
      <c r="AZ196" s="56"/>
      <c r="BA196" s="56"/>
      <c r="BB196" s="56">
        <v>67652968</v>
      </c>
      <c r="BC196" s="56" t="s">
        <v>143</v>
      </c>
      <c r="BD196" s="56" t="s">
        <v>303</v>
      </c>
      <c r="BE196" s="56" t="s">
        <v>1887</v>
      </c>
      <c r="BF196" s="56" t="s">
        <v>520</v>
      </c>
      <c r="BG196" s="56" t="s">
        <v>147</v>
      </c>
      <c r="BH196" s="56" t="s">
        <v>225</v>
      </c>
      <c r="BI196" s="56" t="s">
        <v>149</v>
      </c>
      <c r="BJ196" s="56" t="s">
        <v>137</v>
      </c>
      <c r="BK196" s="56"/>
      <c r="BL196" s="56" t="s">
        <v>199</v>
      </c>
      <c r="BM196" s="56"/>
      <c r="BN196" s="56" t="s">
        <v>150</v>
      </c>
      <c r="BO196" s="56" t="s">
        <v>283</v>
      </c>
    </row>
    <row r="197" spans="1:67">
      <c r="A197" s="56">
        <v>68</v>
      </c>
      <c r="B197" s="56" t="s">
        <v>113</v>
      </c>
      <c r="C197" s="56" t="s">
        <v>114</v>
      </c>
      <c r="D197" s="56" t="s">
        <v>1872</v>
      </c>
      <c r="E197" s="56" t="s">
        <v>1873</v>
      </c>
      <c r="F197" s="56" t="s">
        <v>1065</v>
      </c>
      <c r="G197" s="56" t="s">
        <v>1874</v>
      </c>
      <c r="H197" s="56" t="s">
        <v>1875</v>
      </c>
      <c r="I197" s="56" t="s">
        <v>137</v>
      </c>
      <c r="J197" s="56" t="s">
        <v>287</v>
      </c>
      <c r="K197" s="56" t="s">
        <v>17</v>
      </c>
      <c r="L197" s="56" t="s">
        <v>121</v>
      </c>
      <c r="M197" s="56" t="s">
        <v>582</v>
      </c>
      <c r="N197" s="56" t="s">
        <v>1876</v>
      </c>
      <c r="O197" s="56"/>
      <c r="P197" s="56"/>
      <c r="Q197" s="56" t="s">
        <v>1877</v>
      </c>
      <c r="R197" s="56" t="s">
        <v>17</v>
      </c>
      <c r="S197" s="56" t="s">
        <v>1878</v>
      </c>
      <c r="T197" s="56" t="s">
        <v>163</v>
      </c>
      <c r="U197" s="56" t="s">
        <v>1879</v>
      </c>
      <c r="V197" s="56" t="s">
        <v>127</v>
      </c>
      <c r="W197" s="56" t="s">
        <v>337</v>
      </c>
      <c r="X197" s="56" t="s">
        <v>287</v>
      </c>
      <c r="Y197" s="56" t="s">
        <v>542</v>
      </c>
      <c r="Z197" s="56" t="s">
        <v>1880</v>
      </c>
      <c r="AA197" s="56" t="s">
        <v>821</v>
      </c>
      <c r="AB197" s="56" t="s">
        <v>1877</v>
      </c>
      <c r="AC197" s="56">
        <v>5569984</v>
      </c>
      <c r="AD197" s="56" t="s">
        <v>17</v>
      </c>
      <c r="AE197" s="56" t="s">
        <v>1881</v>
      </c>
      <c r="AF197" s="56" t="s">
        <v>17</v>
      </c>
      <c r="AG197" s="56" t="s">
        <v>1882</v>
      </c>
      <c r="AH197" s="56" t="s">
        <v>48</v>
      </c>
      <c r="AI197" s="56" t="s">
        <v>736</v>
      </c>
      <c r="AJ197" s="56" t="s">
        <v>737</v>
      </c>
      <c r="AK197" s="56" t="s">
        <v>136</v>
      </c>
      <c r="AL197" s="56" t="s">
        <v>137</v>
      </c>
      <c r="AM197" s="58">
        <v>2757.7</v>
      </c>
      <c r="AN197" s="56"/>
      <c r="AO197" s="56" t="s">
        <v>1876</v>
      </c>
      <c r="AP197" s="56" t="s">
        <v>170</v>
      </c>
      <c r="AQ197" s="56" t="s">
        <v>139</v>
      </c>
      <c r="AR197" s="56" t="s">
        <v>322</v>
      </c>
      <c r="AS197" s="56" t="s">
        <v>1884</v>
      </c>
      <c r="AT197" s="56" t="s">
        <v>1895</v>
      </c>
      <c r="AU197" s="56" t="s">
        <v>459</v>
      </c>
      <c r="AV197" s="56"/>
      <c r="AW197" s="56" t="s">
        <v>1886</v>
      </c>
      <c r="AX197" s="56"/>
      <c r="AY197" s="56"/>
      <c r="AZ197" s="56"/>
      <c r="BA197" s="56"/>
      <c r="BB197" s="56">
        <v>67652968</v>
      </c>
      <c r="BC197" s="56" t="s">
        <v>143</v>
      </c>
      <c r="BD197" s="56" t="s">
        <v>303</v>
      </c>
      <c r="BE197" s="56" t="s">
        <v>1887</v>
      </c>
      <c r="BF197" s="56" t="s">
        <v>520</v>
      </c>
      <c r="BG197" s="56" t="s">
        <v>147</v>
      </c>
      <c r="BH197" s="56" t="s">
        <v>225</v>
      </c>
      <c r="BI197" s="56" t="s">
        <v>149</v>
      </c>
      <c r="BJ197" s="56" t="s">
        <v>137</v>
      </c>
      <c r="BK197" s="56"/>
      <c r="BL197" s="56" t="s">
        <v>199</v>
      </c>
      <c r="BM197" s="56"/>
      <c r="BN197" s="56" t="s">
        <v>150</v>
      </c>
      <c r="BO197" s="56" t="s">
        <v>283</v>
      </c>
    </row>
    <row r="198" spans="1:67">
      <c r="A198" s="56">
        <v>69</v>
      </c>
      <c r="B198" s="56" t="s">
        <v>113</v>
      </c>
      <c r="C198" s="56" t="s">
        <v>114</v>
      </c>
      <c r="D198" s="56" t="s">
        <v>1872</v>
      </c>
      <c r="E198" s="56" t="s">
        <v>1873</v>
      </c>
      <c r="F198" s="56" t="s">
        <v>1065</v>
      </c>
      <c r="G198" s="56" t="s">
        <v>1874</v>
      </c>
      <c r="H198" s="56" t="s">
        <v>1875</v>
      </c>
      <c r="I198" s="56" t="s">
        <v>137</v>
      </c>
      <c r="J198" s="56" t="s">
        <v>287</v>
      </c>
      <c r="K198" s="56" t="s">
        <v>17</v>
      </c>
      <c r="L198" s="56" t="s">
        <v>121</v>
      </c>
      <c r="M198" s="56" t="s">
        <v>582</v>
      </c>
      <c r="N198" s="56" t="s">
        <v>1876</v>
      </c>
      <c r="O198" s="56"/>
      <c r="P198" s="56"/>
      <c r="Q198" s="56" t="s">
        <v>1877</v>
      </c>
      <c r="R198" s="56" t="s">
        <v>17</v>
      </c>
      <c r="S198" s="56" t="s">
        <v>1878</v>
      </c>
      <c r="T198" s="56" t="s">
        <v>163</v>
      </c>
      <c r="U198" s="56" t="s">
        <v>1879</v>
      </c>
      <c r="V198" s="56" t="s">
        <v>127</v>
      </c>
      <c r="W198" s="56" t="s">
        <v>337</v>
      </c>
      <c r="X198" s="56" t="s">
        <v>287</v>
      </c>
      <c r="Y198" s="56" t="s">
        <v>542</v>
      </c>
      <c r="Z198" s="56" t="s">
        <v>1880</v>
      </c>
      <c r="AA198" s="56" t="s">
        <v>821</v>
      </c>
      <c r="AB198" s="56" t="s">
        <v>1877</v>
      </c>
      <c r="AC198" s="56">
        <v>5569984</v>
      </c>
      <c r="AD198" s="56" t="s">
        <v>17</v>
      </c>
      <c r="AE198" s="56" t="s">
        <v>1881</v>
      </c>
      <c r="AF198" s="56" t="s">
        <v>17</v>
      </c>
      <c r="AG198" s="56" t="s">
        <v>1882</v>
      </c>
      <c r="AH198" s="56" t="s">
        <v>48</v>
      </c>
      <c r="AI198" s="56" t="s">
        <v>1896</v>
      </c>
      <c r="AJ198" s="56" t="s">
        <v>312</v>
      </c>
      <c r="AK198" s="56" t="s">
        <v>136</v>
      </c>
      <c r="AL198" s="56" t="s">
        <v>137</v>
      </c>
      <c r="AM198" s="58">
        <v>1838.5</v>
      </c>
      <c r="AN198" s="56"/>
      <c r="AO198" s="56" t="s">
        <v>1876</v>
      </c>
      <c r="AP198" s="56" t="s">
        <v>170</v>
      </c>
      <c r="AQ198" s="56" t="s">
        <v>139</v>
      </c>
      <c r="AR198" s="56" t="s">
        <v>322</v>
      </c>
      <c r="AS198" s="56" t="s">
        <v>1884</v>
      </c>
      <c r="AT198" s="56" t="s">
        <v>1897</v>
      </c>
      <c r="AU198" s="56" t="s">
        <v>459</v>
      </c>
      <c r="AV198" s="56"/>
      <c r="AW198" s="56" t="s">
        <v>1886</v>
      </c>
      <c r="AX198" s="56"/>
      <c r="AY198" s="56"/>
      <c r="AZ198" s="56"/>
      <c r="BA198" s="56"/>
      <c r="BB198" s="56">
        <v>67652968</v>
      </c>
      <c r="BC198" s="56" t="s">
        <v>143</v>
      </c>
      <c r="BD198" s="56" t="s">
        <v>303</v>
      </c>
      <c r="BE198" s="56" t="s">
        <v>1887</v>
      </c>
      <c r="BF198" s="56" t="s">
        <v>520</v>
      </c>
      <c r="BG198" s="56" t="s">
        <v>147</v>
      </c>
      <c r="BH198" s="56" t="s">
        <v>225</v>
      </c>
      <c r="BI198" s="56" t="s">
        <v>149</v>
      </c>
      <c r="BJ198" s="56" t="s">
        <v>137</v>
      </c>
      <c r="BK198" s="56"/>
      <c r="BL198" s="56" t="s">
        <v>199</v>
      </c>
      <c r="BM198" s="56"/>
      <c r="BN198" s="56" t="s">
        <v>150</v>
      </c>
      <c r="BO198" s="56" t="s">
        <v>283</v>
      </c>
    </row>
    <row r="199" spans="1:67">
      <c r="A199" s="56">
        <v>70</v>
      </c>
      <c r="B199" s="56" t="s">
        <v>113</v>
      </c>
      <c r="C199" s="56" t="s">
        <v>114</v>
      </c>
      <c r="D199" s="56" t="s">
        <v>1872</v>
      </c>
      <c r="E199" s="56" t="s">
        <v>1873</v>
      </c>
      <c r="F199" s="56" t="s">
        <v>1065</v>
      </c>
      <c r="G199" s="56" t="s">
        <v>1874</v>
      </c>
      <c r="H199" s="56" t="s">
        <v>1875</v>
      </c>
      <c r="I199" s="56" t="s">
        <v>137</v>
      </c>
      <c r="J199" s="56" t="s">
        <v>287</v>
      </c>
      <c r="K199" s="56" t="s">
        <v>17</v>
      </c>
      <c r="L199" s="56" t="s">
        <v>121</v>
      </c>
      <c r="M199" s="56" t="s">
        <v>582</v>
      </c>
      <c r="N199" s="56" t="s">
        <v>1876</v>
      </c>
      <c r="O199" s="56"/>
      <c r="P199" s="56"/>
      <c r="Q199" s="56" t="s">
        <v>1877</v>
      </c>
      <c r="R199" s="56" t="s">
        <v>17</v>
      </c>
      <c r="S199" s="56" t="s">
        <v>1878</v>
      </c>
      <c r="T199" s="56" t="s">
        <v>163</v>
      </c>
      <c r="U199" s="56" t="s">
        <v>1879</v>
      </c>
      <c r="V199" s="56" t="s">
        <v>127</v>
      </c>
      <c r="W199" s="56" t="s">
        <v>337</v>
      </c>
      <c r="X199" s="56" t="s">
        <v>287</v>
      </c>
      <c r="Y199" s="56" t="s">
        <v>542</v>
      </c>
      <c r="Z199" s="56" t="s">
        <v>1880</v>
      </c>
      <c r="AA199" s="56" t="s">
        <v>821</v>
      </c>
      <c r="AB199" s="56" t="s">
        <v>1877</v>
      </c>
      <c r="AC199" s="56">
        <v>5569984</v>
      </c>
      <c r="AD199" s="56" t="s">
        <v>17</v>
      </c>
      <c r="AE199" s="56" t="s">
        <v>1881</v>
      </c>
      <c r="AF199" s="56" t="s">
        <v>17</v>
      </c>
      <c r="AG199" s="56" t="s">
        <v>1882</v>
      </c>
      <c r="AH199" s="56" t="s">
        <v>48</v>
      </c>
      <c r="AI199" s="56" t="s">
        <v>724</v>
      </c>
      <c r="AJ199" s="56" t="s">
        <v>725</v>
      </c>
      <c r="AK199" s="56" t="s">
        <v>136</v>
      </c>
      <c r="AL199" s="56" t="s">
        <v>137</v>
      </c>
      <c r="AM199" s="58">
        <v>3370.55</v>
      </c>
      <c r="AN199" s="56"/>
      <c r="AO199" s="56" t="s">
        <v>1876</v>
      </c>
      <c r="AP199" s="56" t="s">
        <v>170</v>
      </c>
      <c r="AQ199" s="56" t="s">
        <v>139</v>
      </c>
      <c r="AR199" s="56" t="s">
        <v>322</v>
      </c>
      <c r="AS199" s="56" t="s">
        <v>1884</v>
      </c>
      <c r="AT199" s="56" t="s">
        <v>1898</v>
      </c>
      <c r="AU199" s="56" t="s">
        <v>459</v>
      </c>
      <c r="AV199" s="56"/>
      <c r="AW199" s="56" t="s">
        <v>1886</v>
      </c>
      <c r="AX199" s="56"/>
      <c r="AY199" s="56"/>
      <c r="AZ199" s="56"/>
      <c r="BA199" s="56"/>
      <c r="BB199" s="56">
        <v>67652968</v>
      </c>
      <c r="BC199" s="56" t="s">
        <v>143</v>
      </c>
      <c r="BD199" s="56" t="s">
        <v>303</v>
      </c>
      <c r="BE199" s="56" t="s">
        <v>1887</v>
      </c>
      <c r="BF199" s="56" t="s">
        <v>520</v>
      </c>
      <c r="BG199" s="56" t="s">
        <v>147</v>
      </c>
      <c r="BH199" s="56" t="s">
        <v>225</v>
      </c>
      <c r="BI199" s="56" t="s">
        <v>149</v>
      </c>
      <c r="BJ199" s="56" t="s">
        <v>137</v>
      </c>
      <c r="BK199" s="56"/>
      <c r="BL199" s="56" t="s">
        <v>199</v>
      </c>
      <c r="BM199" s="56"/>
      <c r="BN199" s="56" t="s">
        <v>150</v>
      </c>
      <c r="BO199" s="56" t="s">
        <v>283</v>
      </c>
    </row>
    <row r="200" spans="1:67">
      <c r="A200" s="56">
        <v>71</v>
      </c>
      <c r="B200" s="56" t="s">
        <v>113</v>
      </c>
      <c r="C200" s="56" t="s">
        <v>114</v>
      </c>
      <c r="D200" s="56" t="s">
        <v>1872</v>
      </c>
      <c r="E200" s="56" t="s">
        <v>1873</v>
      </c>
      <c r="F200" s="56" t="s">
        <v>1065</v>
      </c>
      <c r="G200" s="56" t="s">
        <v>1874</v>
      </c>
      <c r="H200" s="56" t="s">
        <v>1875</v>
      </c>
      <c r="I200" s="56" t="s">
        <v>137</v>
      </c>
      <c r="J200" s="56" t="s">
        <v>287</v>
      </c>
      <c r="K200" s="56" t="s">
        <v>17</v>
      </c>
      <c r="L200" s="56" t="s">
        <v>121</v>
      </c>
      <c r="M200" s="56" t="s">
        <v>582</v>
      </c>
      <c r="N200" s="56" t="s">
        <v>1876</v>
      </c>
      <c r="O200" s="56"/>
      <c r="P200" s="56"/>
      <c r="Q200" s="56" t="s">
        <v>1877</v>
      </c>
      <c r="R200" s="56" t="s">
        <v>17</v>
      </c>
      <c r="S200" s="56" t="s">
        <v>1878</v>
      </c>
      <c r="T200" s="56" t="s">
        <v>163</v>
      </c>
      <c r="U200" s="56" t="s">
        <v>1879</v>
      </c>
      <c r="V200" s="56" t="s">
        <v>127</v>
      </c>
      <c r="W200" s="56" t="s">
        <v>337</v>
      </c>
      <c r="X200" s="56" t="s">
        <v>287</v>
      </c>
      <c r="Y200" s="56" t="s">
        <v>542</v>
      </c>
      <c r="Z200" s="56" t="s">
        <v>1880</v>
      </c>
      <c r="AA200" s="56" t="s">
        <v>821</v>
      </c>
      <c r="AB200" s="56" t="s">
        <v>1877</v>
      </c>
      <c r="AC200" s="56">
        <v>5569984</v>
      </c>
      <c r="AD200" s="56" t="s">
        <v>17</v>
      </c>
      <c r="AE200" s="56" t="s">
        <v>1881</v>
      </c>
      <c r="AF200" s="56" t="s">
        <v>17</v>
      </c>
      <c r="AG200" s="56" t="s">
        <v>1882</v>
      </c>
      <c r="AH200" s="56" t="s">
        <v>48</v>
      </c>
      <c r="AI200" s="56" t="s">
        <v>1899</v>
      </c>
      <c r="AJ200" s="56" t="s">
        <v>571</v>
      </c>
      <c r="AK200" s="56" t="s">
        <v>136</v>
      </c>
      <c r="AL200" s="56" t="s">
        <v>137</v>
      </c>
      <c r="AM200" s="58">
        <v>2431.1</v>
      </c>
      <c r="AN200" s="56"/>
      <c r="AO200" s="56" t="s">
        <v>1876</v>
      </c>
      <c r="AP200" s="56" t="s">
        <v>170</v>
      </c>
      <c r="AQ200" s="56" t="s">
        <v>139</v>
      </c>
      <c r="AR200" s="56" t="s">
        <v>322</v>
      </c>
      <c r="AS200" s="56" t="s">
        <v>1884</v>
      </c>
      <c r="AT200" s="56" t="s">
        <v>1900</v>
      </c>
      <c r="AU200" s="56" t="s">
        <v>459</v>
      </c>
      <c r="AV200" s="56"/>
      <c r="AW200" s="56" t="s">
        <v>1886</v>
      </c>
      <c r="AX200" s="56"/>
      <c r="AY200" s="56"/>
      <c r="AZ200" s="56"/>
      <c r="BA200" s="56"/>
      <c r="BB200" s="56">
        <v>67652968</v>
      </c>
      <c r="BC200" s="56" t="s">
        <v>143</v>
      </c>
      <c r="BD200" s="56" t="s">
        <v>303</v>
      </c>
      <c r="BE200" s="56" t="s">
        <v>1887</v>
      </c>
      <c r="BF200" s="56" t="s">
        <v>520</v>
      </c>
      <c r="BG200" s="56" t="s">
        <v>147</v>
      </c>
      <c r="BH200" s="56" t="s">
        <v>225</v>
      </c>
      <c r="BI200" s="56" t="s">
        <v>149</v>
      </c>
      <c r="BJ200" s="56" t="s">
        <v>137</v>
      </c>
      <c r="BK200" s="56"/>
      <c r="BL200" s="56" t="s">
        <v>199</v>
      </c>
      <c r="BM200" s="56"/>
      <c r="BN200" s="56" t="s">
        <v>150</v>
      </c>
      <c r="BO200" s="56" t="s">
        <v>283</v>
      </c>
    </row>
    <row r="201" spans="1:67">
      <c r="A201" s="56">
        <v>72</v>
      </c>
      <c r="B201" s="56" t="s">
        <v>113</v>
      </c>
      <c r="C201" s="56" t="s">
        <v>114</v>
      </c>
      <c r="D201" s="56" t="s">
        <v>1872</v>
      </c>
      <c r="E201" s="56" t="s">
        <v>1873</v>
      </c>
      <c r="F201" s="56" t="s">
        <v>1065</v>
      </c>
      <c r="G201" s="56" t="s">
        <v>1874</v>
      </c>
      <c r="H201" s="56" t="s">
        <v>1875</v>
      </c>
      <c r="I201" s="56" t="s">
        <v>137</v>
      </c>
      <c r="J201" s="56" t="s">
        <v>287</v>
      </c>
      <c r="K201" s="56" t="s">
        <v>17</v>
      </c>
      <c r="L201" s="56" t="s">
        <v>121</v>
      </c>
      <c r="M201" s="56" t="s">
        <v>582</v>
      </c>
      <c r="N201" s="56" t="s">
        <v>1876</v>
      </c>
      <c r="O201" s="56"/>
      <c r="P201" s="56"/>
      <c r="Q201" s="56" t="s">
        <v>1877</v>
      </c>
      <c r="R201" s="56" t="s">
        <v>17</v>
      </c>
      <c r="S201" s="56" t="s">
        <v>1878</v>
      </c>
      <c r="T201" s="56" t="s">
        <v>163</v>
      </c>
      <c r="U201" s="56" t="s">
        <v>1879</v>
      </c>
      <c r="V201" s="56" t="s">
        <v>127</v>
      </c>
      <c r="W201" s="56" t="s">
        <v>337</v>
      </c>
      <c r="X201" s="56" t="s">
        <v>287</v>
      </c>
      <c r="Y201" s="56" t="s">
        <v>542</v>
      </c>
      <c r="Z201" s="56" t="s">
        <v>1880</v>
      </c>
      <c r="AA201" s="56" t="s">
        <v>821</v>
      </c>
      <c r="AB201" s="56" t="s">
        <v>1877</v>
      </c>
      <c r="AC201" s="56">
        <v>5569984</v>
      </c>
      <c r="AD201" s="56" t="s">
        <v>17</v>
      </c>
      <c r="AE201" s="56" t="s">
        <v>1881</v>
      </c>
      <c r="AF201" s="56" t="s">
        <v>17</v>
      </c>
      <c r="AG201" s="56" t="s">
        <v>1882</v>
      </c>
      <c r="AH201" s="56" t="s">
        <v>48</v>
      </c>
      <c r="AI201" s="56" t="s">
        <v>1901</v>
      </c>
      <c r="AJ201" s="56" t="s">
        <v>370</v>
      </c>
      <c r="AK201" s="56" t="s">
        <v>136</v>
      </c>
      <c r="AL201" s="56" t="s">
        <v>137</v>
      </c>
      <c r="AM201" s="58">
        <v>4500</v>
      </c>
      <c r="AN201" s="56"/>
      <c r="AO201" s="56" t="s">
        <v>1876</v>
      </c>
      <c r="AP201" s="56" t="s">
        <v>170</v>
      </c>
      <c r="AQ201" s="56" t="s">
        <v>139</v>
      </c>
      <c r="AR201" s="56" t="s">
        <v>322</v>
      </c>
      <c r="AS201" s="56" t="s">
        <v>1884</v>
      </c>
      <c r="AT201" s="56"/>
      <c r="AU201" s="56" t="s">
        <v>459</v>
      </c>
      <c r="AV201" s="56"/>
      <c r="AW201" s="56" t="s">
        <v>1886</v>
      </c>
      <c r="AX201" s="56"/>
      <c r="AY201" s="56"/>
      <c r="AZ201" s="56"/>
      <c r="BA201" s="56"/>
      <c r="BB201" s="56">
        <v>67652968</v>
      </c>
      <c r="BC201" s="56" t="s">
        <v>143</v>
      </c>
      <c r="BD201" s="56" t="s">
        <v>303</v>
      </c>
      <c r="BE201" s="56" t="s">
        <v>1887</v>
      </c>
      <c r="BF201" s="56" t="s">
        <v>520</v>
      </c>
      <c r="BG201" s="56" t="s">
        <v>147</v>
      </c>
      <c r="BH201" s="56" t="s">
        <v>225</v>
      </c>
      <c r="BI201" s="56" t="s">
        <v>149</v>
      </c>
      <c r="BJ201" s="56" t="s">
        <v>137</v>
      </c>
      <c r="BK201" s="56"/>
      <c r="BL201" s="56"/>
      <c r="BM201" s="56"/>
      <c r="BN201" s="56" t="s">
        <v>150</v>
      </c>
      <c r="BO201" s="56" t="s">
        <v>283</v>
      </c>
    </row>
    <row r="202" spans="1:67">
      <c r="A202" s="56">
        <v>123</v>
      </c>
      <c r="B202" s="56" t="s">
        <v>113</v>
      </c>
      <c r="C202" s="56" t="s">
        <v>114</v>
      </c>
      <c r="D202" s="56" t="s">
        <v>1902</v>
      </c>
      <c r="E202" s="56" t="s">
        <v>1903</v>
      </c>
      <c r="F202" s="56" t="s">
        <v>1904</v>
      </c>
      <c r="G202" s="56" t="s">
        <v>1905</v>
      </c>
      <c r="H202" s="56" t="s">
        <v>1906</v>
      </c>
      <c r="I202" s="56"/>
      <c r="J202" s="56" t="s">
        <v>396</v>
      </c>
      <c r="K202" s="56" t="s">
        <v>1907</v>
      </c>
      <c r="L202" s="56" t="s">
        <v>121</v>
      </c>
      <c r="M202" s="56" t="s">
        <v>122</v>
      </c>
      <c r="N202" s="56" t="s">
        <v>1908</v>
      </c>
      <c r="O202" s="56"/>
      <c r="P202" s="56"/>
      <c r="Q202" s="56" t="s">
        <v>1902</v>
      </c>
      <c r="R202" s="56" t="s">
        <v>1907</v>
      </c>
      <c r="S202" s="56" t="s">
        <v>1909</v>
      </c>
      <c r="T202" s="56" t="s">
        <v>125</v>
      </c>
      <c r="U202" s="56" t="s">
        <v>1910</v>
      </c>
      <c r="V202" s="56" t="s">
        <v>127</v>
      </c>
      <c r="W202" s="56" t="s">
        <v>771</v>
      </c>
      <c r="X202" s="56" t="s">
        <v>396</v>
      </c>
      <c r="Y202" s="56" t="s">
        <v>214</v>
      </c>
      <c r="Z202" s="56" t="s">
        <v>1911</v>
      </c>
      <c r="AA202" s="56" t="s">
        <v>871</v>
      </c>
      <c r="AB202" s="57" t="s">
        <v>1902</v>
      </c>
      <c r="AC202" s="56">
        <v>5680474</v>
      </c>
      <c r="AD202" s="56" t="s">
        <v>17</v>
      </c>
      <c r="AE202" s="56" t="s">
        <v>1912</v>
      </c>
      <c r="AF202" s="56" t="s">
        <v>1907</v>
      </c>
      <c r="AG202" s="56" t="s">
        <v>1913</v>
      </c>
      <c r="AH202" s="56" t="s">
        <v>46</v>
      </c>
      <c r="AI202" s="56"/>
      <c r="AJ202" s="56"/>
      <c r="AK202" s="56" t="s">
        <v>136</v>
      </c>
      <c r="AL202" s="56" t="s">
        <v>137</v>
      </c>
      <c r="AM202" s="58">
        <v>2840</v>
      </c>
      <c r="AN202" s="56" t="s">
        <v>561</v>
      </c>
      <c r="AO202" s="56" t="s">
        <v>1904</v>
      </c>
      <c r="AP202" s="56" t="s">
        <v>422</v>
      </c>
      <c r="AQ202" s="56" t="s">
        <v>139</v>
      </c>
      <c r="AR202" s="56"/>
      <c r="AS202" s="56" t="s">
        <v>1914</v>
      </c>
      <c r="AT202" s="56"/>
      <c r="AU202" s="56"/>
      <c r="AV202" s="56"/>
      <c r="AW202" s="56" t="s">
        <v>1915</v>
      </c>
      <c r="AX202" s="56"/>
      <c r="AY202" s="56"/>
      <c r="AZ202" s="56"/>
      <c r="BA202" s="56"/>
      <c r="BB202" s="56">
        <v>56502909</v>
      </c>
      <c r="BC202" s="56" t="s">
        <v>143</v>
      </c>
      <c r="BD202" s="56" t="s">
        <v>597</v>
      </c>
      <c r="BE202" s="56" t="s">
        <v>649</v>
      </c>
      <c r="BF202" s="56" t="s">
        <v>137</v>
      </c>
      <c r="BG202" s="56"/>
      <c r="BH202" s="56" t="s">
        <v>225</v>
      </c>
      <c r="BI202" s="56" t="s">
        <v>143</v>
      </c>
      <c r="BJ202" s="56" t="s">
        <v>137</v>
      </c>
      <c r="BK202" s="56"/>
      <c r="BL202" s="56"/>
      <c r="BM202" s="56"/>
      <c r="BN202" s="56" t="s">
        <v>150</v>
      </c>
      <c r="BO202" s="56" t="s">
        <v>122</v>
      </c>
    </row>
    <row r="203" spans="1:67">
      <c r="A203" s="56">
        <v>161</v>
      </c>
      <c r="B203" s="56" t="s">
        <v>113</v>
      </c>
      <c r="C203" s="56" t="s">
        <v>114</v>
      </c>
      <c r="D203" s="56" t="s">
        <v>1916</v>
      </c>
      <c r="E203" s="56" t="s">
        <v>1917</v>
      </c>
      <c r="F203" s="56" t="s">
        <v>1116</v>
      </c>
      <c r="G203" s="56" t="s">
        <v>1918</v>
      </c>
      <c r="H203" s="56" t="s">
        <v>1919</v>
      </c>
      <c r="I203" s="56" t="s">
        <v>1186</v>
      </c>
      <c r="J203" s="56"/>
      <c r="K203" s="56" t="s">
        <v>1187</v>
      </c>
      <c r="L203" s="56" t="s">
        <v>1100</v>
      </c>
      <c r="M203" s="56" t="s">
        <v>1920</v>
      </c>
      <c r="N203" s="56" t="s">
        <v>137</v>
      </c>
      <c r="O203" s="56" t="s">
        <v>1187</v>
      </c>
      <c r="P203" s="56" t="s">
        <v>1921</v>
      </c>
      <c r="Q203" s="56" t="s">
        <v>1922</v>
      </c>
      <c r="R203" s="56" t="s">
        <v>17</v>
      </c>
      <c r="S203" s="56" t="s">
        <v>1923</v>
      </c>
      <c r="T203" s="56" t="s">
        <v>163</v>
      </c>
      <c r="U203" s="56" t="s">
        <v>1924</v>
      </c>
      <c r="V203" s="56" t="s">
        <v>127</v>
      </c>
      <c r="W203" s="56" t="s">
        <v>184</v>
      </c>
      <c r="X203" s="56" t="s">
        <v>287</v>
      </c>
      <c r="Y203" s="56" t="s">
        <v>450</v>
      </c>
      <c r="Z203" s="56" t="s">
        <v>1635</v>
      </c>
      <c r="AA203" s="56" t="s">
        <v>1925</v>
      </c>
      <c r="AB203" s="56" t="s">
        <v>1922</v>
      </c>
      <c r="AC203" s="56">
        <v>5677220</v>
      </c>
      <c r="AD203" s="56" t="s">
        <v>17</v>
      </c>
      <c r="AE203" s="56" t="s">
        <v>1926</v>
      </c>
      <c r="AF203" s="56" t="s">
        <v>17</v>
      </c>
      <c r="AG203" s="56" t="s">
        <v>1927</v>
      </c>
      <c r="AH203" s="56" t="s">
        <v>48</v>
      </c>
      <c r="AI203" s="56" t="s">
        <v>713</v>
      </c>
      <c r="AJ203" s="56" t="s">
        <v>312</v>
      </c>
      <c r="AK203" s="56" t="s">
        <v>136</v>
      </c>
      <c r="AL203" s="56" t="s">
        <v>137</v>
      </c>
      <c r="AM203" s="58">
        <v>3522.8</v>
      </c>
      <c r="AN203" s="56"/>
      <c r="AO203" s="56" t="s">
        <v>137</v>
      </c>
      <c r="AP203" s="56" t="s">
        <v>170</v>
      </c>
      <c r="AQ203" s="56" t="s">
        <v>139</v>
      </c>
      <c r="AR203" s="56" t="s">
        <v>191</v>
      </c>
      <c r="AS203" s="56" t="s">
        <v>1928</v>
      </c>
      <c r="AT203" s="56" t="s">
        <v>1929</v>
      </c>
      <c r="AU203" s="56" t="s">
        <v>1870</v>
      </c>
      <c r="AV203" s="56"/>
      <c r="AW203" s="56" t="s">
        <v>1930</v>
      </c>
      <c r="AX203" s="56"/>
      <c r="AY203" s="56"/>
      <c r="AZ203" s="56"/>
      <c r="BA203" s="56"/>
      <c r="BB203" s="56">
        <v>85466772</v>
      </c>
      <c r="BC203" s="56" t="s">
        <v>143</v>
      </c>
      <c r="BD203" s="56" t="s">
        <v>303</v>
      </c>
      <c r="BE203" s="56" t="s">
        <v>1931</v>
      </c>
      <c r="BF203" s="56" t="s">
        <v>281</v>
      </c>
      <c r="BG203" s="56" t="s">
        <v>147</v>
      </c>
      <c r="BH203" s="56" t="s">
        <v>225</v>
      </c>
      <c r="BI203" s="56" t="s">
        <v>149</v>
      </c>
      <c r="BJ203" s="56" t="s">
        <v>137</v>
      </c>
      <c r="BK203" s="56"/>
      <c r="BL203" s="56" t="s">
        <v>199</v>
      </c>
      <c r="BM203" s="56"/>
      <c r="BN203" s="56" t="s">
        <v>150</v>
      </c>
      <c r="BO203" s="56" t="s">
        <v>1127</v>
      </c>
    </row>
    <row r="204" spans="1:67">
      <c r="A204" s="56">
        <v>162</v>
      </c>
      <c r="B204" s="56" t="s">
        <v>113</v>
      </c>
      <c r="C204" s="56" t="s">
        <v>114</v>
      </c>
      <c r="D204" s="56" t="s">
        <v>1916</v>
      </c>
      <c r="E204" s="56" t="s">
        <v>1917</v>
      </c>
      <c r="F204" s="56" t="s">
        <v>1116</v>
      </c>
      <c r="G204" s="56" t="s">
        <v>1918</v>
      </c>
      <c r="H204" s="56" t="s">
        <v>1919</v>
      </c>
      <c r="I204" s="56" t="s">
        <v>1186</v>
      </c>
      <c r="J204" s="56"/>
      <c r="K204" s="56" t="s">
        <v>1187</v>
      </c>
      <c r="L204" s="56" t="s">
        <v>1100</v>
      </c>
      <c r="M204" s="56" t="s">
        <v>1920</v>
      </c>
      <c r="N204" s="56" t="s">
        <v>137</v>
      </c>
      <c r="O204" s="56" t="s">
        <v>1187</v>
      </c>
      <c r="P204" s="56" t="s">
        <v>1921</v>
      </c>
      <c r="Q204" s="56" t="s">
        <v>1922</v>
      </c>
      <c r="R204" s="56" t="s">
        <v>17</v>
      </c>
      <c r="S204" s="56" t="s">
        <v>1923</v>
      </c>
      <c r="T204" s="56" t="s">
        <v>163</v>
      </c>
      <c r="U204" s="56" t="s">
        <v>1924</v>
      </c>
      <c r="V204" s="56" t="s">
        <v>127</v>
      </c>
      <c r="W204" s="56" t="s">
        <v>184</v>
      </c>
      <c r="X204" s="56" t="s">
        <v>287</v>
      </c>
      <c r="Y204" s="56" t="s">
        <v>450</v>
      </c>
      <c r="Z204" s="56" t="s">
        <v>1635</v>
      </c>
      <c r="AA204" s="56" t="s">
        <v>1925</v>
      </c>
      <c r="AB204" s="56" t="s">
        <v>1922</v>
      </c>
      <c r="AC204" s="56">
        <v>5677220</v>
      </c>
      <c r="AD204" s="56" t="s">
        <v>17</v>
      </c>
      <c r="AE204" s="56" t="s">
        <v>1926</v>
      </c>
      <c r="AF204" s="56" t="s">
        <v>17</v>
      </c>
      <c r="AG204" s="56" t="s">
        <v>1927</v>
      </c>
      <c r="AH204" s="56" t="s">
        <v>48</v>
      </c>
      <c r="AI204" s="56" t="s">
        <v>720</v>
      </c>
      <c r="AJ204" s="56" t="s">
        <v>309</v>
      </c>
      <c r="AK204" s="56" t="s">
        <v>136</v>
      </c>
      <c r="AL204" s="56" t="s">
        <v>137</v>
      </c>
      <c r="AM204" s="58">
        <v>4183.8</v>
      </c>
      <c r="AN204" s="56"/>
      <c r="AO204" s="56" t="s">
        <v>137</v>
      </c>
      <c r="AP204" s="56" t="s">
        <v>170</v>
      </c>
      <c r="AQ204" s="56" t="s">
        <v>139</v>
      </c>
      <c r="AR204" s="56" t="s">
        <v>191</v>
      </c>
      <c r="AS204" s="56" t="s">
        <v>1928</v>
      </c>
      <c r="AT204" s="56" t="s">
        <v>1932</v>
      </c>
      <c r="AU204" s="56" t="s">
        <v>1870</v>
      </c>
      <c r="AV204" s="56"/>
      <c r="AW204" s="56" t="s">
        <v>1930</v>
      </c>
      <c r="AX204" s="56"/>
      <c r="AY204" s="56"/>
      <c r="AZ204" s="56"/>
      <c r="BA204" s="56"/>
      <c r="BB204" s="56">
        <v>85466772</v>
      </c>
      <c r="BC204" s="56" t="s">
        <v>143</v>
      </c>
      <c r="BD204" s="56" t="s">
        <v>303</v>
      </c>
      <c r="BE204" s="56" t="s">
        <v>1931</v>
      </c>
      <c r="BF204" s="56" t="s">
        <v>281</v>
      </c>
      <c r="BG204" s="56" t="s">
        <v>147</v>
      </c>
      <c r="BH204" s="56" t="s">
        <v>225</v>
      </c>
      <c r="BI204" s="56" t="s">
        <v>149</v>
      </c>
      <c r="BJ204" s="56" t="s">
        <v>137</v>
      </c>
      <c r="BK204" s="56"/>
      <c r="BL204" s="56" t="s">
        <v>199</v>
      </c>
      <c r="BM204" s="56"/>
      <c r="BN204" s="56" t="s">
        <v>150</v>
      </c>
      <c r="BO204" s="56" t="s">
        <v>1127</v>
      </c>
    </row>
    <row r="205" spans="1:67">
      <c r="A205" s="56">
        <v>163</v>
      </c>
      <c r="B205" s="56" t="s">
        <v>113</v>
      </c>
      <c r="C205" s="56" t="s">
        <v>114</v>
      </c>
      <c r="D205" s="56" t="s">
        <v>1916</v>
      </c>
      <c r="E205" s="56" t="s">
        <v>1917</v>
      </c>
      <c r="F205" s="56" t="s">
        <v>1116</v>
      </c>
      <c r="G205" s="56" t="s">
        <v>1918</v>
      </c>
      <c r="H205" s="56" t="s">
        <v>1919</v>
      </c>
      <c r="I205" s="56" t="s">
        <v>1186</v>
      </c>
      <c r="J205" s="56"/>
      <c r="K205" s="56" t="s">
        <v>1187</v>
      </c>
      <c r="L205" s="56" t="s">
        <v>1100</v>
      </c>
      <c r="M205" s="56" t="s">
        <v>1920</v>
      </c>
      <c r="N205" s="56" t="s">
        <v>137</v>
      </c>
      <c r="O205" s="56" t="s">
        <v>1187</v>
      </c>
      <c r="P205" s="56" t="s">
        <v>1921</v>
      </c>
      <c r="Q205" s="56" t="s">
        <v>1922</v>
      </c>
      <c r="R205" s="56" t="s">
        <v>17</v>
      </c>
      <c r="S205" s="56" t="s">
        <v>1923</v>
      </c>
      <c r="T205" s="56" t="s">
        <v>163</v>
      </c>
      <c r="U205" s="56" t="s">
        <v>1924</v>
      </c>
      <c r="V205" s="56" t="s">
        <v>127</v>
      </c>
      <c r="W205" s="56" t="s">
        <v>184</v>
      </c>
      <c r="X205" s="56" t="s">
        <v>287</v>
      </c>
      <c r="Y205" s="56" t="s">
        <v>450</v>
      </c>
      <c r="Z205" s="56" t="s">
        <v>1635</v>
      </c>
      <c r="AA205" s="56" t="s">
        <v>1925</v>
      </c>
      <c r="AB205" s="56" t="s">
        <v>1922</v>
      </c>
      <c r="AC205" s="56">
        <v>5677220</v>
      </c>
      <c r="AD205" s="56" t="s">
        <v>17</v>
      </c>
      <c r="AE205" s="56" t="s">
        <v>1926</v>
      </c>
      <c r="AF205" s="56" t="s">
        <v>17</v>
      </c>
      <c r="AG205" s="56" t="s">
        <v>1927</v>
      </c>
      <c r="AH205" s="56" t="s">
        <v>48</v>
      </c>
      <c r="AI205" s="56" t="s">
        <v>722</v>
      </c>
      <c r="AJ205" s="56" t="s">
        <v>306</v>
      </c>
      <c r="AK205" s="56" t="s">
        <v>136</v>
      </c>
      <c r="AL205" s="56" t="s">
        <v>137</v>
      </c>
      <c r="AM205" s="58">
        <v>6092.2</v>
      </c>
      <c r="AN205" s="56"/>
      <c r="AO205" s="56" t="s">
        <v>137</v>
      </c>
      <c r="AP205" s="56" t="s">
        <v>170</v>
      </c>
      <c r="AQ205" s="56" t="s">
        <v>139</v>
      </c>
      <c r="AR205" s="56" t="s">
        <v>191</v>
      </c>
      <c r="AS205" s="56" t="s">
        <v>1928</v>
      </c>
      <c r="AT205" s="56" t="s">
        <v>1933</v>
      </c>
      <c r="AU205" s="56" t="s">
        <v>1870</v>
      </c>
      <c r="AV205" s="56"/>
      <c r="AW205" s="56" t="s">
        <v>1930</v>
      </c>
      <c r="AX205" s="56"/>
      <c r="AY205" s="56"/>
      <c r="AZ205" s="56"/>
      <c r="BA205" s="56"/>
      <c r="BB205" s="56">
        <v>85466772</v>
      </c>
      <c r="BC205" s="56" t="s">
        <v>143</v>
      </c>
      <c r="BD205" s="56" t="s">
        <v>303</v>
      </c>
      <c r="BE205" s="56" t="s">
        <v>1931</v>
      </c>
      <c r="BF205" s="56" t="s">
        <v>281</v>
      </c>
      <c r="BG205" s="56" t="s">
        <v>147</v>
      </c>
      <c r="BH205" s="56" t="s">
        <v>225</v>
      </c>
      <c r="BI205" s="56" t="s">
        <v>149</v>
      </c>
      <c r="BJ205" s="56" t="s">
        <v>137</v>
      </c>
      <c r="BK205" s="56"/>
      <c r="BL205" s="56" t="s">
        <v>199</v>
      </c>
      <c r="BM205" s="56"/>
      <c r="BN205" s="56" t="s">
        <v>150</v>
      </c>
      <c r="BO205" s="56" t="s">
        <v>1127</v>
      </c>
    </row>
    <row r="206" spans="1:67">
      <c r="A206" s="56">
        <v>164</v>
      </c>
      <c r="B206" s="56" t="s">
        <v>113</v>
      </c>
      <c r="C206" s="56" t="s">
        <v>114</v>
      </c>
      <c r="D206" s="56" t="s">
        <v>1916</v>
      </c>
      <c r="E206" s="56" t="s">
        <v>1917</v>
      </c>
      <c r="F206" s="56" t="s">
        <v>1116</v>
      </c>
      <c r="G206" s="56" t="s">
        <v>1918</v>
      </c>
      <c r="H206" s="56" t="s">
        <v>1919</v>
      </c>
      <c r="I206" s="56" t="s">
        <v>1186</v>
      </c>
      <c r="J206" s="56"/>
      <c r="K206" s="56" t="s">
        <v>1187</v>
      </c>
      <c r="L206" s="56" t="s">
        <v>1100</v>
      </c>
      <c r="M206" s="56" t="s">
        <v>1920</v>
      </c>
      <c r="N206" s="56" t="s">
        <v>137</v>
      </c>
      <c r="O206" s="56" t="s">
        <v>1187</v>
      </c>
      <c r="P206" s="56" t="s">
        <v>1921</v>
      </c>
      <c r="Q206" s="56" t="s">
        <v>1922</v>
      </c>
      <c r="R206" s="56" t="s">
        <v>17</v>
      </c>
      <c r="S206" s="56" t="s">
        <v>1923</v>
      </c>
      <c r="T206" s="56" t="s">
        <v>163</v>
      </c>
      <c r="U206" s="56" t="s">
        <v>1924</v>
      </c>
      <c r="V206" s="56" t="s">
        <v>127</v>
      </c>
      <c r="W206" s="56" t="s">
        <v>184</v>
      </c>
      <c r="X206" s="56" t="s">
        <v>287</v>
      </c>
      <c r="Y206" s="56" t="s">
        <v>450</v>
      </c>
      <c r="Z206" s="56" t="s">
        <v>1635</v>
      </c>
      <c r="AA206" s="56" t="s">
        <v>1925</v>
      </c>
      <c r="AB206" s="56" t="s">
        <v>1922</v>
      </c>
      <c r="AC206" s="56">
        <v>5677220</v>
      </c>
      <c r="AD206" s="56" t="s">
        <v>17</v>
      </c>
      <c r="AE206" s="56" t="s">
        <v>1926</v>
      </c>
      <c r="AF206" s="56" t="s">
        <v>17</v>
      </c>
      <c r="AG206" s="56" t="s">
        <v>1927</v>
      </c>
      <c r="AH206" s="56" t="s">
        <v>48</v>
      </c>
      <c r="AI206" s="56" t="s">
        <v>1899</v>
      </c>
      <c r="AJ206" s="56" t="s">
        <v>571</v>
      </c>
      <c r="AK206" s="56" t="s">
        <v>136</v>
      </c>
      <c r="AL206" s="56" t="s">
        <v>137</v>
      </c>
      <c r="AM206" s="58">
        <v>4638</v>
      </c>
      <c r="AN206" s="56"/>
      <c r="AO206" s="56" t="s">
        <v>137</v>
      </c>
      <c r="AP206" s="56" t="s">
        <v>170</v>
      </c>
      <c r="AQ206" s="56" t="s">
        <v>139</v>
      </c>
      <c r="AR206" s="56" t="s">
        <v>191</v>
      </c>
      <c r="AS206" s="56" t="s">
        <v>1928</v>
      </c>
      <c r="AT206" s="56" t="s">
        <v>1934</v>
      </c>
      <c r="AU206" s="56" t="s">
        <v>1870</v>
      </c>
      <c r="AV206" s="56"/>
      <c r="AW206" s="56" t="s">
        <v>1930</v>
      </c>
      <c r="AX206" s="56"/>
      <c r="AY206" s="56"/>
      <c r="AZ206" s="56"/>
      <c r="BA206" s="56"/>
      <c r="BB206" s="56">
        <v>85466772</v>
      </c>
      <c r="BC206" s="56" t="s">
        <v>143</v>
      </c>
      <c r="BD206" s="56" t="s">
        <v>303</v>
      </c>
      <c r="BE206" s="56" t="s">
        <v>1931</v>
      </c>
      <c r="BF206" s="56" t="s">
        <v>281</v>
      </c>
      <c r="BG206" s="56" t="s">
        <v>147</v>
      </c>
      <c r="BH206" s="56" t="s">
        <v>225</v>
      </c>
      <c r="BI206" s="56" t="s">
        <v>149</v>
      </c>
      <c r="BJ206" s="56" t="s">
        <v>137</v>
      </c>
      <c r="BK206" s="56"/>
      <c r="BL206" s="56" t="s">
        <v>199</v>
      </c>
      <c r="BM206" s="56"/>
      <c r="BN206" s="56" t="s">
        <v>150</v>
      </c>
      <c r="BO206" s="56" t="s">
        <v>1127</v>
      </c>
    </row>
    <row r="207" spans="1:67">
      <c r="A207" s="56">
        <v>165</v>
      </c>
      <c r="B207" s="56" t="s">
        <v>113</v>
      </c>
      <c r="C207" s="56" t="s">
        <v>114</v>
      </c>
      <c r="D207" s="56" t="s">
        <v>1916</v>
      </c>
      <c r="E207" s="56" t="s">
        <v>1917</v>
      </c>
      <c r="F207" s="56" t="s">
        <v>1116</v>
      </c>
      <c r="G207" s="56" t="s">
        <v>1918</v>
      </c>
      <c r="H207" s="56" t="s">
        <v>1919</v>
      </c>
      <c r="I207" s="56" t="s">
        <v>1186</v>
      </c>
      <c r="J207" s="56"/>
      <c r="K207" s="56" t="s">
        <v>1187</v>
      </c>
      <c r="L207" s="56" t="s">
        <v>1100</v>
      </c>
      <c r="M207" s="56" t="s">
        <v>1920</v>
      </c>
      <c r="N207" s="56" t="s">
        <v>137</v>
      </c>
      <c r="O207" s="56" t="s">
        <v>1187</v>
      </c>
      <c r="P207" s="56" t="s">
        <v>1921</v>
      </c>
      <c r="Q207" s="56" t="s">
        <v>1922</v>
      </c>
      <c r="R207" s="56" t="s">
        <v>17</v>
      </c>
      <c r="S207" s="56" t="s">
        <v>1923</v>
      </c>
      <c r="T207" s="56" t="s">
        <v>163</v>
      </c>
      <c r="U207" s="56" t="s">
        <v>1924</v>
      </c>
      <c r="V207" s="56" t="s">
        <v>127</v>
      </c>
      <c r="W207" s="56" t="s">
        <v>184</v>
      </c>
      <c r="X207" s="56" t="s">
        <v>287</v>
      </c>
      <c r="Y207" s="56" t="s">
        <v>450</v>
      </c>
      <c r="Z207" s="56" t="s">
        <v>1635</v>
      </c>
      <c r="AA207" s="56" t="s">
        <v>1925</v>
      </c>
      <c r="AB207" s="56" t="s">
        <v>1922</v>
      </c>
      <c r="AC207" s="56">
        <v>5677220</v>
      </c>
      <c r="AD207" s="56" t="s">
        <v>17</v>
      </c>
      <c r="AE207" s="56" t="s">
        <v>1926</v>
      </c>
      <c r="AF207" s="56" t="s">
        <v>17</v>
      </c>
      <c r="AG207" s="56" t="s">
        <v>1927</v>
      </c>
      <c r="AH207" s="56" t="s">
        <v>48</v>
      </c>
      <c r="AI207" s="56" t="s">
        <v>1883</v>
      </c>
      <c r="AJ207" s="56" t="s">
        <v>560</v>
      </c>
      <c r="AK207" s="56" t="s">
        <v>136</v>
      </c>
      <c r="AL207" s="56" t="s">
        <v>137</v>
      </c>
      <c r="AM207" s="58">
        <v>6165.6</v>
      </c>
      <c r="AN207" s="56"/>
      <c r="AO207" s="56" t="s">
        <v>137</v>
      </c>
      <c r="AP207" s="56" t="s">
        <v>170</v>
      </c>
      <c r="AQ207" s="56" t="s">
        <v>139</v>
      </c>
      <c r="AR207" s="56" t="s">
        <v>191</v>
      </c>
      <c r="AS207" s="56" t="s">
        <v>1928</v>
      </c>
      <c r="AT207" s="56" t="s">
        <v>1935</v>
      </c>
      <c r="AU207" s="56" t="s">
        <v>1870</v>
      </c>
      <c r="AV207" s="56"/>
      <c r="AW207" s="56" t="s">
        <v>1930</v>
      </c>
      <c r="AX207" s="56"/>
      <c r="AY207" s="56"/>
      <c r="AZ207" s="56"/>
      <c r="BA207" s="56"/>
      <c r="BB207" s="56">
        <v>85466772</v>
      </c>
      <c r="BC207" s="56" t="s">
        <v>143</v>
      </c>
      <c r="BD207" s="56" t="s">
        <v>303</v>
      </c>
      <c r="BE207" s="56" t="s">
        <v>1931</v>
      </c>
      <c r="BF207" s="56" t="s">
        <v>281</v>
      </c>
      <c r="BG207" s="56" t="s">
        <v>147</v>
      </c>
      <c r="BH207" s="56" t="s">
        <v>225</v>
      </c>
      <c r="BI207" s="56" t="s">
        <v>149</v>
      </c>
      <c r="BJ207" s="56" t="s">
        <v>137</v>
      </c>
      <c r="BK207" s="56"/>
      <c r="BL207" s="56" t="s">
        <v>199</v>
      </c>
      <c r="BM207" s="56"/>
      <c r="BN207" s="56" t="s">
        <v>150</v>
      </c>
      <c r="BO207" s="56" t="s">
        <v>1127</v>
      </c>
    </row>
    <row r="208" spans="1:67">
      <c r="A208" s="56">
        <v>166</v>
      </c>
      <c r="B208" s="56" t="s">
        <v>113</v>
      </c>
      <c r="C208" s="56" t="s">
        <v>114</v>
      </c>
      <c r="D208" s="56" t="s">
        <v>1916</v>
      </c>
      <c r="E208" s="56" t="s">
        <v>1917</v>
      </c>
      <c r="F208" s="56" t="s">
        <v>1116</v>
      </c>
      <c r="G208" s="56" t="s">
        <v>1918</v>
      </c>
      <c r="H208" s="56" t="s">
        <v>1919</v>
      </c>
      <c r="I208" s="56" t="s">
        <v>1186</v>
      </c>
      <c r="J208" s="56"/>
      <c r="K208" s="56" t="s">
        <v>1187</v>
      </c>
      <c r="L208" s="56" t="s">
        <v>1100</v>
      </c>
      <c r="M208" s="56" t="s">
        <v>1920</v>
      </c>
      <c r="N208" s="56" t="s">
        <v>137</v>
      </c>
      <c r="O208" s="56" t="s">
        <v>1187</v>
      </c>
      <c r="P208" s="56" t="s">
        <v>1921</v>
      </c>
      <c r="Q208" s="56" t="s">
        <v>1922</v>
      </c>
      <c r="R208" s="56" t="s">
        <v>17</v>
      </c>
      <c r="S208" s="56" t="s">
        <v>1923</v>
      </c>
      <c r="T208" s="56" t="s">
        <v>163</v>
      </c>
      <c r="U208" s="56" t="s">
        <v>1924</v>
      </c>
      <c r="V208" s="56" t="s">
        <v>127</v>
      </c>
      <c r="W208" s="56" t="s">
        <v>184</v>
      </c>
      <c r="X208" s="56" t="s">
        <v>287</v>
      </c>
      <c r="Y208" s="56" t="s">
        <v>450</v>
      </c>
      <c r="Z208" s="56" t="s">
        <v>1635</v>
      </c>
      <c r="AA208" s="56" t="s">
        <v>1925</v>
      </c>
      <c r="AB208" s="56" t="s">
        <v>1922</v>
      </c>
      <c r="AC208" s="56">
        <v>5677220</v>
      </c>
      <c r="AD208" s="56" t="s">
        <v>17</v>
      </c>
      <c r="AE208" s="56" t="s">
        <v>1926</v>
      </c>
      <c r="AF208" s="56" t="s">
        <v>17</v>
      </c>
      <c r="AG208" s="56" t="s">
        <v>1927</v>
      </c>
      <c r="AH208" s="56" t="s">
        <v>48</v>
      </c>
      <c r="AI208" s="56" t="s">
        <v>734</v>
      </c>
      <c r="AJ208" s="56" t="s">
        <v>318</v>
      </c>
      <c r="AK208" s="56" t="s">
        <v>136</v>
      </c>
      <c r="AL208" s="56" t="s">
        <v>137</v>
      </c>
      <c r="AM208" s="58">
        <v>4697.6</v>
      </c>
      <c r="AN208" s="56"/>
      <c r="AO208" s="56" t="s">
        <v>137</v>
      </c>
      <c r="AP208" s="56" t="s">
        <v>170</v>
      </c>
      <c r="AQ208" s="56" t="s">
        <v>139</v>
      </c>
      <c r="AR208" s="56" t="s">
        <v>191</v>
      </c>
      <c r="AS208" s="56" t="s">
        <v>1928</v>
      </c>
      <c r="AT208" s="56" t="s">
        <v>1936</v>
      </c>
      <c r="AU208" s="56" t="s">
        <v>1870</v>
      </c>
      <c r="AV208" s="56"/>
      <c r="AW208" s="56" t="s">
        <v>1930</v>
      </c>
      <c r="AX208" s="56"/>
      <c r="AY208" s="56"/>
      <c r="AZ208" s="56"/>
      <c r="BA208" s="56"/>
      <c r="BB208" s="56">
        <v>85466772</v>
      </c>
      <c r="BC208" s="56" t="s">
        <v>143</v>
      </c>
      <c r="BD208" s="56" t="s">
        <v>303</v>
      </c>
      <c r="BE208" s="56" t="s">
        <v>1931</v>
      </c>
      <c r="BF208" s="56" t="s">
        <v>281</v>
      </c>
      <c r="BG208" s="56" t="s">
        <v>147</v>
      </c>
      <c r="BH208" s="56" t="s">
        <v>225</v>
      </c>
      <c r="BI208" s="56" t="s">
        <v>149</v>
      </c>
      <c r="BJ208" s="56" t="s">
        <v>137</v>
      </c>
      <c r="BK208" s="56"/>
      <c r="BL208" s="56" t="s">
        <v>199</v>
      </c>
      <c r="BM208" s="56"/>
      <c r="BN208" s="56" t="s">
        <v>150</v>
      </c>
      <c r="BO208" s="56" t="s">
        <v>1127</v>
      </c>
    </row>
    <row r="209" spans="1:67">
      <c r="A209" s="56">
        <v>81</v>
      </c>
      <c r="B209" s="56" t="s">
        <v>113</v>
      </c>
      <c r="C209" s="56" t="s">
        <v>114</v>
      </c>
      <c r="D209" s="56" t="s">
        <v>159</v>
      </c>
      <c r="E209" s="56" t="s">
        <v>1937</v>
      </c>
      <c r="F209" s="56" t="s">
        <v>1226</v>
      </c>
      <c r="G209" s="56" t="s">
        <v>1938</v>
      </c>
      <c r="H209" s="56" t="s">
        <v>551</v>
      </c>
      <c r="I209" s="56" t="s">
        <v>137</v>
      </c>
      <c r="J209" s="56" t="s">
        <v>396</v>
      </c>
      <c r="K209" s="56" t="s">
        <v>17</v>
      </c>
      <c r="L209" s="56" t="s">
        <v>705</v>
      </c>
      <c r="M209" s="56" t="s">
        <v>705</v>
      </c>
      <c r="N209" s="56" t="s">
        <v>137</v>
      </c>
      <c r="O209" s="56"/>
      <c r="P209" s="56"/>
      <c r="Q209" s="56" t="s">
        <v>1939</v>
      </c>
      <c r="R209" s="56" t="s">
        <v>17</v>
      </c>
      <c r="S209" s="56" t="s">
        <v>1940</v>
      </c>
      <c r="T209" s="56" t="s">
        <v>163</v>
      </c>
      <c r="U209" s="56" t="s">
        <v>1941</v>
      </c>
      <c r="V209" s="56" t="s">
        <v>127</v>
      </c>
      <c r="W209" s="56" t="s">
        <v>184</v>
      </c>
      <c r="X209" s="56" t="s">
        <v>396</v>
      </c>
      <c r="Y209" s="56" t="s">
        <v>542</v>
      </c>
      <c r="Z209" s="56" t="s">
        <v>543</v>
      </c>
      <c r="AA209" s="56" t="s">
        <v>254</v>
      </c>
      <c r="AB209" s="56" t="s">
        <v>1939</v>
      </c>
      <c r="AC209" s="56">
        <v>5659192</v>
      </c>
      <c r="AD209" s="56" t="s">
        <v>17</v>
      </c>
      <c r="AE209" s="56" t="s">
        <v>1942</v>
      </c>
      <c r="AF209" s="56" t="s">
        <v>17</v>
      </c>
      <c r="AG209" s="56" t="s">
        <v>1943</v>
      </c>
      <c r="AH209" s="56" t="s">
        <v>48</v>
      </c>
      <c r="AI209" s="56" t="s">
        <v>1840</v>
      </c>
      <c r="AJ209" s="56" t="s">
        <v>1841</v>
      </c>
      <c r="AK209" s="56" t="s">
        <v>136</v>
      </c>
      <c r="AL209" s="56" t="s">
        <v>137</v>
      </c>
      <c r="AM209" s="58">
        <v>6959.5</v>
      </c>
      <c r="AN209" s="56"/>
      <c r="AO209" s="56" t="s">
        <v>137</v>
      </c>
      <c r="AP209" s="56" t="s">
        <v>170</v>
      </c>
      <c r="AQ209" s="56" t="s">
        <v>139</v>
      </c>
      <c r="AR209" s="56" t="s">
        <v>191</v>
      </c>
      <c r="AS209" s="56" t="s">
        <v>1944</v>
      </c>
      <c r="AT209" s="56" t="s">
        <v>1945</v>
      </c>
      <c r="AU209" s="56" t="s">
        <v>1400</v>
      </c>
      <c r="AV209" s="56"/>
      <c r="AW209" s="56" t="s">
        <v>1946</v>
      </c>
      <c r="AX209" s="56"/>
      <c r="AY209" s="56"/>
      <c r="AZ209" s="56"/>
      <c r="BA209" s="56"/>
      <c r="BB209" s="56">
        <v>84699781</v>
      </c>
      <c r="BC209" s="56" t="s">
        <v>143</v>
      </c>
      <c r="BD209" s="56" t="s">
        <v>303</v>
      </c>
      <c r="BE209" s="56" t="s">
        <v>717</v>
      </c>
      <c r="BF209" s="56" t="s">
        <v>174</v>
      </c>
      <c r="BG209" s="56" t="s">
        <v>147</v>
      </c>
      <c r="BH209" s="56" t="s">
        <v>225</v>
      </c>
      <c r="BI209" s="56" t="s">
        <v>149</v>
      </c>
      <c r="BJ209" s="56" t="s">
        <v>137</v>
      </c>
      <c r="BK209" s="56"/>
      <c r="BL209" s="56" t="s">
        <v>199</v>
      </c>
      <c r="BM209" s="56"/>
      <c r="BN209" s="56" t="s">
        <v>150</v>
      </c>
      <c r="BO209" s="56" t="s">
        <v>283</v>
      </c>
    </row>
    <row r="210" spans="1:67">
      <c r="A210" s="56">
        <v>82</v>
      </c>
      <c r="B210" s="56" t="s">
        <v>113</v>
      </c>
      <c r="C210" s="56" t="s">
        <v>114</v>
      </c>
      <c r="D210" s="56" t="s">
        <v>159</v>
      </c>
      <c r="E210" s="56" t="s">
        <v>1937</v>
      </c>
      <c r="F210" s="56" t="s">
        <v>1226</v>
      </c>
      <c r="G210" s="56" t="s">
        <v>1938</v>
      </c>
      <c r="H210" s="56" t="s">
        <v>551</v>
      </c>
      <c r="I210" s="56" t="s">
        <v>137</v>
      </c>
      <c r="J210" s="56" t="s">
        <v>396</v>
      </c>
      <c r="K210" s="56" t="s">
        <v>17</v>
      </c>
      <c r="L210" s="56" t="s">
        <v>705</v>
      </c>
      <c r="M210" s="56" t="s">
        <v>705</v>
      </c>
      <c r="N210" s="56" t="s">
        <v>137</v>
      </c>
      <c r="O210" s="56"/>
      <c r="P210" s="56"/>
      <c r="Q210" s="56" t="s">
        <v>1939</v>
      </c>
      <c r="R210" s="56" t="s">
        <v>17</v>
      </c>
      <c r="S210" s="56" t="s">
        <v>1940</v>
      </c>
      <c r="T210" s="56" t="s">
        <v>163</v>
      </c>
      <c r="U210" s="56" t="s">
        <v>1941</v>
      </c>
      <c r="V210" s="56" t="s">
        <v>127</v>
      </c>
      <c r="W210" s="56" t="s">
        <v>184</v>
      </c>
      <c r="X210" s="56" t="s">
        <v>396</v>
      </c>
      <c r="Y210" s="56" t="s">
        <v>542</v>
      </c>
      <c r="Z210" s="56" t="s">
        <v>543</v>
      </c>
      <c r="AA210" s="56" t="s">
        <v>254</v>
      </c>
      <c r="AB210" s="56" t="s">
        <v>1939</v>
      </c>
      <c r="AC210" s="56">
        <v>5659192</v>
      </c>
      <c r="AD210" s="56" t="s">
        <v>17</v>
      </c>
      <c r="AE210" s="56" t="s">
        <v>1942</v>
      </c>
      <c r="AF210" s="56" t="s">
        <v>17</v>
      </c>
      <c r="AG210" s="56" t="s">
        <v>1943</v>
      </c>
      <c r="AH210" s="56" t="s">
        <v>48</v>
      </c>
      <c r="AI210" s="56" t="s">
        <v>1835</v>
      </c>
      <c r="AJ210" s="56" t="s">
        <v>1836</v>
      </c>
      <c r="AK210" s="56" t="s">
        <v>136</v>
      </c>
      <c r="AL210" s="56" t="s">
        <v>137</v>
      </c>
      <c r="AM210" s="58">
        <v>690.5</v>
      </c>
      <c r="AN210" s="56"/>
      <c r="AO210" s="56" t="s">
        <v>137</v>
      </c>
      <c r="AP210" s="56" t="s">
        <v>170</v>
      </c>
      <c r="AQ210" s="56" t="s">
        <v>139</v>
      </c>
      <c r="AR210" s="56" t="s">
        <v>191</v>
      </c>
      <c r="AS210" s="56" t="s">
        <v>1944</v>
      </c>
      <c r="AT210" s="56" t="s">
        <v>1947</v>
      </c>
      <c r="AU210" s="56" t="s">
        <v>1400</v>
      </c>
      <c r="AV210" s="56"/>
      <c r="AW210" s="56" t="s">
        <v>1946</v>
      </c>
      <c r="AX210" s="56"/>
      <c r="AY210" s="56"/>
      <c r="AZ210" s="56"/>
      <c r="BA210" s="56"/>
      <c r="BB210" s="56">
        <v>84699781</v>
      </c>
      <c r="BC210" s="56" t="s">
        <v>143</v>
      </c>
      <c r="BD210" s="56" t="s">
        <v>303</v>
      </c>
      <c r="BE210" s="56" t="s">
        <v>717</v>
      </c>
      <c r="BF210" s="56" t="s">
        <v>174</v>
      </c>
      <c r="BG210" s="56" t="s">
        <v>147</v>
      </c>
      <c r="BH210" s="56" t="s">
        <v>225</v>
      </c>
      <c r="BI210" s="56" t="s">
        <v>149</v>
      </c>
      <c r="BJ210" s="56" t="s">
        <v>137</v>
      </c>
      <c r="BK210" s="56"/>
      <c r="BL210" s="56" t="s">
        <v>199</v>
      </c>
      <c r="BM210" s="56"/>
      <c r="BN210" s="56" t="s">
        <v>150</v>
      </c>
      <c r="BO210" s="56" t="s">
        <v>283</v>
      </c>
    </row>
    <row r="211" spans="1:67">
      <c r="A211" s="56">
        <v>135</v>
      </c>
      <c r="B211" s="56" t="s">
        <v>113</v>
      </c>
      <c r="C211" s="56" t="s">
        <v>114</v>
      </c>
      <c r="D211" s="56" t="s">
        <v>1948</v>
      </c>
      <c r="E211" s="56" t="s">
        <v>1949</v>
      </c>
      <c r="F211" s="56" t="s">
        <v>1950</v>
      </c>
      <c r="G211" s="56" t="s">
        <v>1951</v>
      </c>
      <c r="H211" s="56" t="s">
        <v>1952</v>
      </c>
      <c r="I211" s="56" t="s">
        <v>137</v>
      </c>
      <c r="J211" s="56" t="s">
        <v>581</v>
      </c>
      <c r="K211" s="56" t="s">
        <v>11</v>
      </c>
      <c r="L211" s="56" t="s">
        <v>121</v>
      </c>
      <c r="M211" s="56" t="s">
        <v>582</v>
      </c>
      <c r="N211" s="56" t="s">
        <v>1953</v>
      </c>
      <c r="O211" s="56"/>
      <c r="P211" s="56"/>
      <c r="Q211" s="56" t="s">
        <v>1948</v>
      </c>
      <c r="R211" s="56" t="s">
        <v>11</v>
      </c>
      <c r="S211" s="56" t="s">
        <v>1954</v>
      </c>
      <c r="T211" s="56" t="s">
        <v>163</v>
      </c>
      <c r="U211" s="56" t="s">
        <v>1955</v>
      </c>
      <c r="V211" s="56" t="s">
        <v>127</v>
      </c>
      <c r="W211" s="56" t="s">
        <v>1956</v>
      </c>
      <c r="X211" s="56" t="s">
        <v>581</v>
      </c>
      <c r="Y211" s="56" t="s">
        <v>709</v>
      </c>
      <c r="Z211" s="56" t="s">
        <v>1957</v>
      </c>
      <c r="AA211" s="56" t="s">
        <v>1957</v>
      </c>
      <c r="AB211" s="56" t="s">
        <v>1948</v>
      </c>
      <c r="AC211" s="56">
        <v>5679051</v>
      </c>
      <c r="AD211" s="56" t="s">
        <v>11</v>
      </c>
      <c r="AE211" s="56" t="s">
        <v>1958</v>
      </c>
      <c r="AF211" s="56" t="s">
        <v>11</v>
      </c>
      <c r="AG211" s="56" t="s">
        <v>1959</v>
      </c>
      <c r="AH211" s="56" t="s">
        <v>46</v>
      </c>
      <c r="AI211" s="56" t="s">
        <v>1960</v>
      </c>
      <c r="AJ211" s="56" t="s">
        <v>1961</v>
      </c>
      <c r="AK211" s="56" t="s">
        <v>136</v>
      </c>
      <c r="AL211" s="56" t="s">
        <v>137</v>
      </c>
      <c r="AM211" s="58">
        <v>17500</v>
      </c>
      <c r="AN211" s="56"/>
      <c r="AO211" s="56" t="s">
        <v>1953</v>
      </c>
      <c r="AP211" s="56" t="s">
        <v>170</v>
      </c>
      <c r="AQ211" s="56" t="s">
        <v>139</v>
      </c>
      <c r="AR211" s="56"/>
      <c r="AS211" s="56" t="s">
        <v>1962</v>
      </c>
      <c r="AT211" s="56"/>
      <c r="AU211" s="56" t="s">
        <v>1963</v>
      </c>
      <c r="AV211" s="56"/>
      <c r="AW211" s="56" t="s">
        <v>1964</v>
      </c>
      <c r="AX211" s="56"/>
      <c r="AY211" s="56"/>
      <c r="AZ211" s="56"/>
      <c r="BA211" s="56"/>
      <c r="BB211" s="56">
        <v>74757495</v>
      </c>
      <c r="BC211" s="56" t="s">
        <v>143</v>
      </c>
      <c r="BD211" s="56" t="s">
        <v>597</v>
      </c>
      <c r="BE211" s="56" t="s">
        <v>1956</v>
      </c>
      <c r="BF211" s="56" t="s">
        <v>1965</v>
      </c>
      <c r="BG211" s="56"/>
      <c r="BH211" s="56" t="s">
        <v>198</v>
      </c>
      <c r="BI211" s="56" t="s">
        <v>149</v>
      </c>
      <c r="BJ211" s="56" t="s">
        <v>137</v>
      </c>
      <c r="BK211" s="56"/>
      <c r="BL211" s="56"/>
      <c r="BM211" s="56"/>
      <c r="BN211" s="56" t="s">
        <v>150</v>
      </c>
      <c r="BO211" s="56" t="s">
        <v>200</v>
      </c>
    </row>
    <row r="212" spans="1:67">
      <c r="A212" s="56">
        <v>33</v>
      </c>
      <c r="B212" s="56" t="s">
        <v>113</v>
      </c>
      <c r="C212" s="56" t="s">
        <v>114</v>
      </c>
      <c r="D212" s="56"/>
      <c r="E212" s="56" t="s">
        <v>1966</v>
      </c>
      <c r="F212" s="56"/>
      <c r="G212" s="56" t="s">
        <v>1967</v>
      </c>
      <c r="H212" s="56" t="s">
        <v>1968</v>
      </c>
      <c r="I212" s="56" t="s">
        <v>137</v>
      </c>
      <c r="J212" s="56" t="s">
        <v>49</v>
      </c>
      <c r="K212" s="56" t="s">
        <v>17</v>
      </c>
      <c r="L212" s="56" t="s">
        <v>160</v>
      </c>
      <c r="M212" s="56" t="s">
        <v>161</v>
      </c>
      <c r="N212" s="56"/>
      <c r="O212" s="56"/>
      <c r="P212" s="56"/>
      <c r="Q212" s="56" t="s">
        <v>1969</v>
      </c>
      <c r="R212" s="56" t="s">
        <v>17</v>
      </c>
      <c r="S212" s="56" t="s">
        <v>1970</v>
      </c>
      <c r="T212" s="56" t="s">
        <v>125</v>
      </c>
      <c r="U212" s="56" t="s">
        <v>1661</v>
      </c>
      <c r="V212" s="56" t="s">
        <v>127</v>
      </c>
      <c r="W212" s="56" t="s">
        <v>434</v>
      </c>
      <c r="X212" s="56" t="s">
        <v>49</v>
      </c>
      <c r="Y212" s="56" t="s">
        <v>1971</v>
      </c>
      <c r="Z212" s="56" t="s">
        <v>1972</v>
      </c>
      <c r="AA212" s="56" t="s">
        <v>1973</v>
      </c>
      <c r="AB212" s="56" t="s">
        <v>1969</v>
      </c>
      <c r="AC212" s="56">
        <v>5646991</v>
      </c>
      <c r="AD212" s="56" t="s">
        <v>17</v>
      </c>
      <c r="AE212" s="56" t="s">
        <v>1974</v>
      </c>
      <c r="AF212" s="56" t="s">
        <v>17</v>
      </c>
      <c r="AG212" s="56" t="s">
        <v>1974</v>
      </c>
      <c r="AH212" s="56" t="s">
        <v>47</v>
      </c>
      <c r="AI212" s="56" t="s">
        <v>1975</v>
      </c>
      <c r="AJ212" s="56" t="s">
        <v>697</v>
      </c>
      <c r="AK212" s="56" t="s">
        <v>136</v>
      </c>
      <c r="AL212" s="56" t="s">
        <v>137</v>
      </c>
      <c r="AM212" s="58">
        <v>399</v>
      </c>
      <c r="AN212" s="56"/>
      <c r="AO212" s="56" t="s">
        <v>137</v>
      </c>
      <c r="AP212" s="56" t="s">
        <v>138</v>
      </c>
      <c r="AQ212" s="56" t="s">
        <v>221</v>
      </c>
      <c r="AR212" s="56"/>
      <c r="AS212" s="56"/>
      <c r="AT212" s="56"/>
      <c r="AU212" s="56" t="s">
        <v>1666</v>
      </c>
      <c r="AV212" s="56"/>
      <c r="AW212" s="56" t="s">
        <v>1976</v>
      </c>
      <c r="AX212" s="56"/>
      <c r="AY212" s="56"/>
      <c r="AZ212" s="56"/>
      <c r="BA212" s="56" t="s">
        <v>224</v>
      </c>
      <c r="BB212" s="56">
        <v>69060590</v>
      </c>
      <c r="BC212" s="56" t="s">
        <v>149</v>
      </c>
      <c r="BD212" s="56" t="s">
        <v>144</v>
      </c>
      <c r="BE212" s="56" t="s">
        <v>443</v>
      </c>
      <c r="BF212" s="56" t="s">
        <v>281</v>
      </c>
      <c r="BG212" s="56"/>
      <c r="BH212" s="56" t="s">
        <v>225</v>
      </c>
      <c r="BI212" s="56" t="s">
        <v>143</v>
      </c>
      <c r="BJ212" s="56" t="s">
        <v>137</v>
      </c>
      <c r="BK212" s="56"/>
      <c r="BL212" s="56"/>
      <c r="BM212" s="56">
        <v>75211762</v>
      </c>
      <c r="BN212" s="56"/>
      <c r="BO212" s="56"/>
    </row>
    <row r="213" spans="1:67">
      <c r="A213" s="56">
        <v>187</v>
      </c>
      <c r="B213" s="56" t="s">
        <v>113</v>
      </c>
      <c r="C213" s="56" t="s">
        <v>114</v>
      </c>
      <c r="D213" s="56" t="s">
        <v>1977</v>
      </c>
      <c r="E213" s="56" t="s">
        <v>1978</v>
      </c>
      <c r="F213" s="56" t="s">
        <v>1979</v>
      </c>
      <c r="G213" s="56" t="s">
        <v>1980</v>
      </c>
      <c r="H213" s="56" t="s">
        <v>1981</v>
      </c>
      <c r="I213" s="56"/>
      <c r="J213" s="56" t="s">
        <v>881</v>
      </c>
      <c r="K213" s="56" t="s">
        <v>1982</v>
      </c>
      <c r="L213" s="56" t="s">
        <v>121</v>
      </c>
      <c r="M213" s="56" t="s">
        <v>122</v>
      </c>
      <c r="N213" s="56" t="s">
        <v>1983</v>
      </c>
      <c r="O213" s="56"/>
      <c r="P213" s="56"/>
      <c r="Q213" s="56" t="s">
        <v>1977</v>
      </c>
      <c r="R213" s="56" t="s">
        <v>1982</v>
      </c>
      <c r="S213" s="56" t="s">
        <v>1984</v>
      </c>
      <c r="T213" s="56" t="s">
        <v>125</v>
      </c>
      <c r="U213" s="56" t="s">
        <v>1985</v>
      </c>
      <c r="V213" s="56" t="s">
        <v>127</v>
      </c>
      <c r="W213" s="56" t="s">
        <v>1986</v>
      </c>
      <c r="X213" s="56" t="s">
        <v>881</v>
      </c>
      <c r="Y213" s="56" t="s">
        <v>1987</v>
      </c>
      <c r="Z213" s="56" t="s">
        <v>1988</v>
      </c>
      <c r="AA213" s="56" t="s">
        <v>1989</v>
      </c>
      <c r="AB213" s="56" t="s">
        <v>1977</v>
      </c>
      <c r="AC213" s="56">
        <v>5564954</v>
      </c>
      <c r="AD213" s="56" t="s">
        <v>11</v>
      </c>
      <c r="AE213" s="56" t="s">
        <v>1990</v>
      </c>
      <c r="AF213" s="56" t="s">
        <v>1982</v>
      </c>
      <c r="AG213" s="56" t="s">
        <v>1990</v>
      </c>
      <c r="AH213" s="56" t="s">
        <v>49</v>
      </c>
      <c r="AJ213" s="56"/>
      <c r="AK213" s="56" t="s">
        <v>136</v>
      </c>
      <c r="AL213" s="56" t="s">
        <v>137</v>
      </c>
      <c r="AM213" s="58">
        <v>6744</v>
      </c>
      <c r="AN213" s="56"/>
      <c r="AO213" s="56" t="s">
        <v>1979</v>
      </c>
      <c r="AP213" s="56" t="s">
        <v>422</v>
      </c>
      <c r="AQ213" s="56" t="s">
        <v>139</v>
      </c>
      <c r="AR213" s="56"/>
      <c r="AS213" s="56" t="s">
        <v>1991</v>
      </c>
      <c r="AT213" s="56"/>
      <c r="AU213" s="56"/>
      <c r="AV213" s="56"/>
      <c r="AW213" s="56" t="s">
        <v>1992</v>
      </c>
      <c r="AX213" s="56"/>
      <c r="AY213" s="56"/>
      <c r="AZ213" s="56"/>
      <c r="BA213" s="56"/>
      <c r="BB213" s="56">
        <v>62454626</v>
      </c>
      <c r="BC213" s="56" t="s">
        <v>143</v>
      </c>
      <c r="BD213" s="56" t="s">
        <v>144</v>
      </c>
      <c r="BE213" s="56" t="s">
        <v>1019</v>
      </c>
      <c r="BF213" s="56" t="s">
        <v>877</v>
      </c>
      <c r="BG213" s="56" t="s">
        <v>1497</v>
      </c>
      <c r="BH213" s="56" t="s">
        <v>225</v>
      </c>
      <c r="BI213" s="56" t="s">
        <v>143</v>
      </c>
      <c r="BJ213" s="56" t="s">
        <v>137</v>
      </c>
      <c r="BK213" s="56"/>
      <c r="BL213" s="56"/>
      <c r="BM213" s="56"/>
      <c r="BN213" s="56"/>
      <c r="BO213" s="56" t="s">
        <v>122</v>
      </c>
    </row>
    <row r="214" spans="1:67">
      <c r="A214" s="56">
        <v>134</v>
      </c>
      <c r="B214" s="56" t="s">
        <v>113</v>
      </c>
      <c r="C214" s="56" t="s">
        <v>114</v>
      </c>
      <c r="D214" s="56" t="s">
        <v>262</v>
      </c>
      <c r="E214" s="56" t="s">
        <v>1993</v>
      </c>
      <c r="F214" s="56" t="s">
        <v>1715</v>
      </c>
      <c r="G214" s="56" t="s">
        <v>1994</v>
      </c>
      <c r="H214" s="56" t="s">
        <v>1995</v>
      </c>
      <c r="I214" s="56" t="s">
        <v>137</v>
      </c>
      <c r="J214" s="56" t="s">
        <v>120</v>
      </c>
      <c r="K214" s="56" t="s">
        <v>17</v>
      </c>
      <c r="L214" s="56" t="s">
        <v>705</v>
      </c>
      <c r="M214" s="56" t="s">
        <v>705</v>
      </c>
      <c r="N214" s="56" t="s">
        <v>137</v>
      </c>
      <c r="O214" s="56"/>
      <c r="P214" s="56"/>
      <c r="Q214" s="56" t="s">
        <v>1996</v>
      </c>
      <c r="R214" s="56" t="s">
        <v>17</v>
      </c>
      <c r="S214" s="56" t="s">
        <v>1997</v>
      </c>
      <c r="T214" s="56" t="s">
        <v>163</v>
      </c>
      <c r="U214" s="56" t="s">
        <v>1998</v>
      </c>
      <c r="V214" s="56" t="s">
        <v>127</v>
      </c>
      <c r="W214" s="56" t="s">
        <v>165</v>
      </c>
      <c r="X214" s="56" t="s">
        <v>120</v>
      </c>
      <c r="Y214" s="56" t="s">
        <v>1999</v>
      </c>
      <c r="Z214" s="56" t="s">
        <v>2000</v>
      </c>
      <c r="AA214" s="56" t="s">
        <v>2001</v>
      </c>
      <c r="AB214" s="56" t="s">
        <v>1996</v>
      </c>
      <c r="AC214" s="56">
        <v>5679323</v>
      </c>
      <c r="AD214" s="56" t="s">
        <v>17</v>
      </c>
      <c r="AE214" s="56" t="s">
        <v>2002</v>
      </c>
      <c r="AF214" s="56" t="s">
        <v>17</v>
      </c>
      <c r="AG214" s="56" t="s">
        <v>2003</v>
      </c>
      <c r="AH214" s="56" t="s">
        <v>35</v>
      </c>
      <c r="AI214" s="56" t="s">
        <v>2004</v>
      </c>
      <c r="AJ214" s="56" t="s">
        <v>169</v>
      </c>
      <c r="AK214" s="56" t="s">
        <v>136</v>
      </c>
      <c r="AL214" s="56" t="s">
        <v>137</v>
      </c>
      <c r="AM214" s="58">
        <v>8750</v>
      </c>
      <c r="AN214" s="56"/>
      <c r="AO214" s="56" t="s">
        <v>137</v>
      </c>
      <c r="AP214" s="56" t="s">
        <v>170</v>
      </c>
      <c r="AQ214" s="56" t="s">
        <v>139</v>
      </c>
      <c r="AR214" s="56"/>
      <c r="AS214" s="56" t="s">
        <v>2005</v>
      </c>
      <c r="AT214" s="56"/>
      <c r="AU214" s="56" t="s">
        <v>1963</v>
      </c>
      <c r="AV214" s="56"/>
      <c r="AW214" s="56" t="s">
        <v>2006</v>
      </c>
      <c r="AX214" s="56"/>
      <c r="AY214" s="56"/>
      <c r="AZ214" s="56"/>
      <c r="BA214" s="56"/>
      <c r="BB214" s="56">
        <v>86302580</v>
      </c>
      <c r="BC214" s="56" t="s">
        <v>143</v>
      </c>
      <c r="BD214" s="56" t="s">
        <v>144</v>
      </c>
      <c r="BE214" s="56" t="s">
        <v>173</v>
      </c>
      <c r="BF214" s="56" t="s">
        <v>261</v>
      </c>
      <c r="BG214" s="56" t="s">
        <v>147</v>
      </c>
      <c r="BH214" s="56" t="s">
        <v>225</v>
      </c>
      <c r="BI214" s="56" t="s">
        <v>149</v>
      </c>
      <c r="BJ214" s="56" t="s">
        <v>137</v>
      </c>
      <c r="BK214" s="56"/>
      <c r="BL214" s="56"/>
      <c r="BM214" s="56"/>
      <c r="BN214" s="56" t="s">
        <v>282</v>
      </c>
      <c r="BO214" s="56" t="s">
        <v>283</v>
      </c>
    </row>
    <row r="215" spans="1:67">
      <c r="A215" s="56">
        <v>249</v>
      </c>
      <c r="B215" s="56" t="s">
        <v>113</v>
      </c>
      <c r="C215" s="56" t="s">
        <v>114</v>
      </c>
      <c r="D215" s="56" t="s">
        <v>2007</v>
      </c>
      <c r="E215" s="56" t="s">
        <v>2008</v>
      </c>
      <c r="F215" s="56" t="s">
        <v>2009</v>
      </c>
      <c r="G215" s="56" t="s">
        <v>2010</v>
      </c>
      <c r="H215" s="56" t="s">
        <v>2011</v>
      </c>
      <c r="I215" s="56"/>
      <c r="J215" s="56" t="s">
        <v>120</v>
      </c>
      <c r="K215" s="56" t="s">
        <v>20</v>
      </c>
      <c r="L215" s="56" t="s">
        <v>121</v>
      </c>
      <c r="M215" s="56" t="s">
        <v>122</v>
      </c>
      <c r="N215" s="56" t="s">
        <v>2012</v>
      </c>
      <c r="O215" s="56"/>
      <c r="P215" s="56"/>
      <c r="Q215" s="56" t="s">
        <v>2007</v>
      </c>
      <c r="R215" s="56" t="s">
        <v>20</v>
      </c>
      <c r="S215" s="56" t="s">
        <v>2013</v>
      </c>
      <c r="T215" s="56" t="s">
        <v>125</v>
      </c>
      <c r="U215" s="56" t="s">
        <v>2014</v>
      </c>
      <c r="V215" s="56" t="s">
        <v>127</v>
      </c>
      <c r="W215" s="56" t="s">
        <v>165</v>
      </c>
      <c r="X215" s="56" t="s">
        <v>120</v>
      </c>
      <c r="Y215" s="56" t="s">
        <v>555</v>
      </c>
      <c r="Z215" s="56" t="s">
        <v>2015</v>
      </c>
      <c r="AA215" s="56" t="s">
        <v>2016</v>
      </c>
      <c r="AB215" s="56" t="s">
        <v>2007</v>
      </c>
      <c r="AC215" s="56">
        <v>5669777</v>
      </c>
      <c r="AD215" s="56" t="s">
        <v>20</v>
      </c>
      <c r="AE215" s="56" t="s">
        <v>2017</v>
      </c>
      <c r="AF215" s="56" t="s">
        <v>20</v>
      </c>
      <c r="AG215" s="56" t="s">
        <v>2018</v>
      </c>
      <c r="AH215" s="56" t="s">
        <v>35</v>
      </c>
      <c r="AI215" s="56" t="s">
        <v>2019</v>
      </c>
      <c r="AJ215" s="56" t="s">
        <v>169</v>
      </c>
      <c r="AK215" s="56" t="s">
        <v>136</v>
      </c>
      <c r="AL215" s="56" t="s">
        <v>137</v>
      </c>
      <c r="AM215" s="58">
        <v>9000</v>
      </c>
      <c r="AN215" s="56"/>
      <c r="AO215" s="56" t="s">
        <v>2009</v>
      </c>
      <c r="AP215" s="56" t="s">
        <v>138</v>
      </c>
      <c r="AQ215" s="56" t="s">
        <v>139</v>
      </c>
      <c r="AR215" s="56"/>
      <c r="AS215" s="56" t="s">
        <v>2020</v>
      </c>
      <c r="AT215" s="56"/>
      <c r="AU215" s="56" t="s">
        <v>2021</v>
      </c>
      <c r="AV215" s="56"/>
      <c r="AW215" s="56" t="s">
        <v>2022</v>
      </c>
      <c r="AX215" s="56"/>
      <c r="AY215" s="56"/>
      <c r="AZ215" s="56"/>
      <c r="BA215" s="56"/>
      <c r="BB215" s="56">
        <v>49619970</v>
      </c>
      <c r="BC215" s="56" t="s">
        <v>143</v>
      </c>
      <c r="BD215" s="56" t="s">
        <v>144</v>
      </c>
      <c r="BE215" s="56" t="s">
        <v>173</v>
      </c>
      <c r="BF215" s="56" t="s">
        <v>261</v>
      </c>
      <c r="BG215" s="56" t="s">
        <v>147</v>
      </c>
      <c r="BH215" s="56" t="s">
        <v>225</v>
      </c>
      <c r="BI215" s="56" t="s">
        <v>149</v>
      </c>
      <c r="BJ215" s="56" t="s">
        <v>137</v>
      </c>
      <c r="BK215" s="56"/>
      <c r="BL215" s="56"/>
      <c r="BM215" s="56"/>
      <c r="BN215" s="56" t="s">
        <v>150</v>
      </c>
      <c r="BO215" s="56" t="s">
        <v>122</v>
      </c>
    </row>
    <row r="216" spans="1:67">
      <c r="A216" s="56">
        <v>215</v>
      </c>
      <c r="B216" s="56" t="s">
        <v>113</v>
      </c>
      <c r="C216" s="56" t="s">
        <v>114</v>
      </c>
      <c r="D216" s="56" t="s">
        <v>2023</v>
      </c>
      <c r="E216" s="56" t="s">
        <v>2024</v>
      </c>
      <c r="F216" s="56" t="s">
        <v>203</v>
      </c>
      <c r="G216" s="56" t="s">
        <v>2025</v>
      </c>
      <c r="H216" s="56" t="s">
        <v>2026</v>
      </c>
      <c r="I216" s="56" t="s">
        <v>2027</v>
      </c>
      <c r="J216" s="56"/>
      <c r="K216" s="56" t="s">
        <v>2028</v>
      </c>
      <c r="L216" s="56" t="s">
        <v>208</v>
      </c>
      <c r="M216" s="56" t="s">
        <v>1733</v>
      </c>
      <c r="N216" s="56" t="s">
        <v>137</v>
      </c>
      <c r="O216" s="56" t="s">
        <v>2028</v>
      </c>
      <c r="P216" s="56" t="s">
        <v>2029</v>
      </c>
      <c r="Q216" s="56" t="s">
        <v>2030</v>
      </c>
      <c r="R216" s="56" t="s">
        <v>20</v>
      </c>
      <c r="S216" s="56" t="s">
        <v>2031</v>
      </c>
      <c r="T216" s="56" t="s">
        <v>163</v>
      </c>
      <c r="U216" s="56" t="s">
        <v>2032</v>
      </c>
      <c r="V216" s="56" t="s">
        <v>127</v>
      </c>
      <c r="W216" s="56" t="s">
        <v>2033</v>
      </c>
      <c r="X216" s="56" t="s">
        <v>120</v>
      </c>
      <c r="Y216" s="56" t="s">
        <v>2034</v>
      </c>
      <c r="Z216" s="56" t="s">
        <v>1394</v>
      </c>
      <c r="AA216" s="56" t="s">
        <v>513</v>
      </c>
      <c r="AB216" s="56" t="s">
        <v>2030</v>
      </c>
      <c r="AC216" s="56">
        <v>5673157</v>
      </c>
      <c r="AD216" s="56" t="s">
        <v>20</v>
      </c>
      <c r="AE216" s="56" t="s">
        <v>2035</v>
      </c>
      <c r="AF216" s="56" t="s">
        <v>20</v>
      </c>
      <c r="AG216" s="56" t="s">
        <v>2036</v>
      </c>
      <c r="AH216" s="56" t="s">
        <v>35</v>
      </c>
      <c r="AI216" s="56" t="s">
        <v>2037</v>
      </c>
      <c r="AJ216" s="56" t="s">
        <v>407</v>
      </c>
      <c r="AK216" s="56" t="s">
        <v>136</v>
      </c>
      <c r="AL216" s="56" t="s">
        <v>137</v>
      </c>
      <c r="AM216" s="58">
        <v>18800</v>
      </c>
      <c r="AN216" s="56"/>
      <c r="AO216" s="56" t="s">
        <v>137</v>
      </c>
      <c r="AP216" s="56" t="s">
        <v>170</v>
      </c>
      <c r="AQ216" s="56" t="s">
        <v>139</v>
      </c>
      <c r="AR216" s="56"/>
      <c r="AS216" s="56" t="s">
        <v>2038</v>
      </c>
      <c r="AT216" s="56"/>
      <c r="AU216" s="56" t="s">
        <v>1666</v>
      </c>
      <c r="AV216" s="56"/>
      <c r="AW216" s="56" t="s">
        <v>2039</v>
      </c>
      <c r="AX216" s="56"/>
      <c r="AY216" s="56"/>
      <c r="AZ216" s="56"/>
      <c r="BA216" s="56"/>
      <c r="BB216" s="56">
        <v>85359861</v>
      </c>
      <c r="BC216" s="56" t="s">
        <v>143</v>
      </c>
      <c r="BD216" s="56" t="s">
        <v>144</v>
      </c>
      <c r="BE216" s="56" t="s">
        <v>173</v>
      </c>
      <c r="BF216" s="56" t="s">
        <v>261</v>
      </c>
      <c r="BG216" s="56" t="s">
        <v>147</v>
      </c>
      <c r="BH216" s="56" t="s">
        <v>198</v>
      </c>
      <c r="BI216" s="56" t="s">
        <v>149</v>
      </c>
      <c r="BJ216" s="56" t="s">
        <v>137</v>
      </c>
      <c r="BK216" s="56"/>
      <c r="BL216" s="56"/>
      <c r="BM216" s="56"/>
      <c r="BN216" s="56" t="s">
        <v>282</v>
      </c>
      <c r="BO216" s="56" t="s">
        <v>226</v>
      </c>
    </row>
    <row r="217" spans="1:67">
      <c r="A217" s="56">
        <v>35</v>
      </c>
      <c r="B217" s="56" t="s">
        <v>113</v>
      </c>
      <c r="C217" s="56" t="s">
        <v>114</v>
      </c>
      <c r="D217" s="56" t="s">
        <v>2040</v>
      </c>
      <c r="E217" s="56" t="s">
        <v>2041</v>
      </c>
      <c r="F217" s="56" t="s">
        <v>1226</v>
      </c>
      <c r="G217" s="56" t="s">
        <v>2042</v>
      </c>
      <c r="H217" s="56" t="s">
        <v>137</v>
      </c>
      <c r="I217" s="56" t="s">
        <v>137</v>
      </c>
      <c r="J217" s="56" t="s">
        <v>49</v>
      </c>
      <c r="K217" s="56" t="s">
        <v>17</v>
      </c>
      <c r="L217" s="56" t="s">
        <v>121</v>
      </c>
      <c r="M217" s="56" t="s">
        <v>961</v>
      </c>
      <c r="N217" s="56" t="s">
        <v>551</v>
      </c>
      <c r="O217" s="56"/>
      <c r="P217" s="56"/>
      <c r="Q217" s="56" t="s">
        <v>2043</v>
      </c>
      <c r="R217" s="56" t="s">
        <v>17</v>
      </c>
      <c r="S217" s="56" t="s">
        <v>2044</v>
      </c>
      <c r="T217" s="56" t="s">
        <v>125</v>
      </c>
      <c r="U217" s="56" t="s">
        <v>2045</v>
      </c>
      <c r="V217" s="56" t="s">
        <v>127</v>
      </c>
      <c r="W217" s="56" t="s">
        <v>434</v>
      </c>
      <c r="X217" s="56" t="s">
        <v>49</v>
      </c>
      <c r="Y217" s="56" t="s">
        <v>1090</v>
      </c>
      <c r="Z217" s="56" t="s">
        <v>870</v>
      </c>
      <c r="AA217" s="56" t="s">
        <v>966</v>
      </c>
      <c r="AB217" s="56" t="s">
        <v>2043</v>
      </c>
      <c r="AC217" s="56">
        <v>5672666</v>
      </c>
      <c r="AD217" s="56" t="s">
        <v>17</v>
      </c>
      <c r="AE217" s="56" t="s">
        <v>2046</v>
      </c>
      <c r="AF217" s="56" t="s">
        <v>17</v>
      </c>
      <c r="AG217" s="56" t="s">
        <v>2046</v>
      </c>
      <c r="AH217" s="56" t="s">
        <v>47</v>
      </c>
      <c r="AI217" s="56" t="s">
        <v>2047</v>
      </c>
      <c r="AJ217" s="56" t="s">
        <v>2048</v>
      </c>
      <c r="AK217" s="56" t="s">
        <v>136</v>
      </c>
      <c r="AL217" s="56" t="s">
        <v>137</v>
      </c>
      <c r="AM217" s="58">
        <v>5243</v>
      </c>
      <c r="AN217" s="56"/>
      <c r="AO217" s="56" t="s">
        <v>551</v>
      </c>
      <c r="AP217" s="56" t="s">
        <v>138</v>
      </c>
      <c r="AQ217" s="56" t="s">
        <v>221</v>
      </c>
      <c r="AR217" s="56"/>
      <c r="AS217" s="56"/>
      <c r="AT217" s="56"/>
      <c r="AU217" s="56" t="s">
        <v>518</v>
      </c>
      <c r="AV217" s="56"/>
      <c r="AW217" s="56" t="s">
        <v>2049</v>
      </c>
      <c r="AX217" s="56"/>
      <c r="AY217" s="56"/>
      <c r="AZ217" s="56"/>
      <c r="BA217" s="56" t="s">
        <v>224</v>
      </c>
      <c r="BB217" s="56">
        <v>26541783</v>
      </c>
      <c r="BC217" s="56" t="s">
        <v>149</v>
      </c>
      <c r="BD217" s="56" t="s">
        <v>144</v>
      </c>
      <c r="BE217" s="56" t="s">
        <v>1019</v>
      </c>
      <c r="BF217" s="56" t="s">
        <v>877</v>
      </c>
      <c r="BG217" s="56" t="s">
        <v>147</v>
      </c>
      <c r="BH217" s="56" t="s">
        <v>198</v>
      </c>
      <c r="BI217" s="56" t="s">
        <v>143</v>
      </c>
      <c r="BJ217" s="56" t="s">
        <v>137</v>
      </c>
      <c r="BK217" s="56"/>
      <c r="BL217" s="56"/>
      <c r="BM217" s="56">
        <v>102223283</v>
      </c>
      <c r="BN217" s="56"/>
      <c r="BO217" s="56" t="s">
        <v>283</v>
      </c>
    </row>
    <row r="218" spans="1:67">
      <c r="A218" s="56">
        <v>103</v>
      </c>
      <c r="B218" s="56" t="s">
        <v>113</v>
      </c>
      <c r="C218" s="56" t="s">
        <v>114</v>
      </c>
      <c r="D218" s="56" t="s">
        <v>2050</v>
      </c>
      <c r="E218" s="56" t="s">
        <v>2051</v>
      </c>
      <c r="F218" s="56" t="s">
        <v>117</v>
      </c>
      <c r="G218" s="56" t="s">
        <v>2052</v>
      </c>
      <c r="H218" s="56" t="s">
        <v>2053</v>
      </c>
      <c r="I218" s="56"/>
      <c r="J218" s="56" t="s">
        <v>120</v>
      </c>
      <c r="K218" s="56" t="s">
        <v>11</v>
      </c>
      <c r="L218" s="56" t="s">
        <v>121</v>
      </c>
      <c r="M218" s="56" t="s">
        <v>122</v>
      </c>
      <c r="N218" s="56" t="s">
        <v>123</v>
      </c>
      <c r="O218" s="56"/>
      <c r="P218" s="56"/>
      <c r="Q218" s="56" t="s">
        <v>2050</v>
      </c>
      <c r="R218" s="56" t="s">
        <v>11</v>
      </c>
      <c r="S218" s="56" t="s">
        <v>2054</v>
      </c>
      <c r="T218" s="56" t="s">
        <v>125</v>
      </c>
      <c r="U218" s="56" t="s">
        <v>2055</v>
      </c>
      <c r="V218" s="56" t="s">
        <v>127</v>
      </c>
      <c r="W218" s="56" t="s">
        <v>165</v>
      </c>
      <c r="X218" s="56" t="s">
        <v>120</v>
      </c>
      <c r="Y218" s="56" t="s">
        <v>291</v>
      </c>
      <c r="Z218" s="56" t="s">
        <v>292</v>
      </c>
      <c r="AA218" s="56" t="s">
        <v>293</v>
      </c>
      <c r="AB218" s="56" t="s">
        <v>2050</v>
      </c>
      <c r="AC218" s="56">
        <v>5681624</v>
      </c>
      <c r="AD218" s="56" t="s">
        <v>11</v>
      </c>
      <c r="AE218" s="56" t="s">
        <v>2056</v>
      </c>
      <c r="AF218" s="56" t="s">
        <v>11</v>
      </c>
      <c r="AG218" s="56" t="s">
        <v>2057</v>
      </c>
      <c r="AH218" s="56" t="s">
        <v>35</v>
      </c>
      <c r="AI218" s="56" t="s">
        <v>2058</v>
      </c>
      <c r="AJ218" s="56" t="s">
        <v>169</v>
      </c>
      <c r="AK218" s="56" t="s">
        <v>136</v>
      </c>
      <c r="AL218" s="56" t="s">
        <v>137</v>
      </c>
      <c r="AM218" s="58">
        <v>9200</v>
      </c>
      <c r="AN218" s="56"/>
      <c r="AO218" s="56" t="s">
        <v>117</v>
      </c>
      <c r="AP218" s="56" t="s">
        <v>138</v>
      </c>
      <c r="AQ218" s="56" t="s">
        <v>139</v>
      </c>
      <c r="AR218" s="56"/>
      <c r="AS218" s="56" t="s">
        <v>2059</v>
      </c>
      <c r="AT218" s="56"/>
      <c r="AU218" s="56" t="s">
        <v>346</v>
      </c>
      <c r="AV218" s="56"/>
      <c r="AW218" s="56" t="s">
        <v>2060</v>
      </c>
      <c r="AX218" s="56"/>
      <c r="AY218" s="56"/>
      <c r="AZ218" s="56"/>
      <c r="BA218" s="56"/>
      <c r="BB218" s="56">
        <v>49013179</v>
      </c>
      <c r="BC218" s="56" t="s">
        <v>143</v>
      </c>
      <c r="BD218" s="56" t="s">
        <v>144</v>
      </c>
      <c r="BE218" s="56" t="s">
        <v>173</v>
      </c>
      <c r="BF218" s="56" t="s">
        <v>261</v>
      </c>
      <c r="BG218" s="56" t="s">
        <v>147</v>
      </c>
      <c r="BH218" s="56" t="s">
        <v>225</v>
      </c>
      <c r="BI218" s="56" t="s">
        <v>149</v>
      </c>
      <c r="BJ218" s="56" t="s">
        <v>137</v>
      </c>
      <c r="BK218" s="56"/>
      <c r="BL218" s="56"/>
      <c r="BM218" s="56"/>
      <c r="BN218" s="56" t="s">
        <v>150</v>
      </c>
      <c r="BO218" s="56" t="s">
        <v>122</v>
      </c>
    </row>
    <row r="219" spans="1:67">
      <c r="A219" s="56">
        <v>136</v>
      </c>
      <c r="B219" s="56" t="s">
        <v>113</v>
      </c>
      <c r="C219" s="56" t="s">
        <v>114</v>
      </c>
      <c r="D219" s="56" t="s">
        <v>2050</v>
      </c>
      <c r="E219" s="56" t="s">
        <v>2061</v>
      </c>
      <c r="F219" s="56" t="s">
        <v>117</v>
      </c>
      <c r="G219" s="56" t="s">
        <v>2062</v>
      </c>
      <c r="H219" s="56" t="s">
        <v>2063</v>
      </c>
      <c r="I219" s="56"/>
      <c r="J219" s="56" t="s">
        <v>120</v>
      </c>
      <c r="K219" s="56" t="s">
        <v>11</v>
      </c>
      <c r="L219" s="56" t="s">
        <v>121</v>
      </c>
      <c r="M219" s="56" t="s">
        <v>122</v>
      </c>
      <c r="N219" s="56" t="s">
        <v>123</v>
      </c>
      <c r="O219" s="56"/>
      <c r="P219" s="56"/>
      <c r="Q219" s="56" t="s">
        <v>2050</v>
      </c>
      <c r="R219" s="56" t="s">
        <v>11</v>
      </c>
      <c r="S219" s="56" t="s">
        <v>2064</v>
      </c>
      <c r="T219" s="56" t="s">
        <v>125</v>
      </c>
      <c r="U219" s="56" t="s">
        <v>2065</v>
      </c>
      <c r="V219" s="56" t="s">
        <v>127</v>
      </c>
      <c r="W219" s="56" t="s">
        <v>165</v>
      </c>
      <c r="X219" s="56" t="s">
        <v>120</v>
      </c>
      <c r="Y219" s="56" t="s">
        <v>291</v>
      </c>
      <c r="Z219" s="56" t="s">
        <v>292</v>
      </c>
      <c r="AA219" s="56" t="s">
        <v>293</v>
      </c>
      <c r="AB219" s="56" t="s">
        <v>2050</v>
      </c>
      <c r="AC219" s="56">
        <v>5566642</v>
      </c>
      <c r="AD219" s="56" t="s">
        <v>11</v>
      </c>
      <c r="AE219" s="56" t="s">
        <v>2066</v>
      </c>
      <c r="AF219" s="56" t="s">
        <v>11</v>
      </c>
      <c r="AG219" s="56" t="s">
        <v>2067</v>
      </c>
      <c r="AH219" s="56" t="s">
        <v>35</v>
      </c>
      <c r="AI219" s="56" t="s">
        <v>2068</v>
      </c>
      <c r="AJ219" s="56" t="s">
        <v>277</v>
      </c>
      <c r="AK219" s="56" t="s">
        <v>136</v>
      </c>
      <c r="AL219" s="56" t="s">
        <v>137</v>
      </c>
      <c r="AM219" s="58">
        <v>10000</v>
      </c>
      <c r="AN219" s="56"/>
      <c r="AO219" s="56" t="s">
        <v>117</v>
      </c>
      <c r="AP219" s="56" t="s">
        <v>138</v>
      </c>
      <c r="AQ219" s="56" t="s">
        <v>139</v>
      </c>
      <c r="AR219" s="56"/>
      <c r="AS219" s="56" t="s">
        <v>2059</v>
      </c>
      <c r="AT219" s="56"/>
      <c r="AU219" s="56" t="s">
        <v>1963</v>
      </c>
      <c r="AV219" s="56"/>
      <c r="AW219" s="56" t="s">
        <v>2069</v>
      </c>
      <c r="AX219" s="56"/>
      <c r="AY219" s="56"/>
      <c r="AZ219" s="56"/>
      <c r="BA219" s="56"/>
      <c r="BB219" s="56">
        <v>49013179</v>
      </c>
      <c r="BC219" s="56" t="s">
        <v>143</v>
      </c>
      <c r="BD219" s="56" t="s">
        <v>144</v>
      </c>
      <c r="BE219" s="56" t="s">
        <v>173</v>
      </c>
      <c r="BF219" s="56" t="s">
        <v>425</v>
      </c>
      <c r="BG219" s="56" t="s">
        <v>147</v>
      </c>
      <c r="BH219" s="56" t="s">
        <v>225</v>
      </c>
      <c r="BI219" s="56" t="s">
        <v>149</v>
      </c>
      <c r="BJ219" s="56" t="s">
        <v>137</v>
      </c>
      <c r="BK219" s="56"/>
      <c r="BL219" s="56"/>
      <c r="BM219" s="56"/>
      <c r="BN219" s="56" t="s">
        <v>150</v>
      </c>
      <c r="BO219" s="56" t="s">
        <v>122</v>
      </c>
    </row>
    <row r="220" spans="1:67">
      <c r="A220" s="56">
        <v>234</v>
      </c>
      <c r="B220" s="56" t="s">
        <v>113</v>
      </c>
      <c r="C220" s="56" t="s">
        <v>114</v>
      </c>
      <c r="D220" s="56" t="s">
        <v>2050</v>
      </c>
      <c r="E220" s="56" t="s">
        <v>2070</v>
      </c>
      <c r="F220" s="56" t="s">
        <v>117</v>
      </c>
      <c r="G220" s="56" t="s">
        <v>2071</v>
      </c>
      <c r="H220" s="56" t="s">
        <v>2072</v>
      </c>
      <c r="I220" s="56"/>
      <c r="J220" s="56" t="s">
        <v>120</v>
      </c>
      <c r="K220" s="56" t="s">
        <v>11</v>
      </c>
      <c r="L220" s="56" t="s">
        <v>121</v>
      </c>
      <c r="M220" s="56" t="s">
        <v>122</v>
      </c>
      <c r="N220" s="56" t="s">
        <v>123</v>
      </c>
      <c r="O220" s="56"/>
      <c r="P220" s="56"/>
      <c r="Q220" s="56" t="s">
        <v>2050</v>
      </c>
      <c r="R220" s="56" t="s">
        <v>11</v>
      </c>
      <c r="S220" s="56" t="s">
        <v>2073</v>
      </c>
      <c r="T220" s="56" t="s">
        <v>125</v>
      </c>
      <c r="U220" s="56" t="s">
        <v>2074</v>
      </c>
      <c r="V220" s="56" t="s">
        <v>127</v>
      </c>
      <c r="W220" s="56" t="s">
        <v>165</v>
      </c>
      <c r="X220" s="56" t="s">
        <v>120</v>
      </c>
      <c r="Y220" s="56" t="s">
        <v>291</v>
      </c>
      <c r="Z220" s="56" t="s">
        <v>292</v>
      </c>
      <c r="AA220" s="56" t="s">
        <v>293</v>
      </c>
      <c r="AB220" s="56" t="s">
        <v>2050</v>
      </c>
      <c r="AC220" s="56">
        <v>5670816</v>
      </c>
      <c r="AD220" s="56" t="s">
        <v>11</v>
      </c>
      <c r="AE220" s="56" t="s">
        <v>2075</v>
      </c>
      <c r="AF220" s="56" t="s">
        <v>11</v>
      </c>
      <c r="AG220" s="56" t="s">
        <v>2076</v>
      </c>
      <c r="AH220" s="56" t="s">
        <v>35</v>
      </c>
      <c r="AI220" s="56" t="s">
        <v>2077</v>
      </c>
      <c r="AJ220" s="56" t="s">
        <v>169</v>
      </c>
      <c r="AK220" s="56" t="s">
        <v>136</v>
      </c>
      <c r="AL220" s="56" t="s">
        <v>137</v>
      </c>
      <c r="AM220" s="58">
        <v>10900</v>
      </c>
      <c r="AN220" s="56"/>
      <c r="AO220" s="56" t="s">
        <v>117</v>
      </c>
      <c r="AP220" s="56" t="s">
        <v>138</v>
      </c>
      <c r="AQ220" s="56" t="s">
        <v>139</v>
      </c>
      <c r="AR220" s="56"/>
      <c r="AS220" s="56" t="s">
        <v>2059</v>
      </c>
      <c r="AT220" s="56"/>
      <c r="AU220" s="56" t="s">
        <v>564</v>
      </c>
      <c r="AV220" s="56"/>
      <c r="AW220" s="56" t="s">
        <v>2078</v>
      </c>
      <c r="AX220" s="56"/>
      <c r="AY220" s="56"/>
      <c r="AZ220" s="56"/>
      <c r="BA220" s="56"/>
      <c r="BB220" s="56">
        <v>49013179</v>
      </c>
      <c r="BC220" s="56" t="s">
        <v>143</v>
      </c>
      <c r="BD220" s="56" t="s">
        <v>144</v>
      </c>
      <c r="BE220" s="56" t="s">
        <v>173</v>
      </c>
      <c r="BF220" s="56" t="s">
        <v>261</v>
      </c>
      <c r="BG220" s="56" t="s">
        <v>147</v>
      </c>
      <c r="BH220" s="56" t="s">
        <v>225</v>
      </c>
      <c r="BI220" s="56" t="s">
        <v>149</v>
      </c>
      <c r="BJ220" s="56" t="s">
        <v>137</v>
      </c>
      <c r="BK220" s="56"/>
      <c r="BL220" s="56"/>
      <c r="BM220" s="56"/>
      <c r="BN220" s="56" t="s">
        <v>150</v>
      </c>
      <c r="BO220" s="56" t="s">
        <v>122</v>
      </c>
    </row>
    <row r="221" spans="1:67">
      <c r="A221" s="56">
        <v>235</v>
      </c>
      <c r="B221" s="56" t="s">
        <v>113</v>
      </c>
      <c r="C221" s="56" t="s">
        <v>114</v>
      </c>
      <c r="D221" s="56" t="s">
        <v>2050</v>
      </c>
      <c r="E221" s="56" t="s">
        <v>2070</v>
      </c>
      <c r="F221" s="56" t="s">
        <v>117</v>
      </c>
      <c r="G221" s="56" t="s">
        <v>2071</v>
      </c>
      <c r="H221" s="56" t="s">
        <v>2072</v>
      </c>
      <c r="I221" s="56"/>
      <c r="J221" s="56" t="s">
        <v>120</v>
      </c>
      <c r="K221" s="56" t="s">
        <v>11</v>
      </c>
      <c r="L221" s="56" t="s">
        <v>121</v>
      </c>
      <c r="M221" s="56" t="s">
        <v>122</v>
      </c>
      <c r="N221" s="56" t="s">
        <v>123</v>
      </c>
      <c r="O221" s="56"/>
      <c r="P221" s="56"/>
      <c r="Q221" s="56" t="s">
        <v>2050</v>
      </c>
      <c r="R221" s="56" t="s">
        <v>11</v>
      </c>
      <c r="S221" s="56" t="s">
        <v>2073</v>
      </c>
      <c r="T221" s="56" t="s">
        <v>125</v>
      </c>
      <c r="U221" s="56" t="s">
        <v>2074</v>
      </c>
      <c r="V221" s="56" t="s">
        <v>127</v>
      </c>
      <c r="W221" s="56" t="s">
        <v>165</v>
      </c>
      <c r="X221" s="56" t="s">
        <v>120</v>
      </c>
      <c r="Y221" s="56" t="s">
        <v>291</v>
      </c>
      <c r="Z221" s="56" t="s">
        <v>292</v>
      </c>
      <c r="AA221" s="56" t="s">
        <v>293</v>
      </c>
      <c r="AB221" s="56" t="s">
        <v>2050</v>
      </c>
      <c r="AC221" s="56">
        <v>5670816</v>
      </c>
      <c r="AD221" s="56" t="s">
        <v>11</v>
      </c>
      <c r="AE221" s="56" t="s">
        <v>2075</v>
      </c>
      <c r="AF221" s="56" t="s">
        <v>11</v>
      </c>
      <c r="AG221" s="56" t="s">
        <v>2076</v>
      </c>
      <c r="AH221" s="56" t="s">
        <v>35</v>
      </c>
      <c r="AI221" s="56" t="s">
        <v>2079</v>
      </c>
      <c r="AJ221" s="56" t="s">
        <v>277</v>
      </c>
      <c r="AK221" s="56" t="s">
        <v>136</v>
      </c>
      <c r="AL221" s="56" t="s">
        <v>137</v>
      </c>
      <c r="AM221" s="58">
        <v>10000</v>
      </c>
      <c r="AN221" s="56"/>
      <c r="AO221" s="56" t="s">
        <v>117</v>
      </c>
      <c r="AP221" s="56" t="s">
        <v>138</v>
      </c>
      <c r="AQ221" s="56" t="s">
        <v>139</v>
      </c>
      <c r="AR221" s="56"/>
      <c r="AS221" s="56" t="s">
        <v>2059</v>
      </c>
      <c r="AT221" s="56"/>
      <c r="AU221" s="56" t="s">
        <v>564</v>
      </c>
      <c r="AV221" s="56"/>
      <c r="AW221" s="56" t="s">
        <v>2078</v>
      </c>
      <c r="AX221" s="56"/>
      <c r="AY221" s="56"/>
      <c r="AZ221" s="56"/>
      <c r="BA221" s="56"/>
      <c r="BB221" s="56">
        <v>49013179</v>
      </c>
      <c r="BC221" s="56" t="s">
        <v>143</v>
      </c>
      <c r="BD221" s="56" t="s">
        <v>144</v>
      </c>
      <c r="BE221" s="56" t="s">
        <v>173</v>
      </c>
      <c r="BF221" s="56" t="s">
        <v>261</v>
      </c>
      <c r="BG221" s="56" t="s">
        <v>147</v>
      </c>
      <c r="BH221" s="56" t="s">
        <v>225</v>
      </c>
      <c r="BI221" s="56" t="s">
        <v>149</v>
      </c>
      <c r="BJ221" s="56" t="s">
        <v>137</v>
      </c>
      <c r="BK221" s="56"/>
      <c r="BL221" s="56"/>
      <c r="BM221" s="56"/>
      <c r="BN221" s="56" t="s">
        <v>150</v>
      </c>
      <c r="BO221" s="56" t="s">
        <v>122</v>
      </c>
    </row>
    <row r="222" spans="1:67">
      <c r="A222" s="56">
        <v>19</v>
      </c>
      <c r="B222" s="56" t="s">
        <v>113</v>
      </c>
      <c r="C222" s="56" t="s">
        <v>114</v>
      </c>
      <c r="D222" s="56" t="s">
        <v>2080</v>
      </c>
      <c r="E222" s="56" t="s">
        <v>2081</v>
      </c>
      <c r="F222" s="56" t="s">
        <v>500</v>
      </c>
      <c r="G222" s="56" t="s">
        <v>2082</v>
      </c>
      <c r="H222" s="56" t="s">
        <v>2083</v>
      </c>
      <c r="I222" s="56"/>
      <c r="J222" s="56"/>
      <c r="K222" s="56" t="s">
        <v>11</v>
      </c>
      <c r="L222" s="56" t="s">
        <v>484</v>
      </c>
      <c r="M222" s="56" t="s">
        <v>485</v>
      </c>
      <c r="N222" s="56" t="s">
        <v>137</v>
      </c>
      <c r="O222" s="56"/>
      <c r="P222" s="56"/>
      <c r="Q222" s="56" t="s">
        <v>2080</v>
      </c>
      <c r="R222" s="56" t="s">
        <v>11</v>
      </c>
      <c r="S222" s="56" t="s">
        <v>2084</v>
      </c>
      <c r="T222" s="56" t="s">
        <v>163</v>
      </c>
      <c r="U222" s="56" t="s">
        <v>2085</v>
      </c>
      <c r="V222" s="56" t="s">
        <v>127</v>
      </c>
      <c r="W222" s="56" t="s">
        <v>165</v>
      </c>
      <c r="X222" s="56" t="s">
        <v>120</v>
      </c>
      <c r="Y222" s="56" t="s">
        <v>2086</v>
      </c>
      <c r="Z222" s="56" t="s">
        <v>2087</v>
      </c>
      <c r="AA222" s="56" t="s">
        <v>2088</v>
      </c>
      <c r="AB222" s="56" t="s">
        <v>2080</v>
      </c>
      <c r="AC222" s="56">
        <v>5655553</v>
      </c>
      <c r="AD222" s="56" t="s">
        <v>11</v>
      </c>
      <c r="AE222" s="56" t="s">
        <v>2089</v>
      </c>
      <c r="AF222" s="56" t="s">
        <v>11</v>
      </c>
      <c r="AG222" s="56" t="s">
        <v>2090</v>
      </c>
      <c r="AH222" s="56" t="s">
        <v>47</v>
      </c>
      <c r="AI222" s="56" t="s">
        <v>2091</v>
      </c>
      <c r="AJ222" s="56" t="s">
        <v>2092</v>
      </c>
      <c r="AK222" s="56" t="s">
        <v>136</v>
      </c>
      <c r="AL222" s="56" t="s">
        <v>137</v>
      </c>
      <c r="AM222" s="58">
        <v>5000</v>
      </c>
      <c r="AN222" s="56"/>
      <c r="AO222" s="56" t="s">
        <v>137</v>
      </c>
      <c r="AP222" s="56" t="s">
        <v>170</v>
      </c>
      <c r="AQ222" s="56" t="s">
        <v>221</v>
      </c>
      <c r="AR222" s="56"/>
      <c r="AS222" s="56"/>
      <c r="AT222" s="56"/>
      <c r="AU222" s="56" t="s">
        <v>346</v>
      </c>
      <c r="AV222" s="56"/>
      <c r="AW222" s="56" t="s">
        <v>2093</v>
      </c>
      <c r="AX222" s="56"/>
      <c r="AY222" s="56"/>
      <c r="AZ222" s="56"/>
      <c r="BA222" s="56" t="s">
        <v>224</v>
      </c>
      <c r="BB222" s="56">
        <v>51102661</v>
      </c>
      <c r="BC222" s="56" t="s">
        <v>149</v>
      </c>
      <c r="BD222" s="56" t="s">
        <v>144</v>
      </c>
      <c r="BE222" s="56" t="s">
        <v>173</v>
      </c>
      <c r="BF222" s="56" t="s">
        <v>197</v>
      </c>
      <c r="BG222" s="56" t="s">
        <v>147</v>
      </c>
      <c r="BH222" s="56" t="s">
        <v>391</v>
      </c>
      <c r="BI222" s="56" t="s">
        <v>143</v>
      </c>
      <c r="BJ222" s="56" t="s">
        <v>137</v>
      </c>
      <c r="BK222" s="56"/>
      <c r="BL222" s="56"/>
      <c r="BM222" s="56">
        <v>100806138</v>
      </c>
      <c r="BN222" s="56" t="s">
        <v>150</v>
      </c>
      <c r="BO222" s="56" t="s">
        <v>1742</v>
      </c>
    </row>
    <row r="223" spans="1:67">
      <c r="A223" s="56">
        <v>232</v>
      </c>
      <c r="B223" s="56" t="s">
        <v>113</v>
      </c>
      <c r="C223" s="56" t="s">
        <v>114</v>
      </c>
      <c r="D223" s="56" t="s">
        <v>2094</v>
      </c>
      <c r="E223" s="56" t="s">
        <v>2095</v>
      </c>
      <c r="F223" s="56" t="s">
        <v>177</v>
      </c>
      <c r="G223" s="56" t="s">
        <v>2096</v>
      </c>
      <c r="H223" s="56" t="s">
        <v>2097</v>
      </c>
      <c r="I223" s="56"/>
      <c r="J223" s="56" t="s">
        <v>49</v>
      </c>
      <c r="K223" s="56" t="s">
        <v>11</v>
      </c>
      <c r="L223" s="56" t="s">
        <v>160</v>
      </c>
      <c r="M223" s="56" t="s">
        <v>180</v>
      </c>
      <c r="N223" s="56" t="s">
        <v>137</v>
      </c>
      <c r="O223" s="56"/>
      <c r="P223" s="56"/>
      <c r="Q223" s="56" t="s">
        <v>2098</v>
      </c>
      <c r="R223" s="56" t="s">
        <v>11</v>
      </c>
      <c r="S223" s="56" t="s">
        <v>2099</v>
      </c>
      <c r="T223" s="56" t="s">
        <v>163</v>
      </c>
      <c r="U223" s="56" t="s">
        <v>2100</v>
      </c>
      <c r="V223" s="56" t="s">
        <v>127</v>
      </c>
      <c r="W223" s="56" t="s">
        <v>128</v>
      </c>
      <c r="X223" s="56" t="s">
        <v>49</v>
      </c>
      <c r="Y223" s="56" t="s">
        <v>1662</v>
      </c>
      <c r="Z223" s="56" t="s">
        <v>2101</v>
      </c>
      <c r="AA223" s="56" t="s">
        <v>2102</v>
      </c>
      <c r="AB223" s="56" t="s">
        <v>2098</v>
      </c>
      <c r="AC223" s="56">
        <v>5645297</v>
      </c>
      <c r="AD223" s="56" t="s">
        <v>11</v>
      </c>
      <c r="AE223" s="56" t="s">
        <v>2103</v>
      </c>
      <c r="AF223" s="56" t="s">
        <v>11</v>
      </c>
      <c r="AG223" s="56" t="s">
        <v>2104</v>
      </c>
      <c r="AH223" s="56" t="s">
        <v>35</v>
      </c>
      <c r="AI223" s="56" t="s">
        <v>2105</v>
      </c>
      <c r="AJ223" s="56" t="s">
        <v>1297</v>
      </c>
      <c r="AK223" s="56" t="s">
        <v>136</v>
      </c>
      <c r="AL223" s="56" t="s">
        <v>137</v>
      </c>
      <c r="AM223" s="58">
        <v>12300</v>
      </c>
      <c r="AN223" s="56"/>
      <c r="AO223" s="56" t="s">
        <v>137</v>
      </c>
      <c r="AP223" s="56" t="s">
        <v>170</v>
      </c>
      <c r="AQ223" s="56" t="s">
        <v>139</v>
      </c>
      <c r="AR223" s="56"/>
      <c r="AS223" s="56" t="s">
        <v>2106</v>
      </c>
      <c r="AT223" s="56"/>
      <c r="AU223" s="56" t="s">
        <v>1035</v>
      </c>
      <c r="AV223" s="56"/>
      <c r="AW223" s="56" t="s">
        <v>2107</v>
      </c>
      <c r="AX223" s="56"/>
      <c r="AY223" s="56"/>
      <c r="AZ223" s="56"/>
      <c r="BA223" s="56"/>
      <c r="BB223" s="56">
        <v>85721865</v>
      </c>
      <c r="BC223" s="56" t="s">
        <v>143</v>
      </c>
      <c r="BD223" s="56" t="s">
        <v>144</v>
      </c>
      <c r="BE223" s="56" t="s">
        <v>1283</v>
      </c>
      <c r="BF223" s="56" t="s">
        <v>137</v>
      </c>
      <c r="BG223" s="56"/>
      <c r="BH223" s="56" t="s">
        <v>225</v>
      </c>
      <c r="BI223" s="56" t="s">
        <v>149</v>
      </c>
      <c r="BJ223" s="56" t="s">
        <v>137</v>
      </c>
      <c r="BK223" s="56"/>
      <c r="BL223" s="56"/>
      <c r="BM223" s="56"/>
      <c r="BN223" s="56"/>
      <c r="BO223" s="56" t="s">
        <v>200</v>
      </c>
    </row>
    <row r="224" spans="1:67">
      <c r="A224" s="56">
        <v>114</v>
      </c>
      <c r="B224" s="56" t="s">
        <v>113</v>
      </c>
      <c r="C224" s="56" t="s">
        <v>114</v>
      </c>
      <c r="D224" s="56" t="s">
        <v>2108</v>
      </c>
      <c r="E224" s="56" t="s">
        <v>2109</v>
      </c>
      <c r="F224" s="56" t="s">
        <v>2110</v>
      </c>
      <c r="G224" s="56" t="s">
        <v>2111</v>
      </c>
      <c r="H224" s="56" t="s">
        <v>2112</v>
      </c>
      <c r="I224" s="56"/>
      <c r="J224" s="56" t="s">
        <v>287</v>
      </c>
      <c r="K224" s="56" t="s">
        <v>11</v>
      </c>
      <c r="L224" s="56" t="s">
        <v>121</v>
      </c>
      <c r="M224" s="56" t="s">
        <v>122</v>
      </c>
      <c r="N224" s="56" t="s">
        <v>2113</v>
      </c>
      <c r="O224" s="56"/>
      <c r="P224" s="56"/>
      <c r="Q224" s="56" t="s">
        <v>2108</v>
      </c>
      <c r="R224" s="56" t="s">
        <v>11</v>
      </c>
      <c r="S224" s="56" t="s">
        <v>2114</v>
      </c>
      <c r="T224" s="56" t="s">
        <v>125</v>
      </c>
      <c r="U224" s="56" t="s">
        <v>2115</v>
      </c>
      <c r="V224" s="56" t="s">
        <v>127</v>
      </c>
      <c r="W224" s="56" t="s">
        <v>128</v>
      </c>
      <c r="X224" s="56" t="s">
        <v>287</v>
      </c>
      <c r="Y224" s="56" t="s">
        <v>291</v>
      </c>
      <c r="Z224" s="56" t="s">
        <v>237</v>
      </c>
      <c r="AA224" s="56" t="s">
        <v>238</v>
      </c>
      <c r="AB224" s="56" t="s">
        <v>2108</v>
      </c>
      <c r="AC224" s="56">
        <v>5655643</v>
      </c>
      <c r="AD224" s="56" t="s">
        <v>11</v>
      </c>
      <c r="AE224" s="56" t="s">
        <v>2116</v>
      </c>
      <c r="AF224" s="56" t="s">
        <v>11</v>
      </c>
      <c r="AG224" s="56" t="s">
        <v>2057</v>
      </c>
      <c r="AH224" s="56" t="s">
        <v>35</v>
      </c>
      <c r="AI224" s="56" t="s">
        <v>2117</v>
      </c>
      <c r="AJ224" s="56" t="s">
        <v>2118</v>
      </c>
      <c r="AK224" s="56" t="s">
        <v>136</v>
      </c>
      <c r="AL224" s="56" t="s">
        <v>137</v>
      </c>
      <c r="AM224" s="58">
        <v>18300</v>
      </c>
      <c r="AN224" s="56"/>
      <c r="AO224" s="56" t="s">
        <v>2110</v>
      </c>
      <c r="AP224" s="56" t="s">
        <v>138</v>
      </c>
      <c r="AQ224" s="56" t="s">
        <v>139</v>
      </c>
      <c r="AR224" s="56"/>
      <c r="AS224" s="56" t="s">
        <v>2119</v>
      </c>
      <c r="AT224" s="56"/>
      <c r="AU224" s="56" t="s">
        <v>346</v>
      </c>
      <c r="AV224" s="56"/>
      <c r="AW224" s="56" t="s">
        <v>2120</v>
      </c>
      <c r="AX224" s="56"/>
      <c r="AY224" s="56"/>
      <c r="AZ224" s="56"/>
      <c r="BA224" s="56"/>
      <c r="BB224" s="56">
        <v>63745532</v>
      </c>
      <c r="BC224" s="56" t="s">
        <v>143</v>
      </c>
      <c r="BD224" s="56" t="s">
        <v>303</v>
      </c>
      <c r="BE224" s="56" t="s">
        <v>145</v>
      </c>
      <c r="BF224" s="56" t="s">
        <v>956</v>
      </c>
      <c r="BG224" s="56" t="s">
        <v>956</v>
      </c>
      <c r="BH224" s="56" t="s">
        <v>225</v>
      </c>
      <c r="BI224" s="56" t="s">
        <v>149</v>
      </c>
      <c r="BJ224" s="56" t="s">
        <v>137</v>
      </c>
      <c r="BK224" s="56"/>
      <c r="BL224" s="56"/>
      <c r="BM224" s="56"/>
      <c r="BN224" s="56" t="s">
        <v>150</v>
      </c>
      <c r="BO224" s="56" t="s">
        <v>122</v>
      </c>
    </row>
    <row r="225" spans="1:67">
      <c r="A225" s="56">
        <v>213</v>
      </c>
      <c r="B225" s="56" t="s">
        <v>113</v>
      </c>
      <c r="C225" s="56" t="s">
        <v>114</v>
      </c>
      <c r="D225" s="56"/>
      <c r="E225" s="56" t="s">
        <v>2121</v>
      </c>
      <c r="F225" s="56"/>
      <c r="G225" s="56" t="s">
        <v>2122</v>
      </c>
      <c r="H225" s="56" t="s">
        <v>2123</v>
      </c>
      <c r="I225" s="56" t="s">
        <v>137</v>
      </c>
      <c r="J225" s="56" t="s">
        <v>396</v>
      </c>
      <c r="K225" s="56" t="s">
        <v>17</v>
      </c>
      <c r="L225" s="56" t="s">
        <v>267</v>
      </c>
      <c r="M225" s="56" t="s">
        <v>268</v>
      </c>
      <c r="N225" s="56"/>
      <c r="O225" s="56"/>
      <c r="P225" s="56"/>
      <c r="Q225" s="56" t="s">
        <v>2124</v>
      </c>
      <c r="R225" s="56" t="s">
        <v>17</v>
      </c>
      <c r="S225" s="56" t="s">
        <v>2125</v>
      </c>
      <c r="T225" s="56" t="s">
        <v>125</v>
      </c>
      <c r="U225" s="56" t="s">
        <v>2126</v>
      </c>
      <c r="V225" s="56" t="s">
        <v>127</v>
      </c>
      <c r="W225" s="56" t="s">
        <v>771</v>
      </c>
      <c r="X225" s="56" t="s">
        <v>287</v>
      </c>
      <c r="Y225" s="56" t="s">
        <v>2127</v>
      </c>
      <c r="Z225" s="56" t="s">
        <v>2128</v>
      </c>
      <c r="AA225" s="56" t="s">
        <v>997</v>
      </c>
      <c r="AB225" s="56" t="s">
        <v>2124</v>
      </c>
      <c r="AC225" s="56">
        <v>5647867</v>
      </c>
      <c r="AD225" s="56" t="s">
        <v>17</v>
      </c>
      <c r="AE225" s="56" t="s">
        <v>2129</v>
      </c>
      <c r="AF225" s="56" t="s">
        <v>17</v>
      </c>
      <c r="AG225" s="56" t="s">
        <v>2130</v>
      </c>
      <c r="AH225" s="56" t="s">
        <v>46</v>
      </c>
      <c r="AI225" s="56" t="s">
        <v>1237</v>
      </c>
      <c r="AJ225" s="56" t="s">
        <v>649</v>
      </c>
      <c r="AK225" s="56" t="s">
        <v>136</v>
      </c>
      <c r="AL225" s="56" t="s">
        <v>137</v>
      </c>
      <c r="AM225" s="58">
        <v>5180</v>
      </c>
      <c r="AN225" s="56"/>
      <c r="AO225" s="56" t="s">
        <v>137</v>
      </c>
      <c r="AP225" s="56" t="s">
        <v>138</v>
      </c>
      <c r="AQ225" s="56" t="s">
        <v>139</v>
      </c>
      <c r="AR225" s="56" t="s">
        <v>322</v>
      </c>
      <c r="AS225" s="56" t="s">
        <v>2131</v>
      </c>
      <c r="AT225" s="56" t="s">
        <v>2132</v>
      </c>
      <c r="AU225" s="56" t="s">
        <v>171</v>
      </c>
      <c r="AV225" s="56"/>
      <c r="AW225" s="56" t="s">
        <v>2133</v>
      </c>
      <c r="AX225" s="56"/>
      <c r="AY225" s="56"/>
      <c r="AZ225" s="56"/>
      <c r="BA225" s="56"/>
      <c r="BB225" s="56">
        <v>62572095</v>
      </c>
      <c r="BC225" s="56" t="s">
        <v>143</v>
      </c>
      <c r="BD225" s="56" t="s">
        <v>780</v>
      </c>
      <c r="BE225" s="56" t="s">
        <v>649</v>
      </c>
      <c r="BF225" s="56" t="s">
        <v>137</v>
      </c>
      <c r="BG225" s="56"/>
      <c r="BH225" s="56" t="s">
        <v>225</v>
      </c>
      <c r="BI225" s="56" t="s">
        <v>149</v>
      </c>
      <c r="BJ225" s="56" t="s">
        <v>137</v>
      </c>
      <c r="BK225" s="56"/>
      <c r="BL225" s="56" t="s">
        <v>199</v>
      </c>
      <c r="BM225" s="56"/>
      <c r="BN225" s="56" t="s">
        <v>282</v>
      </c>
      <c r="BO225" s="56"/>
    </row>
    <row r="226" spans="1:67">
      <c r="A226" s="56">
        <v>227</v>
      </c>
      <c r="B226" s="56" t="s">
        <v>113</v>
      </c>
      <c r="C226" s="56" t="s">
        <v>114</v>
      </c>
      <c r="D226" s="56" t="s">
        <v>2134</v>
      </c>
      <c r="E226" s="56" t="s">
        <v>2135</v>
      </c>
      <c r="F226" s="56" t="s">
        <v>155</v>
      </c>
      <c r="G226" s="56" t="s">
        <v>2136</v>
      </c>
      <c r="H226" s="56" t="s">
        <v>2137</v>
      </c>
      <c r="I226" s="56" t="s">
        <v>158</v>
      </c>
      <c r="J226" s="56" t="s">
        <v>159</v>
      </c>
      <c r="K226" s="56" t="s">
        <v>17</v>
      </c>
      <c r="L226" s="56" t="s">
        <v>160</v>
      </c>
      <c r="M226" s="56" t="s">
        <v>161</v>
      </c>
      <c r="N226" s="56" t="s">
        <v>137</v>
      </c>
      <c r="O226" s="56"/>
      <c r="P226" s="56"/>
      <c r="Q226" s="56" t="s">
        <v>2138</v>
      </c>
      <c r="R226" s="56" t="s">
        <v>17</v>
      </c>
      <c r="S226" s="56" t="s">
        <v>2139</v>
      </c>
      <c r="T226" s="56" t="s">
        <v>125</v>
      </c>
      <c r="U226" s="56" t="s">
        <v>2140</v>
      </c>
      <c r="V226" s="56" t="s">
        <v>127</v>
      </c>
      <c r="W226" s="56" t="s">
        <v>165</v>
      </c>
      <c r="X226" s="56" t="s">
        <v>232</v>
      </c>
      <c r="Y226" s="56" t="s">
        <v>291</v>
      </c>
      <c r="Z226" s="56" t="s">
        <v>2141</v>
      </c>
      <c r="AA226" s="56" t="s">
        <v>2142</v>
      </c>
      <c r="AB226" s="56" t="s">
        <v>2138</v>
      </c>
      <c r="AC226" s="56">
        <v>5672023</v>
      </c>
      <c r="AD226" s="56" t="s">
        <v>17</v>
      </c>
      <c r="AE226" s="56" t="s">
        <v>2143</v>
      </c>
      <c r="AF226" s="56" t="s">
        <v>17</v>
      </c>
      <c r="AG226" s="56" t="s">
        <v>2144</v>
      </c>
      <c r="AH226" s="56" t="s">
        <v>35</v>
      </c>
      <c r="AI226" s="56" t="s">
        <v>2145</v>
      </c>
      <c r="AJ226" s="56" t="s">
        <v>169</v>
      </c>
      <c r="AK226" s="56" t="s">
        <v>136</v>
      </c>
      <c r="AL226" s="56" t="s">
        <v>137</v>
      </c>
      <c r="AM226" s="58">
        <v>49000</v>
      </c>
      <c r="AN226" s="56"/>
      <c r="AO226" s="56" t="s">
        <v>137</v>
      </c>
      <c r="AP226" s="56" t="s">
        <v>138</v>
      </c>
      <c r="AQ226" s="56" t="s">
        <v>139</v>
      </c>
      <c r="AR226" s="56"/>
      <c r="AS226" s="56" t="s">
        <v>2146</v>
      </c>
      <c r="AT226" s="56"/>
      <c r="AU226" s="56" t="s">
        <v>518</v>
      </c>
      <c r="AV226" s="56"/>
      <c r="AW226" s="56" t="s">
        <v>2147</v>
      </c>
      <c r="AX226" s="56"/>
      <c r="AY226" s="56"/>
      <c r="AZ226" s="56"/>
      <c r="BA226" s="56"/>
      <c r="BB226" s="56">
        <v>36715627</v>
      </c>
      <c r="BC226" s="56" t="s">
        <v>143</v>
      </c>
      <c r="BD226" s="56" t="s">
        <v>144</v>
      </c>
      <c r="BE226" s="56" t="s">
        <v>173</v>
      </c>
      <c r="BF226" s="56" t="s">
        <v>281</v>
      </c>
      <c r="BG226" s="56" t="s">
        <v>147</v>
      </c>
      <c r="BH226" s="56" t="s">
        <v>225</v>
      </c>
      <c r="BI226" s="56" t="s">
        <v>149</v>
      </c>
      <c r="BJ226" s="56" t="s">
        <v>137</v>
      </c>
      <c r="BK226" s="56"/>
      <c r="BL226" s="56"/>
      <c r="BM226" s="56"/>
      <c r="BN226" s="56"/>
      <c r="BO226" s="56" t="s">
        <v>161</v>
      </c>
    </row>
    <row r="227" spans="1:67">
      <c r="A227" s="56">
        <v>219</v>
      </c>
      <c r="B227" s="56" t="s">
        <v>113</v>
      </c>
      <c r="C227" s="56" t="s">
        <v>114</v>
      </c>
      <c r="D227" s="56"/>
      <c r="E227" s="56" t="s">
        <v>2148</v>
      </c>
      <c r="F227" s="56"/>
      <c r="G227" s="56" t="s">
        <v>2149</v>
      </c>
      <c r="H227" s="56" t="s">
        <v>2150</v>
      </c>
      <c r="I227" s="56"/>
      <c r="J227" s="56" t="s">
        <v>287</v>
      </c>
      <c r="K227" s="56" t="s">
        <v>11</v>
      </c>
      <c r="L227" s="56" t="s">
        <v>121</v>
      </c>
      <c r="M227" s="56" t="s">
        <v>122</v>
      </c>
      <c r="N227" s="56"/>
      <c r="O227" s="56"/>
      <c r="P227" s="56"/>
      <c r="Q227" s="56" t="s">
        <v>2151</v>
      </c>
      <c r="R227" s="56" t="s">
        <v>11</v>
      </c>
      <c r="S227" s="56" t="s">
        <v>2152</v>
      </c>
      <c r="T227" s="56" t="s">
        <v>125</v>
      </c>
      <c r="U227" s="56" t="s">
        <v>2153</v>
      </c>
      <c r="V227" s="56" t="s">
        <v>127</v>
      </c>
      <c r="W227" s="56" t="s">
        <v>165</v>
      </c>
      <c r="X227" s="56" t="s">
        <v>120</v>
      </c>
      <c r="Y227" s="56" t="s">
        <v>252</v>
      </c>
      <c r="Z227" s="56" t="s">
        <v>338</v>
      </c>
      <c r="AA227" s="56" t="s">
        <v>339</v>
      </c>
      <c r="AB227" s="56" t="s">
        <v>2151</v>
      </c>
      <c r="AC227" s="56">
        <v>5672431</v>
      </c>
      <c r="AD227" s="56" t="s">
        <v>11</v>
      </c>
      <c r="AE227" s="56" t="s">
        <v>2154</v>
      </c>
      <c r="AF227" s="56" t="s">
        <v>11</v>
      </c>
      <c r="AG227" s="56" t="s">
        <v>2155</v>
      </c>
      <c r="AH227" s="56" t="s">
        <v>35</v>
      </c>
      <c r="AI227" s="56" t="s">
        <v>2156</v>
      </c>
      <c r="AJ227" s="56" t="s">
        <v>169</v>
      </c>
      <c r="AK227" s="56" t="s">
        <v>136</v>
      </c>
      <c r="AL227" s="56" t="s">
        <v>137</v>
      </c>
      <c r="AM227" s="58">
        <v>17500</v>
      </c>
      <c r="AN227" s="56"/>
      <c r="AO227" s="56" t="s">
        <v>137</v>
      </c>
      <c r="AP227" s="56" t="s">
        <v>138</v>
      </c>
      <c r="AQ227" s="56" t="s">
        <v>139</v>
      </c>
      <c r="AR227" s="56"/>
      <c r="AS227" s="56" t="s">
        <v>2157</v>
      </c>
      <c r="AT227" s="56"/>
      <c r="AU227" s="56" t="s">
        <v>518</v>
      </c>
      <c r="AV227" s="56"/>
      <c r="AW227" s="56" t="s">
        <v>2158</v>
      </c>
      <c r="AX227" s="56"/>
      <c r="AY227" s="56"/>
      <c r="AZ227" s="56"/>
      <c r="BA227" s="56"/>
      <c r="BB227" s="56">
        <v>39393001</v>
      </c>
      <c r="BC227" s="56" t="s">
        <v>143</v>
      </c>
      <c r="BD227" s="56" t="s">
        <v>144</v>
      </c>
      <c r="BE227" s="56" t="s">
        <v>173</v>
      </c>
      <c r="BF227" s="56" t="s">
        <v>425</v>
      </c>
      <c r="BG227" s="56" t="s">
        <v>147</v>
      </c>
      <c r="BH227" s="56" t="s">
        <v>198</v>
      </c>
      <c r="BI227" s="56" t="s">
        <v>149</v>
      </c>
      <c r="BJ227" s="56" t="s">
        <v>137</v>
      </c>
      <c r="BK227" s="56"/>
      <c r="BL227" s="56"/>
      <c r="BM227" s="56"/>
      <c r="BN227" s="56" t="s">
        <v>150</v>
      </c>
      <c r="BO227" s="56"/>
    </row>
    <row r="228" spans="1:67">
      <c r="A228" s="56">
        <v>29</v>
      </c>
      <c r="B228" s="56" t="s">
        <v>113</v>
      </c>
      <c r="C228" s="56" t="s">
        <v>114</v>
      </c>
      <c r="D228" s="56" t="s">
        <v>2159</v>
      </c>
      <c r="E228" s="56" t="s">
        <v>2160</v>
      </c>
      <c r="F228" s="56" t="s">
        <v>504</v>
      </c>
      <c r="G228" s="56" t="s">
        <v>2161</v>
      </c>
      <c r="H228" s="56" t="s">
        <v>2162</v>
      </c>
      <c r="I228" s="56" t="s">
        <v>137</v>
      </c>
      <c r="J228" s="56" t="s">
        <v>396</v>
      </c>
      <c r="K228" s="56" t="s">
        <v>702</v>
      </c>
      <c r="L228" s="56" t="s">
        <v>505</v>
      </c>
      <c r="M228" s="56" t="s">
        <v>2163</v>
      </c>
      <c r="N228" s="56" t="s">
        <v>137</v>
      </c>
      <c r="O228" s="56" t="s">
        <v>702</v>
      </c>
      <c r="P228" s="56" t="s">
        <v>2164</v>
      </c>
      <c r="Q228" s="56" t="s">
        <v>2159</v>
      </c>
      <c r="R228" s="56" t="s">
        <v>17</v>
      </c>
      <c r="S228" s="56" t="s">
        <v>2165</v>
      </c>
      <c r="T228" s="56" t="s">
        <v>163</v>
      </c>
      <c r="U228" s="56" t="s">
        <v>2166</v>
      </c>
      <c r="V228" s="56" t="s">
        <v>127</v>
      </c>
      <c r="W228" s="56" t="s">
        <v>434</v>
      </c>
      <c r="X228" s="56" t="s">
        <v>396</v>
      </c>
      <c r="Y228" s="56" t="s">
        <v>2167</v>
      </c>
      <c r="Z228" s="56" t="s">
        <v>1507</v>
      </c>
      <c r="AA228" s="56" t="s">
        <v>1395</v>
      </c>
      <c r="AB228" s="56" t="s">
        <v>2159</v>
      </c>
      <c r="AC228" s="56">
        <v>5565284</v>
      </c>
      <c r="AD228" s="56" t="s">
        <v>17</v>
      </c>
      <c r="AE228" s="56" t="s">
        <v>2166</v>
      </c>
      <c r="AF228" s="56" t="s">
        <v>17</v>
      </c>
      <c r="AG228" s="56" t="s">
        <v>2168</v>
      </c>
      <c r="AH228" s="56" t="s">
        <v>47</v>
      </c>
      <c r="AI228" s="56" t="s">
        <v>2169</v>
      </c>
      <c r="AJ228" s="56" t="s">
        <v>697</v>
      </c>
      <c r="AK228" s="56" t="s">
        <v>136</v>
      </c>
      <c r="AL228" s="56" t="s">
        <v>137</v>
      </c>
      <c r="AM228" s="58">
        <v>399</v>
      </c>
      <c r="AN228" s="56"/>
      <c r="AO228" s="56" t="s">
        <v>137</v>
      </c>
      <c r="AP228" s="56" t="s">
        <v>170</v>
      </c>
      <c r="AQ228" s="56" t="s">
        <v>221</v>
      </c>
      <c r="AR228" s="56"/>
      <c r="AS228" s="56"/>
      <c r="AT228" s="56"/>
      <c r="AU228" s="56" t="s">
        <v>939</v>
      </c>
      <c r="AV228" s="56"/>
      <c r="AW228" s="56" t="s">
        <v>2170</v>
      </c>
      <c r="AX228" s="56"/>
      <c r="AY228" s="56"/>
      <c r="AZ228" s="56"/>
      <c r="BA228" s="56" t="s">
        <v>224</v>
      </c>
      <c r="BB228" s="56">
        <v>82287189</v>
      </c>
      <c r="BC228" s="56" t="s">
        <v>149</v>
      </c>
      <c r="BD228" s="56" t="s">
        <v>1353</v>
      </c>
      <c r="BE228" s="56" t="s">
        <v>2171</v>
      </c>
      <c r="BF228" s="56" t="s">
        <v>261</v>
      </c>
      <c r="BG228" s="56" t="s">
        <v>147</v>
      </c>
      <c r="BH228" s="56" t="s">
        <v>391</v>
      </c>
      <c r="BI228" s="56" t="s">
        <v>143</v>
      </c>
      <c r="BJ228" s="56" t="s">
        <v>137</v>
      </c>
      <c r="BK228" s="56"/>
      <c r="BL228" s="56"/>
      <c r="BM228" s="56">
        <v>111004725</v>
      </c>
      <c r="BN228" s="56" t="s">
        <v>282</v>
      </c>
      <c r="BO228" s="56"/>
    </row>
    <row r="229" spans="1:67">
      <c r="A229" s="56">
        <v>101</v>
      </c>
      <c r="B229" s="56" t="s">
        <v>113</v>
      </c>
      <c r="C229" s="56" t="s">
        <v>114</v>
      </c>
      <c r="D229" s="56" t="s">
        <v>2172</v>
      </c>
      <c r="E229" s="56" t="s">
        <v>2173</v>
      </c>
      <c r="F229" s="56" t="s">
        <v>1169</v>
      </c>
      <c r="G229" s="56" t="s">
        <v>2174</v>
      </c>
      <c r="H229" s="56" t="s">
        <v>2175</v>
      </c>
      <c r="I229" s="56"/>
      <c r="J229" s="56" t="s">
        <v>120</v>
      </c>
      <c r="K229" s="56" t="s">
        <v>20</v>
      </c>
      <c r="L229" s="56" t="s">
        <v>121</v>
      </c>
      <c r="M229" s="56" t="s">
        <v>122</v>
      </c>
      <c r="N229" s="56" t="s">
        <v>1172</v>
      </c>
      <c r="O229" s="56"/>
      <c r="P229" s="56"/>
      <c r="Q229" s="56" t="s">
        <v>2172</v>
      </c>
      <c r="R229" s="56" t="s">
        <v>20</v>
      </c>
      <c r="S229" s="56" t="s">
        <v>2176</v>
      </c>
      <c r="T229" s="56" t="s">
        <v>125</v>
      </c>
      <c r="U229" s="56" t="s">
        <v>2177</v>
      </c>
      <c r="V229" s="56" t="s">
        <v>127</v>
      </c>
      <c r="W229" s="56" t="s">
        <v>165</v>
      </c>
      <c r="X229" s="56" t="s">
        <v>120</v>
      </c>
      <c r="Y229" s="56" t="s">
        <v>1292</v>
      </c>
      <c r="Z229" s="56" t="s">
        <v>2178</v>
      </c>
      <c r="AA229" s="56" t="s">
        <v>1490</v>
      </c>
      <c r="AB229" s="56" t="s">
        <v>2172</v>
      </c>
      <c r="AC229" s="56">
        <v>5681966</v>
      </c>
      <c r="AD229" s="56" t="s">
        <v>20</v>
      </c>
      <c r="AE229" s="56" t="s">
        <v>2179</v>
      </c>
      <c r="AF229" s="56" t="s">
        <v>20</v>
      </c>
      <c r="AG229" s="56" t="s">
        <v>2179</v>
      </c>
      <c r="AH229" s="56" t="s">
        <v>35</v>
      </c>
      <c r="AI229" s="56" t="s">
        <v>2180</v>
      </c>
      <c r="AJ229" s="56" t="s">
        <v>169</v>
      </c>
      <c r="AK229" s="56" t="s">
        <v>136</v>
      </c>
      <c r="AL229" s="56" t="s">
        <v>137</v>
      </c>
      <c r="AM229" s="58">
        <v>28800</v>
      </c>
      <c r="AN229" s="56"/>
      <c r="AO229" s="56" t="s">
        <v>1169</v>
      </c>
      <c r="AP229" s="56" t="s">
        <v>138</v>
      </c>
      <c r="AQ229" s="56" t="s">
        <v>139</v>
      </c>
      <c r="AR229" s="56"/>
      <c r="AS229" s="56" t="s">
        <v>2181</v>
      </c>
      <c r="AT229" s="56"/>
      <c r="AU229" s="56" t="s">
        <v>346</v>
      </c>
      <c r="AV229" s="56"/>
      <c r="AW229" s="56" t="s">
        <v>2182</v>
      </c>
      <c r="AX229" s="56"/>
      <c r="AY229" s="56"/>
      <c r="AZ229" s="56"/>
      <c r="BA229" s="56"/>
      <c r="BB229" s="56">
        <v>85295673</v>
      </c>
      <c r="BC229" s="56" t="s">
        <v>143</v>
      </c>
      <c r="BD229" s="56" t="s">
        <v>144</v>
      </c>
      <c r="BE229" s="56" t="s">
        <v>173</v>
      </c>
      <c r="BF229" s="56" t="s">
        <v>877</v>
      </c>
      <c r="BG229" s="56" t="s">
        <v>147</v>
      </c>
      <c r="BH229" s="56" t="s">
        <v>198</v>
      </c>
      <c r="BI229" s="56" t="s">
        <v>149</v>
      </c>
      <c r="BJ229" s="56" t="s">
        <v>137</v>
      </c>
      <c r="BK229" s="56"/>
      <c r="BL229" s="56"/>
      <c r="BM229" s="56"/>
      <c r="BN229" s="56" t="s">
        <v>282</v>
      </c>
      <c r="BO229" s="56" t="s">
        <v>122</v>
      </c>
    </row>
    <row r="230" spans="1:67">
      <c r="A230" s="56">
        <v>128</v>
      </c>
      <c r="B230" s="56" t="s">
        <v>113</v>
      </c>
      <c r="C230" s="56" t="s">
        <v>114</v>
      </c>
      <c r="D230" s="56" t="s">
        <v>2183</v>
      </c>
      <c r="E230" s="56" t="s">
        <v>2184</v>
      </c>
      <c r="F230" s="56" t="s">
        <v>1169</v>
      </c>
      <c r="G230" s="56" t="s">
        <v>2185</v>
      </c>
      <c r="H230" s="56" t="s">
        <v>2186</v>
      </c>
      <c r="I230" s="56"/>
      <c r="J230" s="56" t="s">
        <v>120</v>
      </c>
      <c r="K230" s="56" t="s">
        <v>2187</v>
      </c>
      <c r="L230" s="56" t="s">
        <v>121</v>
      </c>
      <c r="M230" s="56" t="s">
        <v>122</v>
      </c>
      <c r="N230" s="56" t="s">
        <v>1172</v>
      </c>
      <c r="O230" s="56"/>
      <c r="P230" s="56"/>
      <c r="Q230" s="56" t="s">
        <v>2183</v>
      </c>
      <c r="R230" s="56" t="s">
        <v>2187</v>
      </c>
      <c r="S230" s="56" t="s">
        <v>2188</v>
      </c>
      <c r="T230" s="56" t="s">
        <v>125</v>
      </c>
      <c r="U230" s="56" t="s">
        <v>2189</v>
      </c>
      <c r="V230" s="56" t="s">
        <v>127</v>
      </c>
      <c r="W230" s="56" t="s">
        <v>2190</v>
      </c>
      <c r="X230" s="56" t="s">
        <v>120</v>
      </c>
      <c r="Y230" s="56" t="s">
        <v>2191</v>
      </c>
      <c r="Z230" s="56" t="s">
        <v>2192</v>
      </c>
      <c r="AA230" s="56" t="s">
        <v>2193</v>
      </c>
      <c r="AB230" s="56" t="s">
        <v>2183</v>
      </c>
      <c r="AC230" s="56">
        <v>5679697</v>
      </c>
      <c r="AD230" s="56" t="s">
        <v>17</v>
      </c>
      <c r="AE230" s="56" t="s">
        <v>2194</v>
      </c>
      <c r="AF230" s="56" t="s">
        <v>2187</v>
      </c>
      <c r="AG230" s="56" t="s">
        <v>2195</v>
      </c>
      <c r="AH230" s="56" t="s">
        <v>35</v>
      </c>
      <c r="AJ230" s="56"/>
      <c r="AK230" s="56" t="s">
        <v>136</v>
      </c>
      <c r="AL230" s="56" t="s">
        <v>137</v>
      </c>
      <c r="AM230" s="58">
        <v>3000</v>
      </c>
      <c r="AN230" s="56"/>
      <c r="AO230" s="56" t="s">
        <v>1169</v>
      </c>
      <c r="AP230" s="56" t="s">
        <v>422</v>
      </c>
      <c r="AQ230" s="56" t="s">
        <v>139</v>
      </c>
      <c r="AR230" s="56"/>
      <c r="AS230" s="56" t="s">
        <v>2196</v>
      </c>
      <c r="AT230" s="56"/>
      <c r="AU230" s="56"/>
      <c r="AV230" s="56"/>
      <c r="AW230" s="56" t="s">
        <v>2197</v>
      </c>
      <c r="AX230" s="56"/>
      <c r="AY230" s="56"/>
      <c r="AZ230" s="56"/>
      <c r="BA230" s="56"/>
      <c r="BB230" s="56">
        <v>53338111</v>
      </c>
      <c r="BC230" s="56" t="s">
        <v>143</v>
      </c>
      <c r="BD230" s="56" t="s">
        <v>144</v>
      </c>
      <c r="BE230" s="56" t="s">
        <v>2198</v>
      </c>
      <c r="BF230" s="56" t="s">
        <v>146</v>
      </c>
      <c r="BG230" s="56" t="s">
        <v>147</v>
      </c>
      <c r="BH230" s="56" t="s">
        <v>198</v>
      </c>
      <c r="BI230" s="56" t="s">
        <v>143</v>
      </c>
      <c r="BJ230" s="56" t="s">
        <v>137</v>
      </c>
      <c r="BK230" s="56"/>
      <c r="BL230" s="56"/>
      <c r="BM230" s="56"/>
      <c r="BN230" s="56" t="s">
        <v>150</v>
      </c>
      <c r="BO230" s="56" t="s">
        <v>122</v>
      </c>
    </row>
    <row r="231" spans="1:67">
      <c r="A231" s="56">
        <v>133</v>
      </c>
      <c r="B231" s="56" t="s">
        <v>113</v>
      </c>
      <c r="C231" s="56" t="s">
        <v>114</v>
      </c>
      <c r="D231" s="56"/>
      <c r="E231" s="56" t="s">
        <v>2184</v>
      </c>
      <c r="F231" s="56"/>
      <c r="G231" s="56" t="s">
        <v>2185</v>
      </c>
      <c r="H231" s="56" t="s">
        <v>2186</v>
      </c>
      <c r="I231" s="56"/>
      <c r="J231" s="56" t="s">
        <v>120</v>
      </c>
      <c r="K231" s="56" t="s">
        <v>2187</v>
      </c>
      <c r="L231" s="56" t="s">
        <v>121</v>
      </c>
      <c r="M231" s="56" t="s">
        <v>122</v>
      </c>
      <c r="N231" s="56"/>
      <c r="O231" s="56"/>
      <c r="P231" s="56"/>
      <c r="Q231" s="56" t="s">
        <v>2183</v>
      </c>
      <c r="R231" s="56" t="s">
        <v>2187</v>
      </c>
      <c r="S231" s="56" t="s">
        <v>2199</v>
      </c>
      <c r="T231" s="56" t="s">
        <v>125</v>
      </c>
      <c r="U231" s="56" t="s">
        <v>2200</v>
      </c>
      <c r="V231" s="56" t="s">
        <v>127</v>
      </c>
      <c r="W231" s="56" t="s">
        <v>2190</v>
      </c>
      <c r="X231" s="56" t="s">
        <v>120</v>
      </c>
      <c r="Y231" s="56" t="s">
        <v>2191</v>
      </c>
      <c r="Z231" s="56" t="s">
        <v>2192</v>
      </c>
      <c r="AA231" s="56" t="s">
        <v>2193</v>
      </c>
      <c r="AB231" s="56" t="s">
        <v>2183</v>
      </c>
      <c r="AC231" s="56">
        <v>5653619</v>
      </c>
      <c r="AD231" s="56" t="s">
        <v>17</v>
      </c>
      <c r="AE231" s="56" t="s">
        <v>2201</v>
      </c>
      <c r="AF231" s="56" t="s">
        <v>2187</v>
      </c>
      <c r="AG231" s="56" t="s">
        <v>2195</v>
      </c>
      <c r="AH231" s="56" t="s">
        <v>35</v>
      </c>
      <c r="AJ231" s="56"/>
      <c r="AK231" s="56" t="s">
        <v>136</v>
      </c>
      <c r="AL231" s="56" t="s">
        <v>137</v>
      </c>
      <c r="AM231" s="58">
        <v>3000</v>
      </c>
      <c r="AN231" s="56"/>
      <c r="AO231" s="56" t="s">
        <v>137</v>
      </c>
      <c r="AP231" s="56" t="s">
        <v>422</v>
      </c>
      <c r="AQ231" s="56" t="s">
        <v>139</v>
      </c>
      <c r="AR231" s="56"/>
      <c r="AS231" s="56" t="s">
        <v>2196</v>
      </c>
      <c r="AT231" s="56"/>
      <c r="AU231" s="56"/>
      <c r="AV231" s="56"/>
      <c r="AW231" s="56" t="s">
        <v>2202</v>
      </c>
      <c r="AX231" s="56"/>
      <c r="AY231" s="56"/>
      <c r="AZ231" s="56"/>
      <c r="BA231" s="56"/>
      <c r="BB231" s="56">
        <v>53338111</v>
      </c>
      <c r="BC231" s="56" t="s">
        <v>143</v>
      </c>
      <c r="BD231" s="56" t="s">
        <v>144</v>
      </c>
      <c r="BE231" s="56" t="s">
        <v>2198</v>
      </c>
      <c r="BF231" s="56" t="s">
        <v>146</v>
      </c>
      <c r="BG231" s="56"/>
      <c r="BH231" s="56" t="s">
        <v>198</v>
      </c>
      <c r="BI231" s="56" t="s">
        <v>143</v>
      </c>
      <c r="BJ231" s="56" t="s">
        <v>137</v>
      </c>
      <c r="BK231" s="56"/>
      <c r="BL231" s="56"/>
      <c r="BM231" s="56"/>
      <c r="BN231" s="56" t="s">
        <v>150</v>
      </c>
      <c r="BO231" s="56"/>
    </row>
    <row r="232" spans="1:67">
      <c r="A232" s="56">
        <v>220</v>
      </c>
      <c r="B232" s="56" t="s">
        <v>113</v>
      </c>
      <c r="C232" s="56" t="s">
        <v>114</v>
      </c>
      <c r="D232" s="56" t="s">
        <v>2203</v>
      </c>
      <c r="E232" s="56" t="s">
        <v>2204</v>
      </c>
      <c r="F232" s="56" t="s">
        <v>177</v>
      </c>
      <c r="G232" s="56" t="s">
        <v>2205</v>
      </c>
      <c r="H232" s="56" t="s">
        <v>2206</v>
      </c>
      <c r="I232" s="56" t="s">
        <v>137</v>
      </c>
      <c r="J232" s="56" t="s">
        <v>120</v>
      </c>
      <c r="K232" s="56" t="s">
        <v>17</v>
      </c>
      <c r="L232" s="56" t="s">
        <v>160</v>
      </c>
      <c r="M232" s="56" t="s">
        <v>180</v>
      </c>
      <c r="N232" s="56" t="s">
        <v>137</v>
      </c>
      <c r="O232" s="56"/>
      <c r="P232" s="56"/>
      <c r="Q232" s="56" t="s">
        <v>2207</v>
      </c>
      <c r="R232" s="56" t="s">
        <v>17</v>
      </c>
      <c r="S232" s="56" t="s">
        <v>2208</v>
      </c>
      <c r="T232" s="56" t="s">
        <v>163</v>
      </c>
      <c r="U232" s="56" t="s">
        <v>2209</v>
      </c>
      <c r="V232" s="56" t="s">
        <v>127</v>
      </c>
      <c r="W232" s="56" t="s">
        <v>128</v>
      </c>
      <c r="X232" s="56" t="s">
        <v>120</v>
      </c>
      <c r="Y232" s="56" t="s">
        <v>528</v>
      </c>
      <c r="Z232" s="56" t="s">
        <v>2210</v>
      </c>
      <c r="AA232" s="56" t="s">
        <v>2211</v>
      </c>
      <c r="AB232" s="56" t="s">
        <v>2207</v>
      </c>
      <c r="AC232" s="56">
        <v>5672269</v>
      </c>
      <c r="AD232" s="56" t="s">
        <v>17</v>
      </c>
      <c r="AE232" s="56" t="s">
        <v>2212</v>
      </c>
      <c r="AF232" s="56" t="s">
        <v>17</v>
      </c>
      <c r="AG232" s="56" t="s">
        <v>2213</v>
      </c>
      <c r="AH232" s="56" t="s">
        <v>35</v>
      </c>
      <c r="AI232" s="56" t="s">
        <v>2214</v>
      </c>
      <c r="AJ232" s="56" t="s">
        <v>152</v>
      </c>
      <c r="AK232" s="56" t="s">
        <v>136</v>
      </c>
      <c r="AL232" s="56" t="s">
        <v>137</v>
      </c>
      <c r="AM232" s="58">
        <v>7200</v>
      </c>
      <c r="AN232" s="56"/>
      <c r="AO232" s="56" t="s">
        <v>137</v>
      </c>
      <c r="AP232" s="56" t="s">
        <v>170</v>
      </c>
      <c r="AQ232" s="56" t="s">
        <v>139</v>
      </c>
      <c r="AR232" s="56"/>
      <c r="AS232" s="56" t="s">
        <v>2215</v>
      </c>
      <c r="AT232" s="56"/>
      <c r="AU232" s="56" t="s">
        <v>518</v>
      </c>
      <c r="AV232" s="56"/>
      <c r="AW232" s="56" t="s">
        <v>2216</v>
      </c>
      <c r="AX232" s="56"/>
      <c r="AY232" s="56"/>
      <c r="AZ232" s="56"/>
      <c r="BA232" s="56"/>
      <c r="BB232" s="56">
        <v>85818014</v>
      </c>
      <c r="BC232" s="56" t="s">
        <v>143</v>
      </c>
      <c r="BD232" s="56" t="s">
        <v>144</v>
      </c>
      <c r="BE232" s="56" t="s">
        <v>145</v>
      </c>
      <c r="BF232" s="56" t="s">
        <v>956</v>
      </c>
      <c r="BG232" s="56" t="s">
        <v>147</v>
      </c>
      <c r="BH232" s="56" t="s">
        <v>225</v>
      </c>
      <c r="BI232" s="56" t="s">
        <v>149</v>
      </c>
      <c r="BJ232" s="56" t="s">
        <v>137</v>
      </c>
      <c r="BK232" s="56"/>
      <c r="BL232" s="56"/>
      <c r="BM232" s="56"/>
      <c r="BN232" s="56" t="s">
        <v>150</v>
      </c>
      <c r="BO232" s="56" t="s">
        <v>200</v>
      </c>
    </row>
    <row r="233" spans="1:67">
      <c r="A233" s="56">
        <v>210</v>
      </c>
      <c r="B233" s="56" t="s">
        <v>113</v>
      </c>
      <c r="C233" s="56" t="s">
        <v>114</v>
      </c>
      <c r="D233" s="56" t="s">
        <v>2217</v>
      </c>
      <c r="E233" s="56" t="s">
        <v>2218</v>
      </c>
      <c r="F233" s="56" t="s">
        <v>155</v>
      </c>
      <c r="G233" s="56" t="s">
        <v>2219</v>
      </c>
      <c r="H233" s="56" t="s">
        <v>2220</v>
      </c>
      <c r="I233" s="56" t="s">
        <v>158</v>
      </c>
      <c r="J233" s="56" t="s">
        <v>159</v>
      </c>
      <c r="K233" s="56" t="s">
        <v>20</v>
      </c>
      <c r="L233" s="56" t="s">
        <v>160</v>
      </c>
      <c r="M233" s="56" t="s">
        <v>161</v>
      </c>
      <c r="N233" s="56" t="s">
        <v>137</v>
      </c>
      <c r="O233" s="56"/>
      <c r="P233" s="56"/>
      <c r="Q233" s="56" t="s">
        <v>2221</v>
      </c>
      <c r="R233" s="56" t="s">
        <v>20</v>
      </c>
      <c r="S233" s="56" t="s">
        <v>2222</v>
      </c>
      <c r="T233" s="56" t="s">
        <v>163</v>
      </c>
      <c r="U233" s="56" t="s">
        <v>2223</v>
      </c>
      <c r="V233" s="56" t="s">
        <v>803</v>
      </c>
      <c r="W233" s="56" t="s">
        <v>165</v>
      </c>
      <c r="X233" s="56" t="s">
        <v>232</v>
      </c>
      <c r="Y233" s="56" t="s">
        <v>2224</v>
      </c>
      <c r="Z233" s="56" t="s">
        <v>2225</v>
      </c>
      <c r="AA233" s="56" t="s">
        <v>2226</v>
      </c>
      <c r="AB233" s="56" t="s">
        <v>2221</v>
      </c>
      <c r="AC233" s="56">
        <v>5674049</v>
      </c>
      <c r="AD233" s="56" t="s">
        <v>20</v>
      </c>
      <c r="AE233" s="56" t="s">
        <v>2227</v>
      </c>
      <c r="AF233" s="56" t="s">
        <v>20</v>
      </c>
      <c r="AG233" s="56" t="s">
        <v>2228</v>
      </c>
      <c r="AH233" s="56" t="s">
        <v>35</v>
      </c>
      <c r="AI233" s="56" t="s">
        <v>2229</v>
      </c>
      <c r="AJ233" s="56" t="s">
        <v>169</v>
      </c>
      <c r="AK233" s="56" t="s">
        <v>136</v>
      </c>
      <c r="AL233" s="56" t="s">
        <v>137</v>
      </c>
      <c r="AM233" s="58">
        <v>40000</v>
      </c>
      <c r="AN233" s="56"/>
      <c r="AO233" s="56" t="s">
        <v>137</v>
      </c>
      <c r="AP233" s="56" t="s">
        <v>170</v>
      </c>
      <c r="AQ233" s="56" t="s">
        <v>139</v>
      </c>
      <c r="AR233" s="56"/>
      <c r="AS233" s="56" t="s">
        <v>2230</v>
      </c>
      <c r="AT233" s="56"/>
      <c r="AU233" s="56" t="s">
        <v>171</v>
      </c>
      <c r="AV233" s="56"/>
      <c r="AW233" s="56" t="s">
        <v>2231</v>
      </c>
      <c r="AX233" s="56"/>
      <c r="AY233" s="56"/>
      <c r="AZ233" s="56"/>
      <c r="BA233" s="56"/>
      <c r="BB233" s="56">
        <v>85717443</v>
      </c>
      <c r="BC233" s="56" t="s">
        <v>143</v>
      </c>
      <c r="BD233" s="56" t="s">
        <v>144</v>
      </c>
      <c r="BE233" s="56" t="s">
        <v>173</v>
      </c>
      <c r="BF233" s="56" t="s">
        <v>877</v>
      </c>
      <c r="BG233" s="56" t="s">
        <v>1497</v>
      </c>
      <c r="BH233" s="56" t="s">
        <v>225</v>
      </c>
      <c r="BI233" s="56" t="s">
        <v>149</v>
      </c>
      <c r="BJ233" s="56" t="s">
        <v>137</v>
      </c>
      <c r="BK233" s="56"/>
      <c r="BL233" s="56"/>
      <c r="BM233" s="56"/>
      <c r="BN233" s="56"/>
      <c r="BO233" s="56" t="s">
        <v>161</v>
      </c>
    </row>
    <row r="234" spans="1:67">
      <c r="A234" s="56">
        <v>216</v>
      </c>
      <c r="B234" s="56" t="s">
        <v>113</v>
      </c>
      <c r="C234" s="56" t="s">
        <v>114</v>
      </c>
      <c r="D234" s="56" t="s">
        <v>1659</v>
      </c>
      <c r="E234" s="56" t="s">
        <v>2232</v>
      </c>
      <c r="F234" s="56" t="s">
        <v>702</v>
      </c>
      <c r="G234" s="56" t="s">
        <v>2233</v>
      </c>
      <c r="H234" s="56" t="s">
        <v>2234</v>
      </c>
      <c r="I234" s="56" t="s">
        <v>137</v>
      </c>
      <c r="J234" s="56" t="s">
        <v>120</v>
      </c>
      <c r="K234" s="56" t="s">
        <v>17</v>
      </c>
      <c r="L234" s="56" t="s">
        <v>121</v>
      </c>
      <c r="M234" s="56" t="s">
        <v>2235</v>
      </c>
      <c r="N234" s="56" t="s">
        <v>2012</v>
      </c>
      <c r="O234" s="56"/>
      <c r="P234" s="56"/>
      <c r="Q234" s="56" t="s">
        <v>2236</v>
      </c>
      <c r="R234" s="56" t="s">
        <v>17</v>
      </c>
      <c r="S234" s="56" t="s">
        <v>2237</v>
      </c>
      <c r="T234" s="56" t="s">
        <v>163</v>
      </c>
      <c r="U234" s="56" t="s">
        <v>2238</v>
      </c>
      <c r="V234" s="56" t="s">
        <v>127</v>
      </c>
      <c r="W234" s="56" t="s">
        <v>128</v>
      </c>
      <c r="X234" s="56" t="s">
        <v>120</v>
      </c>
      <c r="Y234" s="56" t="s">
        <v>272</v>
      </c>
      <c r="Z234" s="56" t="s">
        <v>215</v>
      </c>
      <c r="AA234" s="56" t="s">
        <v>273</v>
      </c>
      <c r="AB234" s="56" t="s">
        <v>2236</v>
      </c>
      <c r="AC234" s="56">
        <v>5672886</v>
      </c>
      <c r="AD234" s="56" t="s">
        <v>17</v>
      </c>
      <c r="AE234" s="56" t="s">
        <v>2239</v>
      </c>
      <c r="AF234" s="56" t="s">
        <v>17</v>
      </c>
      <c r="AG234" s="56" t="s">
        <v>2240</v>
      </c>
      <c r="AH234" s="56" t="s">
        <v>35</v>
      </c>
      <c r="AI234" s="56" t="s">
        <v>2241</v>
      </c>
      <c r="AJ234" s="56" t="s">
        <v>407</v>
      </c>
      <c r="AK234" s="56" t="s">
        <v>136</v>
      </c>
      <c r="AL234" s="56" t="s">
        <v>137</v>
      </c>
      <c r="AM234" s="58">
        <v>18100</v>
      </c>
      <c r="AN234" s="56"/>
      <c r="AO234" s="56" t="s">
        <v>2009</v>
      </c>
      <c r="AP234" s="56" t="s">
        <v>170</v>
      </c>
      <c r="AQ234" s="56" t="s">
        <v>139</v>
      </c>
      <c r="AR234" s="56"/>
      <c r="AS234" s="56" t="s">
        <v>2242</v>
      </c>
      <c r="AT234" s="56"/>
      <c r="AU234" s="56" t="s">
        <v>1666</v>
      </c>
      <c r="AV234" s="56"/>
      <c r="AW234" s="56" t="s">
        <v>2243</v>
      </c>
      <c r="AX234" s="56"/>
      <c r="AY234" s="56"/>
      <c r="AZ234" s="56"/>
      <c r="BA234" s="56"/>
      <c r="BB234" s="56">
        <v>85456754</v>
      </c>
      <c r="BC234" s="56" t="s">
        <v>143</v>
      </c>
      <c r="BD234" s="56" t="s">
        <v>144</v>
      </c>
      <c r="BE234" s="56" t="s">
        <v>1283</v>
      </c>
      <c r="BF234" s="56" t="s">
        <v>567</v>
      </c>
      <c r="BG234" s="56" t="s">
        <v>147</v>
      </c>
      <c r="BH234" s="56" t="s">
        <v>198</v>
      </c>
      <c r="BI234" s="56" t="s">
        <v>149</v>
      </c>
      <c r="BJ234" s="56" t="s">
        <v>137</v>
      </c>
      <c r="BK234" s="56"/>
      <c r="BL234" s="56"/>
      <c r="BM234" s="56"/>
      <c r="BN234" s="56" t="s">
        <v>282</v>
      </c>
      <c r="BO234" s="56" t="s">
        <v>283</v>
      </c>
    </row>
    <row r="235" spans="1:67">
      <c r="A235" s="56">
        <v>79</v>
      </c>
      <c r="B235" s="56" t="s">
        <v>113</v>
      </c>
      <c r="C235" s="56" t="s">
        <v>114</v>
      </c>
      <c r="D235" s="56" t="s">
        <v>1659</v>
      </c>
      <c r="E235" s="56" t="s">
        <v>2244</v>
      </c>
      <c r="F235" s="56" t="s">
        <v>1715</v>
      </c>
      <c r="G235" s="56" t="s">
        <v>2245</v>
      </c>
      <c r="H235" s="56" t="s">
        <v>2246</v>
      </c>
      <c r="I235" s="56" t="s">
        <v>137</v>
      </c>
      <c r="J235" s="56" t="s">
        <v>120</v>
      </c>
      <c r="K235" s="56" t="s">
        <v>17</v>
      </c>
      <c r="L235" s="56" t="s">
        <v>332</v>
      </c>
      <c r="M235" s="56" t="s">
        <v>430</v>
      </c>
      <c r="N235" s="56" t="s">
        <v>137</v>
      </c>
      <c r="O235" s="56"/>
      <c r="P235" s="56"/>
      <c r="Q235" s="56" t="s">
        <v>2247</v>
      </c>
      <c r="R235" s="56" t="s">
        <v>17</v>
      </c>
      <c r="S235" s="56" t="s">
        <v>2248</v>
      </c>
      <c r="T235" s="56" t="s">
        <v>125</v>
      </c>
      <c r="U235" s="56" t="s">
        <v>2249</v>
      </c>
      <c r="V235" s="56" t="s">
        <v>127</v>
      </c>
      <c r="W235" s="56" t="s">
        <v>184</v>
      </c>
      <c r="X235" s="56" t="s">
        <v>120</v>
      </c>
      <c r="Y235" s="56" t="s">
        <v>2250</v>
      </c>
      <c r="Z235" s="56" t="s">
        <v>2251</v>
      </c>
      <c r="AA235" s="56" t="s">
        <v>2252</v>
      </c>
      <c r="AB235" s="56" t="s">
        <v>2247</v>
      </c>
      <c r="AC235" s="56">
        <v>5569669</v>
      </c>
      <c r="AD235" s="56" t="s">
        <v>17</v>
      </c>
      <c r="AE235" s="56" t="s">
        <v>2253</v>
      </c>
      <c r="AF235" s="56" t="s">
        <v>17</v>
      </c>
      <c r="AG235" s="56" t="s">
        <v>2253</v>
      </c>
      <c r="AH235" s="56" t="s">
        <v>48</v>
      </c>
      <c r="AI235" s="56" t="s">
        <v>189</v>
      </c>
      <c r="AJ235" s="56" t="s">
        <v>190</v>
      </c>
      <c r="AK235" s="56" t="s">
        <v>136</v>
      </c>
      <c r="AL235" s="56" t="s">
        <v>137</v>
      </c>
      <c r="AM235" s="58">
        <v>7350</v>
      </c>
      <c r="AN235" s="56" t="s">
        <v>561</v>
      </c>
      <c r="AO235" s="56" t="s">
        <v>137</v>
      </c>
      <c r="AP235" s="56" t="s">
        <v>138</v>
      </c>
      <c r="AQ235" s="56" t="s">
        <v>139</v>
      </c>
      <c r="AR235" s="56" t="s">
        <v>191</v>
      </c>
      <c r="AS235" s="56" t="s">
        <v>2254</v>
      </c>
      <c r="AT235" s="56" t="s">
        <v>2255</v>
      </c>
      <c r="AU235" s="56" t="s">
        <v>1112</v>
      </c>
      <c r="AV235" s="56"/>
      <c r="AW235" s="56" t="s">
        <v>2256</v>
      </c>
      <c r="AX235" s="56"/>
      <c r="AY235" s="56"/>
      <c r="AZ235" s="56"/>
      <c r="BA235" s="56"/>
      <c r="BB235" s="56">
        <v>67126102</v>
      </c>
      <c r="BC235" s="56" t="s">
        <v>143</v>
      </c>
      <c r="BD235" s="56" t="s">
        <v>144</v>
      </c>
      <c r="BE235" s="56" t="s">
        <v>755</v>
      </c>
      <c r="BF235" s="56" t="s">
        <v>197</v>
      </c>
      <c r="BG235" s="56"/>
      <c r="BH235" s="56" t="s">
        <v>198</v>
      </c>
      <c r="BI235" s="56" t="s">
        <v>149</v>
      </c>
      <c r="BJ235" s="56" t="s">
        <v>137</v>
      </c>
      <c r="BK235" s="56"/>
      <c r="BL235" s="56" t="s">
        <v>199</v>
      </c>
      <c r="BM235" s="56"/>
      <c r="BN235" s="56" t="s">
        <v>150</v>
      </c>
      <c r="BO235" s="56" t="s">
        <v>283</v>
      </c>
    </row>
    <row r="236" spans="1:67">
      <c r="A236" s="56">
        <v>36</v>
      </c>
      <c r="B236" s="56" t="s">
        <v>113</v>
      </c>
      <c r="C236" s="56" t="s">
        <v>114</v>
      </c>
      <c r="D236" s="56" t="s">
        <v>2257</v>
      </c>
      <c r="E236" s="56" t="s">
        <v>2258</v>
      </c>
      <c r="F236" s="56" t="s">
        <v>2259</v>
      </c>
      <c r="G236" s="56" t="s">
        <v>2260</v>
      </c>
      <c r="H236" s="56" t="s">
        <v>2261</v>
      </c>
      <c r="I236" s="56"/>
      <c r="J236" s="56" t="s">
        <v>287</v>
      </c>
      <c r="K236" s="56" t="s">
        <v>20</v>
      </c>
      <c r="L236" s="56" t="s">
        <v>602</v>
      </c>
      <c r="M236" s="56" t="s">
        <v>2262</v>
      </c>
      <c r="N236" s="56" t="s">
        <v>137</v>
      </c>
      <c r="O236" s="56"/>
      <c r="P236" s="56"/>
      <c r="Q236" s="56" t="s">
        <v>2263</v>
      </c>
      <c r="R236" s="56" t="s">
        <v>20</v>
      </c>
      <c r="S236" s="56" t="s">
        <v>2264</v>
      </c>
      <c r="T236" s="56" t="s">
        <v>163</v>
      </c>
      <c r="U236" s="56" t="s">
        <v>2265</v>
      </c>
      <c r="V236" s="56" t="s">
        <v>127</v>
      </c>
      <c r="W236" s="56" t="s">
        <v>2266</v>
      </c>
      <c r="X236" s="56" t="s">
        <v>287</v>
      </c>
      <c r="Y236" s="56" t="s">
        <v>214</v>
      </c>
      <c r="Z236" s="56" t="s">
        <v>1394</v>
      </c>
      <c r="AA236" s="56" t="s">
        <v>513</v>
      </c>
      <c r="AB236" s="56" t="s">
        <v>2263</v>
      </c>
      <c r="AC236" s="56">
        <v>5672241</v>
      </c>
      <c r="AD236" s="56" t="s">
        <v>20</v>
      </c>
      <c r="AE236" s="56" t="s">
        <v>2267</v>
      </c>
      <c r="AF236" s="56" t="s">
        <v>20</v>
      </c>
      <c r="AG236" s="56" t="s">
        <v>2268</v>
      </c>
      <c r="AH236" s="56" t="s">
        <v>47</v>
      </c>
      <c r="AI236" s="56" t="s">
        <v>2269</v>
      </c>
      <c r="AJ236" s="56" t="s">
        <v>2270</v>
      </c>
      <c r="AK236" s="56" t="s">
        <v>136</v>
      </c>
      <c r="AL236" s="56" t="s">
        <v>137</v>
      </c>
      <c r="AM236" s="58">
        <v>4241.5</v>
      </c>
      <c r="AN236" s="56"/>
      <c r="AO236" s="56" t="s">
        <v>137</v>
      </c>
      <c r="AP236" s="56" t="s">
        <v>170</v>
      </c>
      <c r="AQ236" s="56" t="s">
        <v>221</v>
      </c>
      <c r="AR236" s="56"/>
      <c r="AS236" s="56"/>
      <c r="AT236" s="56"/>
      <c r="AU236" s="56" t="s">
        <v>518</v>
      </c>
      <c r="AV236" s="56"/>
      <c r="AW236" s="56" t="s">
        <v>2271</v>
      </c>
      <c r="AX236" s="56"/>
      <c r="AY236" s="56"/>
      <c r="AZ236" s="56"/>
      <c r="BA236" s="56" t="s">
        <v>224</v>
      </c>
      <c r="BB236" s="56">
        <v>84513597</v>
      </c>
      <c r="BC236" s="56" t="s">
        <v>149</v>
      </c>
      <c r="BD236" s="56" t="s">
        <v>303</v>
      </c>
      <c r="BE236" s="56" t="s">
        <v>717</v>
      </c>
      <c r="BF236" s="56" t="s">
        <v>520</v>
      </c>
      <c r="BG236" s="56" t="s">
        <v>147</v>
      </c>
      <c r="BH236" s="56" t="s">
        <v>225</v>
      </c>
      <c r="BI236" s="56" t="s">
        <v>143</v>
      </c>
      <c r="BJ236" s="56" t="s">
        <v>137</v>
      </c>
      <c r="BK236" s="56"/>
      <c r="BL236" s="56"/>
      <c r="BM236" s="56">
        <v>106008051</v>
      </c>
      <c r="BN236" s="56" t="s">
        <v>150</v>
      </c>
      <c r="BO236" s="56" t="s">
        <v>200</v>
      </c>
    </row>
    <row r="237" spans="1:67">
      <c r="A237" s="56">
        <v>84</v>
      </c>
      <c r="B237" s="56" t="s">
        <v>113</v>
      </c>
      <c r="C237" s="56" t="s">
        <v>114</v>
      </c>
      <c r="D237" s="56" t="s">
        <v>2272</v>
      </c>
      <c r="E237" s="56" t="s">
        <v>2273</v>
      </c>
      <c r="F237" s="56" t="s">
        <v>1040</v>
      </c>
      <c r="G237" s="56" t="s">
        <v>2274</v>
      </c>
      <c r="H237" s="56" t="s">
        <v>1042</v>
      </c>
      <c r="I237" s="56" t="s">
        <v>137</v>
      </c>
      <c r="J237" s="56" t="s">
        <v>581</v>
      </c>
      <c r="K237" s="56" t="s">
        <v>17</v>
      </c>
      <c r="L237" s="56" t="s">
        <v>121</v>
      </c>
      <c r="M237" s="56" t="s">
        <v>582</v>
      </c>
      <c r="N237" s="56" t="s">
        <v>2275</v>
      </c>
      <c r="O237" s="56"/>
      <c r="P237" s="56"/>
      <c r="Q237" s="56" t="s">
        <v>2276</v>
      </c>
      <c r="R237" s="56" t="s">
        <v>17</v>
      </c>
      <c r="S237" s="56" t="s">
        <v>2277</v>
      </c>
      <c r="T237" s="56" t="s">
        <v>163</v>
      </c>
      <c r="U237" s="56" t="s">
        <v>2278</v>
      </c>
      <c r="V237" s="56" t="s">
        <v>127</v>
      </c>
      <c r="W237" s="56" t="s">
        <v>586</v>
      </c>
      <c r="X237" s="56" t="s">
        <v>581</v>
      </c>
      <c r="Y237" s="56" t="s">
        <v>2279</v>
      </c>
      <c r="Z237" s="56" t="s">
        <v>2280</v>
      </c>
      <c r="AA237" s="56" t="s">
        <v>2281</v>
      </c>
      <c r="AB237" s="56" t="s">
        <v>2276</v>
      </c>
      <c r="AC237" s="56">
        <v>5683800</v>
      </c>
      <c r="AD237" s="56" t="s">
        <v>17</v>
      </c>
      <c r="AE237" s="56" t="s">
        <v>2282</v>
      </c>
      <c r="AF237" s="56" t="s">
        <v>17</v>
      </c>
      <c r="AG237" s="56" t="s">
        <v>2283</v>
      </c>
      <c r="AH237" s="56" t="s">
        <v>46</v>
      </c>
      <c r="AI237" s="56" t="s">
        <v>2284</v>
      </c>
      <c r="AJ237" s="56" t="s">
        <v>591</v>
      </c>
      <c r="AK237" s="56" t="s">
        <v>136</v>
      </c>
      <c r="AL237" s="56" t="s">
        <v>137</v>
      </c>
      <c r="AM237" s="58">
        <v>5180</v>
      </c>
      <c r="AN237" s="56"/>
      <c r="AO237" s="56" t="s">
        <v>2275</v>
      </c>
      <c r="AP237" s="56" t="s">
        <v>170</v>
      </c>
      <c r="AQ237" s="56" t="s">
        <v>139</v>
      </c>
      <c r="AR237" s="56" t="s">
        <v>615</v>
      </c>
      <c r="AS237" s="56" t="s">
        <v>2285</v>
      </c>
      <c r="AT237" s="56" t="s">
        <v>2286</v>
      </c>
      <c r="AU237" s="56" t="s">
        <v>464</v>
      </c>
      <c r="AV237" s="56"/>
      <c r="AW237" s="56" t="s">
        <v>2287</v>
      </c>
      <c r="AX237" s="56"/>
      <c r="AY237" s="56"/>
      <c r="AZ237" s="56"/>
      <c r="BA237" s="56"/>
      <c r="BB237" s="56">
        <v>74738518</v>
      </c>
      <c r="BC237" s="56" t="s">
        <v>143</v>
      </c>
      <c r="BD237" s="56" t="s">
        <v>597</v>
      </c>
      <c r="BE237" s="56" t="s">
        <v>591</v>
      </c>
      <c r="BF237" s="56" t="s">
        <v>137</v>
      </c>
      <c r="BG237" s="56"/>
      <c r="BH237" s="56" t="s">
        <v>198</v>
      </c>
      <c r="BI237" s="56" t="s">
        <v>149</v>
      </c>
      <c r="BJ237" s="56" t="s">
        <v>137</v>
      </c>
      <c r="BK237" s="56"/>
      <c r="BL237" s="56" t="s">
        <v>199</v>
      </c>
      <c r="BM237" s="56"/>
      <c r="BN237" s="56" t="s">
        <v>150</v>
      </c>
      <c r="BO237" s="56" t="s">
        <v>283</v>
      </c>
    </row>
    <row r="238" spans="1:67">
      <c r="A238" s="56">
        <v>173</v>
      </c>
      <c r="B238" s="56" t="s">
        <v>113</v>
      </c>
      <c r="C238" s="56" t="s">
        <v>114</v>
      </c>
      <c r="D238" s="56" t="s">
        <v>2288</v>
      </c>
      <c r="E238" s="56" t="s">
        <v>2289</v>
      </c>
      <c r="F238" s="56" t="s">
        <v>117</v>
      </c>
      <c r="G238" s="56" t="s">
        <v>2290</v>
      </c>
      <c r="H238" s="56" t="s">
        <v>2291</v>
      </c>
      <c r="I238" s="56"/>
      <c r="J238" s="56" t="s">
        <v>120</v>
      </c>
      <c r="K238" s="56" t="s">
        <v>11</v>
      </c>
      <c r="L238" s="56" t="s">
        <v>121</v>
      </c>
      <c r="M238" s="56" t="s">
        <v>122</v>
      </c>
      <c r="N238" s="56" t="s">
        <v>123</v>
      </c>
      <c r="O238" s="56"/>
      <c r="P238" s="56"/>
      <c r="Q238" s="56" t="s">
        <v>2288</v>
      </c>
      <c r="R238" s="56" t="s">
        <v>11</v>
      </c>
      <c r="S238" s="56" t="s">
        <v>2292</v>
      </c>
      <c r="T238" s="56" t="s">
        <v>125</v>
      </c>
      <c r="U238" s="56" t="s">
        <v>2293</v>
      </c>
      <c r="V238" s="56" t="s">
        <v>127</v>
      </c>
      <c r="W238" s="56" t="s">
        <v>165</v>
      </c>
      <c r="X238" s="56" t="s">
        <v>120</v>
      </c>
      <c r="Y238" s="56" t="s">
        <v>252</v>
      </c>
      <c r="Z238" s="56" t="s">
        <v>1507</v>
      </c>
      <c r="AA238" s="56" t="s">
        <v>513</v>
      </c>
      <c r="AB238" s="56" t="s">
        <v>2288</v>
      </c>
      <c r="AC238" s="56">
        <v>5565734</v>
      </c>
      <c r="AD238" s="56" t="s">
        <v>11</v>
      </c>
      <c r="AE238" s="56" t="s">
        <v>2294</v>
      </c>
      <c r="AF238" s="56" t="s">
        <v>11</v>
      </c>
      <c r="AG238" s="56" t="s">
        <v>2295</v>
      </c>
      <c r="AH238" s="56" t="s">
        <v>35</v>
      </c>
      <c r="AI238" s="56" t="s">
        <v>2296</v>
      </c>
      <c r="AJ238" s="56" t="s">
        <v>169</v>
      </c>
      <c r="AK238" s="56" t="s">
        <v>136</v>
      </c>
      <c r="AL238" s="56" t="s">
        <v>137</v>
      </c>
      <c r="AM238" s="58">
        <v>10700</v>
      </c>
      <c r="AN238" s="56"/>
      <c r="AO238" s="56" t="s">
        <v>117</v>
      </c>
      <c r="AP238" s="56" t="s">
        <v>138</v>
      </c>
      <c r="AQ238" s="56" t="s">
        <v>139</v>
      </c>
      <c r="AR238" s="56"/>
      <c r="AS238" s="56" t="s">
        <v>2297</v>
      </c>
      <c r="AT238" s="56"/>
      <c r="AU238" s="56" t="s">
        <v>389</v>
      </c>
      <c r="AV238" s="56"/>
      <c r="AW238" s="56" t="s">
        <v>2298</v>
      </c>
      <c r="AX238" s="56"/>
      <c r="AY238" s="56"/>
      <c r="AZ238" s="56"/>
      <c r="BA238" s="56"/>
      <c r="BB238" s="56">
        <v>34615040</v>
      </c>
      <c r="BC238" s="56" t="s">
        <v>143</v>
      </c>
      <c r="BD238" s="56" t="s">
        <v>144</v>
      </c>
      <c r="BE238" s="56" t="s">
        <v>173</v>
      </c>
      <c r="BF238" s="56" t="s">
        <v>261</v>
      </c>
      <c r="BG238" s="56" t="s">
        <v>147</v>
      </c>
      <c r="BH238" s="56" t="s">
        <v>198</v>
      </c>
      <c r="BI238" s="56" t="s">
        <v>149</v>
      </c>
      <c r="BJ238" s="56" t="s">
        <v>137</v>
      </c>
      <c r="BK238" s="56"/>
      <c r="BL238" s="56"/>
      <c r="BM238" s="56"/>
      <c r="BN238" s="56" t="s">
        <v>150</v>
      </c>
      <c r="BO238" s="56" t="s">
        <v>122</v>
      </c>
    </row>
    <row r="239" spans="1:67">
      <c r="A239" s="56">
        <v>40</v>
      </c>
      <c r="B239" s="56" t="s">
        <v>113</v>
      </c>
      <c r="C239" s="56" t="s">
        <v>114</v>
      </c>
      <c r="D239" s="56" t="s">
        <v>2299</v>
      </c>
      <c r="E239" s="56" t="s">
        <v>2300</v>
      </c>
      <c r="F239" s="56" t="s">
        <v>1418</v>
      </c>
      <c r="G239" s="56" t="s">
        <v>2301</v>
      </c>
      <c r="H239" s="56" t="s">
        <v>2302</v>
      </c>
      <c r="I239" s="56" t="s">
        <v>137</v>
      </c>
      <c r="J239" s="56" t="s">
        <v>49</v>
      </c>
      <c r="K239" s="56" t="s">
        <v>11</v>
      </c>
      <c r="L239" s="56" t="s">
        <v>160</v>
      </c>
      <c r="M239" s="56" t="s">
        <v>161</v>
      </c>
      <c r="N239" s="56" t="s">
        <v>137</v>
      </c>
      <c r="O239" s="56"/>
      <c r="P239" s="56"/>
      <c r="Q239" s="56" t="s">
        <v>2303</v>
      </c>
      <c r="R239" s="56" t="s">
        <v>11</v>
      </c>
      <c r="S239" s="56" t="s">
        <v>2304</v>
      </c>
      <c r="T239" s="56" t="s">
        <v>163</v>
      </c>
      <c r="U239" s="56" t="s">
        <v>2305</v>
      </c>
      <c r="V239" s="56" t="s">
        <v>127</v>
      </c>
      <c r="W239" s="56" t="s">
        <v>434</v>
      </c>
      <c r="X239" s="56" t="s">
        <v>49</v>
      </c>
      <c r="Y239" s="56" t="s">
        <v>1773</v>
      </c>
      <c r="Z239" s="56" t="s">
        <v>2306</v>
      </c>
      <c r="AA239" s="56" t="s">
        <v>2307</v>
      </c>
      <c r="AB239" s="56" t="s">
        <v>2303</v>
      </c>
      <c r="AC239" s="56">
        <v>5671194</v>
      </c>
      <c r="AD239" s="56" t="s">
        <v>11</v>
      </c>
      <c r="AE239" s="56" t="s">
        <v>2308</v>
      </c>
      <c r="AF239" s="56" t="s">
        <v>11</v>
      </c>
      <c r="AG239" s="56" t="s">
        <v>2309</v>
      </c>
      <c r="AH239" s="56" t="s">
        <v>47</v>
      </c>
      <c r="AI239" s="56" t="s">
        <v>2310</v>
      </c>
      <c r="AJ239" s="56" t="s">
        <v>2311</v>
      </c>
      <c r="AK239" s="56" t="s">
        <v>136</v>
      </c>
      <c r="AL239" s="56" t="s">
        <v>137</v>
      </c>
      <c r="AM239" s="58">
        <v>7366.8</v>
      </c>
      <c r="AN239" s="56"/>
      <c r="AO239" s="56" t="s">
        <v>137</v>
      </c>
      <c r="AP239" s="56" t="s">
        <v>170</v>
      </c>
      <c r="AQ239" s="56" t="s">
        <v>221</v>
      </c>
      <c r="AR239" s="56"/>
      <c r="AS239" s="56"/>
      <c r="AT239" s="56"/>
      <c r="AU239" s="56" t="s">
        <v>2312</v>
      </c>
      <c r="AV239" s="56"/>
      <c r="AW239" s="56" t="s">
        <v>2313</v>
      </c>
      <c r="AX239" s="56"/>
      <c r="AY239" s="56" t="s">
        <v>2314</v>
      </c>
      <c r="AZ239" s="56" t="s">
        <v>1666</v>
      </c>
      <c r="BA239" s="56" t="s">
        <v>442</v>
      </c>
      <c r="BB239" s="56">
        <v>85721297</v>
      </c>
      <c r="BC239" s="56" t="s">
        <v>149</v>
      </c>
      <c r="BD239" s="56" t="s">
        <v>144</v>
      </c>
      <c r="BE239" s="56" t="s">
        <v>1019</v>
      </c>
      <c r="BF239" s="56" t="s">
        <v>261</v>
      </c>
      <c r="BG239" s="56" t="s">
        <v>147</v>
      </c>
      <c r="BH239" s="56" t="s">
        <v>225</v>
      </c>
      <c r="BI239" s="56" t="s">
        <v>143</v>
      </c>
      <c r="BJ239" s="56" t="s">
        <v>137</v>
      </c>
      <c r="BK239" s="56"/>
      <c r="BL239" s="56"/>
      <c r="BM239" s="56">
        <v>104236314</v>
      </c>
      <c r="BN239" s="56"/>
      <c r="BO239" s="56" t="s">
        <v>283</v>
      </c>
    </row>
    <row r="240" spans="1:67">
      <c r="A240" s="56">
        <v>203</v>
      </c>
      <c r="B240" s="56" t="s">
        <v>113</v>
      </c>
      <c r="C240" s="56" t="s">
        <v>114</v>
      </c>
      <c r="D240" s="56" t="s">
        <v>2315</v>
      </c>
      <c r="E240" s="56" t="s">
        <v>2316</v>
      </c>
      <c r="F240" s="56" t="s">
        <v>1169</v>
      </c>
      <c r="G240" s="56" t="s">
        <v>2317</v>
      </c>
      <c r="H240" s="56" t="s">
        <v>2318</v>
      </c>
      <c r="I240" s="56"/>
      <c r="J240" s="56" t="s">
        <v>232</v>
      </c>
      <c r="K240" s="56" t="s">
        <v>17</v>
      </c>
      <c r="L240" s="56" t="s">
        <v>121</v>
      </c>
      <c r="M240" s="56" t="s">
        <v>122</v>
      </c>
      <c r="N240" s="56" t="s">
        <v>1172</v>
      </c>
      <c r="O240" s="56"/>
      <c r="P240" s="56"/>
      <c r="Q240" s="56" t="s">
        <v>2315</v>
      </c>
      <c r="R240" s="56" t="s">
        <v>17</v>
      </c>
      <c r="S240" s="56" t="s">
        <v>2319</v>
      </c>
      <c r="T240" s="56" t="s">
        <v>125</v>
      </c>
      <c r="U240" s="56" t="s">
        <v>2320</v>
      </c>
      <c r="V240" s="56" t="s">
        <v>127</v>
      </c>
      <c r="W240" s="56" t="s">
        <v>165</v>
      </c>
      <c r="X240" s="56" t="s">
        <v>232</v>
      </c>
      <c r="Y240" s="56" t="s">
        <v>608</v>
      </c>
      <c r="Z240" s="56" t="s">
        <v>609</v>
      </c>
      <c r="AA240" s="56" t="s">
        <v>610</v>
      </c>
      <c r="AB240" s="56" t="s">
        <v>2315</v>
      </c>
      <c r="AC240" s="56">
        <v>5648268</v>
      </c>
      <c r="AD240" s="56" t="s">
        <v>17</v>
      </c>
      <c r="AE240" s="56" t="s">
        <v>2321</v>
      </c>
      <c r="AF240" s="56" t="s">
        <v>17</v>
      </c>
      <c r="AG240" s="56" t="s">
        <v>2322</v>
      </c>
      <c r="AH240" s="56" t="s">
        <v>35</v>
      </c>
      <c r="AI240" s="56" t="s">
        <v>2323</v>
      </c>
      <c r="AJ240" s="56" t="s">
        <v>169</v>
      </c>
      <c r="AK240" s="56" t="s">
        <v>136</v>
      </c>
      <c r="AL240" s="56" t="s">
        <v>137</v>
      </c>
      <c r="AM240" s="58">
        <v>10700</v>
      </c>
      <c r="AN240" s="56"/>
      <c r="AO240" s="56" t="s">
        <v>1169</v>
      </c>
      <c r="AP240" s="56" t="s">
        <v>138</v>
      </c>
      <c r="AQ240" s="56" t="s">
        <v>139</v>
      </c>
      <c r="AR240" s="56"/>
      <c r="AS240" s="56" t="s">
        <v>2324</v>
      </c>
      <c r="AT240" s="56"/>
      <c r="AU240" s="56" t="s">
        <v>194</v>
      </c>
      <c r="AV240" s="56"/>
      <c r="AW240" s="56" t="s">
        <v>2325</v>
      </c>
      <c r="AX240" s="56"/>
      <c r="AY240" s="56"/>
      <c r="AZ240" s="56"/>
      <c r="BA240" s="56"/>
      <c r="BB240" s="56">
        <v>68417998</v>
      </c>
      <c r="BC240" s="56" t="s">
        <v>143</v>
      </c>
      <c r="BD240" s="56" t="s">
        <v>144</v>
      </c>
      <c r="BE240" s="56" t="s">
        <v>173</v>
      </c>
      <c r="BF240" s="56" t="s">
        <v>261</v>
      </c>
      <c r="BG240" s="56" t="s">
        <v>147</v>
      </c>
      <c r="BH240" s="56" t="s">
        <v>225</v>
      </c>
      <c r="BI240" s="56" t="s">
        <v>149</v>
      </c>
      <c r="BJ240" s="56" t="s">
        <v>137</v>
      </c>
      <c r="BK240" s="56"/>
      <c r="BL240" s="56"/>
      <c r="BM240" s="56"/>
      <c r="BN240" s="56"/>
      <c r="BO240" s="56" t="s">
        <v>122</v>
      </c>
    </row>
    <row r="241" spans="1:67">
      <c r="A241" s="56">
        <v>212</v>
      </c>
      <c r="B241" s="56" t="s">
        <v>113</v>
      </c>
      <c r="C241" s="56" t="s">
        <v>114</v>
      </c>
      <c r="D241" s="56"/>
      <c r="E241" s="56" t="s">
        <v>2326</v>
      </c>
      <c r="F241" s="56"/>
      <c r="G241" s="56" t="s">
        <v>2327</v>
      </c>
      <c r="H241" s="56" t="s">
        <v>2328</v>
      </c>
      <c r="I241" s="56" t="s">
        <v>137</v>
      </c>
      <c r="J241" s="56" t="s">
        <v>49</v>
      </c>
      <c r="K241" s="56" t="s">
        <v>20</v>
      </c>
      <c r="L241" s="56" t="s">
        <v>505</v>
      </c>
      <c r="M241" s="56" t="s">
        <v>641</v>
      </c>
      <c r="N241" s="56"/>
      <c r="O241" s="56"/>
      <c r="P241" s="56"/>
      <c r="Q241" s="56" t="s">
        <v>2329</v>
      </c>
      <c r="R241" s="56" t="s">
        <v>20</v>
      </c>
      <c r="S241" s="56" t="s">
        <v>2330</v>
      </c>
      <c r="T241" s="56" t="s">
        <v>125</v>
      </c>
      <c r="U241" s="56" t="s">
        <v>585</v>
      </c>
      <c r="V241" s="56" t="s">
        <v>127</v>
      </c>
      <c r="W241" s="56" t="s">
        <v>771</v>
      </c>
      <c r="X241" s="56" t="s">
        <v>49</v>
      </c>
      <c r="Y241" s="56" t="s">
        <v>2331</v>
      </c>
      <c r="Z241" s="56" t="s">
        <v>2332</v>
      </c>
      <c r="AA241" s="56" t="s">
        <v>2333</v>
      </c>
      <c r="AB241" s="56" t="s">
        <v>2329</v>
      </c>
      <c r="AC241" s="56">
        <v>5649845</v>
      </c>
      <c r="AD241" s="56" t="s">
        <v>20</v>
      </c>
      <c r="AE241" s="56" t="s">
        <v>2334</v>
      </c>
      <c r="AF241" s="56" t="s">
        <v>20</v>
      </c>
      <c r="AG241" s="56" t="s">
        <v>2334</v>
      </c>
      <c r="AH241" s="56" t="s">
        <v>46</v>
      </c>
      <c r="AI241" s="56" t="s">
        <v>648</v>
      </c>
      <c r="AJ241" s="56" t="s">
        <v>649</v>
      </c>
      <c r="AK241" s="56" t="s">
        <v>136</v>
      </c>
      <c r="AL241" s="56" t="s">
        <v>137</v>
      </c>
      <c r="AM241" s="58">
        <v>6180</v>
      </c>
      <c r="AN241" s="56" t="s">
        <v>421</v>
      </c>
      <c r="AO241" s="56" t="s">
        <v>137</v>
      </c>
      <c r="AP241" s="56" t="s">
        <v>138</v>
      </c>
      <c r="AQ241" s="56" t="s">
        <v>139</v>
      </c>
      <c r="AR241" s="56" t="s">
        <v>593</v>
      </c>
      <c r="AS241" s="56" t="s">
        <v>2335</v>
      </c>
      <c r="AT241" s="56" t="s">
        <v>2336</v>
      </c>
      <c r="AU241" s="56" t="s">
        <v>171</v>
      </c>
      <c r="AV241" s="56"/>
      <c r="AW241" s="56" t="s">
        <v>2337</v>
      </c>
      <c r="AX241" s="56"/>
      <c r="AY241" s="56"/>
      <c r="AZ241" s="56"/>
      <c r="BA241" s="56"/>
      <c r="BB241" s="56">
        <v>62434171</v>
      </c>
      <c r="BC241" s="56" t="s">
        <v>143</v>
      </c>
      <c r="BD241" s="56" t="s">
        <v>597</v>
      </c>
      <c r="BE241" s="56" t="s">
        <v>649</v>
      </c>
      <c r="BF241" s="56" t="s">
        <v>137</v>
      </c>
      <c r="BG241" s="56"/>
      <c r="BH241" s="56" t="s">
        <v>148</v>
      </c>
      <c r="BI241" s="56" t="s">
        <v>149</v>
      </c>
      <c r="BJ241" s="56" t="s">
        <v>137</v>
      </c>
      <c r="BK241" s="56"/>
      <c r="BL241" s="56" t="s">
        <v>465</v>
      </c>
      <c r="BM241" s="56"/>
      <c r="BN241" s="56"/>
      <c r="BO241" s="56"/>
    </row>
    <row r="242" spans="1:67">
      <c r="A242" s="56">
        <v>143</v>
      </c>
      <c r="B242" s="56" t="s">
        <v>113</v>
      </c>
      <c r="C242" s="56" t="s">
        <v>114</v>
      </c>
      <c r="D242" s="56"/>
      <c r="E242" s="56" t="s">
        <v>2338</v>
      </c>
      <c r="F242" s="56"/>
      <c r="G242" s="56" t="s">
        <v>2339</v>
      </c>
      <c r="H242" s="56" t="s">
        <v>2340</v>
      </c>
      <c r="I242" s="56"/>
      <c r="J242" s="56" t="s">
        <v>287</v>
      </c>
      <c r="K242" s="56" t="s">
        <v>11</v>
      </c>
      <c r="L242" s="56" t="s">
        <v>121</v>
      </c>
      <c r="M242" s="56" t="s">
        <v>122</v>
      </c>
      <c r="N242" s="56"/>
      <c r="O242" s="56"/>
      <c r="P242" s="56"/>
      <c r="Q242" s="56" t="s">
        <v>2341</v>
      </c>
      <c r="R242" s="56" t="s">
        <v>11</v>
      </c>
      <c r="S242" s="56" t="s">
        <v>2342</v>
      </c>
      <c r="T242" s="56" t="s">
        <v>125</v>
      </c>
      <c r="U242" s="56" t="s">
        <v>2343</v>
      </c>
      <c r="V242" s="56" t="s">
        <v>127</v>
      </c>
      <c r="W242" s="56" t="s">
        <v>165</v>
      </c>
      <c r="X242" s="56" t="s">
        <v>120</v>
      </c>
      <c r="Y242" s="56" t="s">
        <v>185</v>
      </c>
      <c r="Z242" s="56" t="s">
        <v>2344</v>
      </c>
      <c r="AA242" s="56" t="s">
        <v>2345</v>
      </c>
      <c r="AB242" s="56" t="s">
        <v>2341</v>
      </c>
      <c r="AC242" s="56">
        <v>5678327</v>
      </c>
      <c r="AD242" s="56" t="s">
        <v>11</v>
      </c>
      <c r="AE242" s="56" t="s">
        <v>2346</v>
      </c>
      <c r="AF242" s="56" t="s">
        <v>2347</v>
      </c>
      <c r="AG242" s="56" t="s">
        <v>2348</v>
      </c>
      <c r="AH242" s="56" t="s">
        <v>35</v>
      </c>
      <c r="AI242" s="56" t="s">
        <v>2349</v>
      </c>
      <c r="AJ242" s="56" t="s">
        <v>277</v>
      </c>
      <c r="AK242" s="56" t="s">
        <v>136</v>
      </c>
      <c r="AL242" s="56" t="s">
        <v>137</v>
      </c>
      <c r="AM242" s="58">
        <v>-30300</v>
      </c>
      <c r="AN242" s="56"/>
      <c r="AO242" s="56" t="s">
        <v>137</v>
      </c>
      <c r="AP242" s="56" t="s">
        <v>138</v>
      </c>
      <c r="AQ242" s="56" t="s">
        <v>139</v>
      </c>
      <c r="AR242" s="56"/>
      <c r="AS242" s="56" t="s">
        <v>2350</v>
      </c>
      <c r="AT242" s="56"/>
      <c r="AU242" s="56" t="s">
        <v>222</v>
      </c>
      <c r="AV242" s="56"/>
      <c r="AW242" s="56" t="s">
        <v>2351</v>
      </c>
      <c r="AX242" s="56"/>
      <c r="AY242" s="56"/>
      <c r="AZ242" s="56"/>
      <c r="BA242" s="56"/>
      <c r="BB242" s="56">
        <v>36414386</v>
      </c>
      <c r="BC242" s="56" t="s">
        <v>143</v>
      </c>
      <c r="BD242" s="56" t="s">
        <v>144</v>
      </c>
      <c r="BE242" s="56" t="s">
        <v>173</v>
      </c>
      <c r="BF242" s="56" t="s">
        <v>261</v>
      </c>
      <c r="BG242" s="56"/>
      <c r="BH242" s="56" t="s">
        <v>198</v>
      </c>
      <c r="BI242" s="56" t="s">
        <v>149</v>
      </c>
      <c r="BJ242" s="56" t="s">
        <v>137</v>
      </c>
      <c r="BK242" s="56"/>
      <c r="BL242" s="56"/>
      <c r="BM242" s="56"/>
      <c r="BN242" s="56" t="s">
        <v>1356</v>
      </c>
      <c r="BO242" s="56"/>
    </row>
    <row r="243" spans="1:67">
      <c r="A243" s="56">
        <v>144</v>
      </c>
      <c r="B243" s="56" t="s">
        <v>113</v>
      </c>
      <c r="C243" s="56" t="s">
        <v>114</v>
      </c>
      <c r="D243" s="56"/>
      <c r="E243" s="56" t="s">
        <v>2338</v>
      </c>
      <c r="F243" s="56"/>
      <c r="G243" s="56" t="s">
        <v>2339</v>
      </c>
      <c r="H243" s="56" t="s">
        <v>2340</v>
      </c>
      <c r="I243" s="56"/>
      <c r="J243" s="56" t="s">
        <v>287</v>
      </c>
      <c r="K243" s="56" t="s">
        <v>11</v>
      </c>
      <c r="L243" s="56" t="s">
        <v>121</v>
      </c>
      <c r="M243" s="56" t="s">
        <v>122</v>
      </c>
      <c r="N243" s="56"/>
      <c r="O243" s="56"/>
      <c r="P243" s="56"/>
      <c r="Q243" s="56" t="s">
        <v>2341</v>
      </c>
      <c r="R243" s="56" t="s">
        <v>11</v>
      </c>
      <c r="S243" s="56" t="s">
        <v>2342</v>
      </c>
      <c r="T243" s="56" t="s">
        <v>125</v>
      </c>
      <c r="U243" s="56" t="s">
        <v>2343</v>
      </c>
      <c r="V243" s="56" t="s">
        <v>127</v>
      </c>
      <c r="W243" s="56" t="s">
        <v>165</v>
      </c>
      <c r="X243" s="56" t="s">
        <v>120</v>
      </c>
      <c r="Y243" s="56" t="s">
        <v>185</v>
      </c>
      <c r="Z243" s="56" t="s">
        <v>2344</v>
      </c>
      <c r="AA243" s="56" t="s">
        <v>2345</v>
      </c>
      <c r="AB243" s="56" t="s">
        <v>2341</v>
      </c>
      <c r="AC243" s="56">
        <v>5678327</v>
      </c>
      <c r="AD243" s="56" t="s">
        <v>11</v>
      </c>
      <c r="AE243" s="56" t="s">
        <v>2346</v>
      </c>
      <c r="AF243" s="56" t="s">
        <v>2347</v>
      </c>
      <c r="AG243" s="56" t="s">
        <v>2348</v>
      </c>
      <c r="AH243" s="56" t="s">
        <v>48</v>
      </c>
      <c r="AI243" s="56" t="s">
        <v>2352</v>
      </c>
      <c r="AJ243" s="56" t="s">
        <v>1327</v>
      </c>
      <c r="AK243" s="56" t="s">
        <v>136</v>
      </c>
      <c r="AL243" s="56" t="s">
        <v>137</v>
      </c>
      <c r="AM243" s="58">
        <v>30300</v>
      </c>
      <c r="AN243" s="56"/>
      <c r="AO243" s="56" t="s">
        <v>137</v>
      </c>
      <c r="AP243" s="56" t="s">
        <v>138</v>
      </c>
      <c r="AQ243" s="56" t="s">
        <v>139</v>
      </c>
      <c r="AR243" s="56"/>
      <c r="AS243" s="56" t="s">
        <v>2350</v>
      </c>
      <c r="AT243" s="56"/>
      <c r="AU243" s="56" t="s">
        <v>222</v>
      </c>
      <c r="AV243" s="56"/>
      <c r="AW243" s="56" t="s">
        <v>2351</v>
      </c>
      <c r="AX243" s="56"/>
      <c r="AY243" s="56"/>
      <c r="AZ243" s="56"/>
      <c r="BA243" s="56"/>
      <c r="BB243" s="56">
        <v>36414386</v>
      </c>
      <c r="BC243" s="56" t="s">
        <v>143</v>
      </c>
      <c r="BD243" s="56" t="s">
        <v>144</v>
      </c>
      <c r="BE243" s="56" t="s">
        <v>173</v>
      </c>
      <c r="BF243" s="56" t="s">
        <v>261</v>
      </c>
      <c r="BG243" s="56"/>
      <c r="BH243" s="56" t="s">
        <v>198</v>
      </c>
      <c r="BI243" s="56" t="s">
        <v>149</v>
      </c>
      <c r="BJ243" s="56" t="s">
        <v>137</v>
      </c>
      <c r="BK243" s="56"/>
      <c r="BL243" s="56"/>
      <c r="BM243" s="56"/>
      <c r="BN243" s="56" t="s">
        <v>1356</v>
      </c>
      <c r="BO243" s="56"/>
    </row>
    <row r="244" spans="1:67">
      <c r="A244" s="56">
        <v>145</v>
      </c>
      <c r="B244" s="56" t="s">
        <v>113</v>
      </c>
      <c r="C244" s="56" t="s">
        <v>114</v>
      </c>
      <c r="D244" s="56"/>
      <c r="E244" s="56" t="s">
        <v>2338</v>
      </c>
      <c r="F244" s="56"/>
      <c r="G244" s="56" t="s">
        <v>2339</v>
      </c>
      <c r="H244" s="56" t="s">
        <v>2340</v>
      </c>
      <c r="I244" s="56"/>
      <c r="J244" s="56" t="s">
        <v>287</v>
      </c>
      <c r="K244" s="56" t="s">
        <v>11</v>
      </c>
      <c r="L244" s="56" t="s">
        <v>121</v>
      </c>
      <c r="M244" s="56" t="s">
        <v>122</v>
      </c>
      <c r="N244" s="56"/>
      <c r="O244" s="56"/>
      <c r="P244" s="56"/>
      <c r="Q244" s="56" t="s">
        <v>2341</v>
      </c>
      <c r="R244" s="56" t="s">
        <v>11</v>
      </c>
      <c r="S244" s="56" t="s">
        <v>2342</v>
      </c>
      <c r="T244" s="56" t="s">
        <v>125</v>
      </c>
      <c r="U244" s="56" t="s">
        <v>2343</v>
      </c>
      <c r="V244" s="56" t="s">
        <v>127</v>
      </c>
      <c r="W244" s="56" t="s">
        <v>165</v>
      </c>
      <c r="X244" s="56" t="s">
        <v>120</v>
      </c>
      <c r="Y244" s="56" t="s">
        <v>185</v>
      </c>
      <c r="Z244" s="56" t="s">
        <v>2344</v>
      </c>
      <c r="AA244" s="56" t="s">
        <v>2345</v>
      </c>
      <c r="AB244" s="56" t="s">
        <v>2341</v>
      </c>
      <c r="AC244" s="56">
        <v>5678327</v>
      </c>
      <c r="AD244" s="56" t="s">
        <v>11</v>
      </c>
      <c r="AE244" s="56" t="s">
        <v>2346</v>
      </c>
      <c r="AF244" s="56" t="s">
        <v>2347</v>
      </c>
      <c r="AG244" s="56" t="s">
        <v>2348</v>
      </c>
      <c r="AH244" s="56" t="s">
        <v>35</v>
      </c>
      <c r="AI244" s="56" t="s">
        <v>2349</v>
      </c>
      <c r="AJ244" s="56" t="s">
        <v>277</v>
      </c>
      <c r="AK244" s="56" t="s">
        <v>136</v>
      </c>
      <c r="AL244" s="56" t="s">
        <v>137</v>
      </c>
      <c r="AM244" s="58">
        <v>30300</v>
      </c>
      <c r="AN244" s="56"/>
      <c r="AO244" s="56" t="s">
        <v>137</v>
      </c>
      <c r="AP244" s="56" t="s">
        <v>138</v>
      </c>
      <c r="AQ244" s="56" t="s">
        <v>139</v>
      </c>
      <c r="AR244" s="56"/>
      <c r="AS244" s="56" t="s">
        <v>2350</v>
      </c>
      <c r="AT244" s="56"/>
      <c r="AU244" s="56" t="s">
        <v>141</v>
      </c>
      <c r="AV244" s="56"/>
      <c r="AW244" s="56" t="s">
        <v>2351</v>
      </c>
      <c r="AX244" s="56"/>
      <c r="AY244" s="56"/>
      <c r="AZ244" s="56"/>
      <c r="BA244" s="56"/>
      <c r="BB244" s="56">
        <v>36414386</v>
      </c>
      <c r="BC244" s="56" t="s">
        <v>143</v>
      </c>
      <c r="BD244" s="56" t="s">
        <v>144</v>
      </c>
      <c r="BE244" s="56" t="s">
        <v>173</v>
      </c>
      <c r="BF244" s="56" t="s">
        <v>261</v>
      </c>
      <c r="BG244" s="56"/>
      <c r="BH244" s="56" t="s">
        <v>198</v>
      </c>
      <c r="BI244" s="56" t="s">
        <v>149</v>
      </c>
      <c r="BJ244" s="56" t="s">
        <v>137</v>
      </c>
      <c r="BK244" s="56"/>
      <c r="BL244" s="56"/>
      <c r="BM244" s="56"/>
      <c r="BN244" s="56" t="s">
        <v>1356</v>
      </c>
      <c r="BO244" s="56"/>
    </row>
    <row r="245" spans="1:67">
      <c r="A245" s="56">
        <v>206</v>
      </c>
      <c r="B245" s="56" t="s">
        <v>113</v>
      </c>
      <c r="C245" s="56" t="s">
        <v>114</v>
      </c>
      <c r="D245" s="56"/>
      <c r="E245" s="56" t="s">
        <v>2338</v>
      </c>
      <c r="F245" s="56"/>
      <c r="G245" s="56" t="s">
        <v>2339</v>
      </c>
      <c r="H245" s="56" t="s">
        <v>2340</v>
      </c>
      <c r="I245" s="56"/>
      <c r="J245" s="56" t="s">
        <v>287</v>
      </c>
      <c r="K245" s="56" t="s">
        <v>11</v>
      </c>
      <c r="L245" s="56" t="s">
        <v>121</v>
      </c>
      <c r="M245" s="56" t="s">
        <v>122</v>
      </c>
      <c r="N245" s="56"/>
      <c r="O245" s="56"/>
      <c r="P245" s="56"/>
      <c r="Q245" s="56" t="s">
        <v>2341</v>
      </c>
      <c r="R245" s="56" t="s">
        <v>11</v>
      </c>
      <c r="S245" s="56" t="s">
        <v>2353</v>
      </c>
      <c r="T245" s="56" t="s">
        <v>125</v>
      </c>
      <c r="U245" s="56" t="s">
        <v>2354</v>
      </c>
      <c r="V245" s="56" t="s">
        <v>127</v>
      </c>
      <c r="W245" s="56" t="s">
        <v>184</v>
      </c>
      <c r="X245" s="56" t="s">
        <v>120</v>
      </c>
      <c r="Y245" s="56" t="s">
        <v>185</v>
      </c>
      <c r="Z245" s="56" t="s">
        <v>2344</v>
      </c>
      <c r="AA245" s="56" t="s">
        <v>2345</v>
      </c>
      <c r="AB245" s="56" t="s">
        <v>2341</v>
      </c>
      <c r="AC245" s="56">
        <v>5647970</v>
      </c>
      <c r="AD245" s="56" t="s">
        <v>11</v>
      </c>
      <c r="AE245" s="56" t="s">
        <v>2355</v>
      </c>
      <c r="AF245" s="56" t="s">
        <v>11</v>
      </c>
      <c r="AG245" s="56" t="s">
        <v>2355</v>
      </c>
      <c r="AH245" s="56" t="s">
        <v>48</v>
      </c>
      <c r="AI245" s="56" t="s">
        <v>189</v>
      </c>
      <c r="AJ245" s="56" t="s">
        <v>190</v>
      </c>
      <c r="AK245" s="56" t="s">
        <v>136</v>
      </c>
      <c r="AL245" s="56" t="s">
        <v>137</v>
      </c>
      <c r="AM245" s="58">
        <v>9300</v>
      </c>
      <c r="AN245" s="56"/>
      <c r="AO245" s="56" t="s">
        <v>137</v>
      </c>
      <c r="AP245" s="56" t="s">
        <v>138</v>
      </c>
      <c r="AQ245" s="56" t="s">
        <v>139</v>
      </c>
      <c r="AR245" s="56" t="s">
        <v>826</v>
      </c>
      <c r="AS245" s="56" t="s">
        <v>2350</v>
      </c>
      <c r="AT245" s="56" t="s">
        <v>2356</v>
      </c>
      <c r="AU245" s="56" t="s">
        <v>194</v>
      </c>
      <c r="AV245" s="56"/>
      <c r="AW245" s="56" t="s">
        <v>2357</v>
      </c>
      <c r="AX245" s="56"/>
      <c r="AY245" s="56"/>
      <c r="AZ245" s="56"/>
      <c r="BA245" s="56"/>
      <c r="BB245" s="56">
        <v>36414386</v>
      </c>
      <c r="BC245" s="56" t="s">
        <v>143</v>
      </c>
      <c r="BD245" s="56" t="s">
        <v>144</v>
      </c>
      <c r="BE245" s="56" t="s">
        <v>196</v>
      </c>
      <c r="BF245" s="56" t="s">
        <v>137</v>
      </c>
      <c r="BG245" s="56"/>
      <c r="BH245" s="56" t="s">
        <v>198</v>
      </c>
      <c r="BI245" s="56" t="s">
        <v>149</v>
      </c>
      <c r="BJ245" s="56" t="s">
        <v>137</v>
      </c>
      <c r="BK245" s="56"/>
      <c r="BL245" s="56" t="s">
        <v>199</v>
      </c>
      <c r="BM245" s="56"/>
      <c r="BN245" s="56" t="s">
        <v>1356</v>
      </c>
      <c r="BO245" s="56"/>
    </row>
    <row r="246" spans="1:67">
      <c r="A246" s="56">
        <v>207</v>
      </c>
      <c r="B246" s="56" t="s">
        <v>113</v>
      </c>
      <c r="C246" s="56" t="s">
        <v>114</v>
      </c>
      <c r="D246" s="56"/>
      <c r="E246" s="56" t="s">
        <v>2338</v>
      </c>
      <c r="F246" s="56"/>
      <c r="G246" s="56" t="s">
        <v>2339</v>
      </c>
      <c r="H246" s="56" t="s">
        <v>2340</v>
      </c>
      <c r="I246" s="56"/>
      <c r="J246" s="56" t="s">
        <v>287</v>
      </c>
      <c r="K246" s="56" t="s">
        <v>11</v>
      </c>
      <c r="L246" s="56" t="s">
        <v>121</v>
      </c>
      <c r="M246" s="56" t="s">
        <v>122</v>
      </c>
      <c r="N246" s="56"/>
      <c r="O246" s="56"/>
      <c r="P246" s="56"/>
      <c r="Q246" s="56" t="s">
        <v>2341</v>
      </c>
      <c r="R246" s="56" t="s">
        <v>11</v>
      </c>
      <c r="S246" s="56" t="s">
        <v>2353</v>
      </c>
      <c r="T246" s="56" t="s">
        <v>125</v>
      </c>
      <c r="U246" s="56" t="s">
        <v>2354</v>
      </c>
      <c r="V246" s="56" t="s">
        <v>127</v>
      </c>
      <c r="W246" s="56" t="s">
        <v>184</v>
      </c>
      <c r="X246" s="56" t="s">
        <v>120</v>
      </c>
      <c r="Y246" s="56" t="s">
        <v>185</v>
      </c>
      <c r="Z246" s="56" t="s">
        <v>2344</v>
      </c>
      <c r="AA246" s="56" t="s">
        <v>2345</v>
      </c>
      <c r="AB246" s="56" t="s">
        <v>2341</v>
      </c>
      <c r="AC246" s="56">
        <v>5647970</v>
      </c>
      <c r="AD246" s="56" t="s">
        <v>11</v>
      </c>
      <c r="AE246" s="56" t="s">
        <v>2355</v>
      </c>
      <c r="AF246" s="56" t="s">
        <v>11</v>
      </c>
      <c r="AG246" s="56" t="s">
        <v>2355</v>
      </c>
      <c r="AH246" s="56" t="s">
        <v>48</v>
      </c>
      <c r="AI246" s="56" t="s">
        <v>1804</v>
      </c>
      <c r="AJ246" s="56" t="s">
        <v>1805</v>
      </c>
      <c r="AK246" s="56" t="s">
        <v>136</v>
      </c>
      <c r="AL246" s="56" t="s">
        <v>137</v>
      </c>
      <c r="AM246" s="58">
        <v>9800</v>
      </c>
      <c r="AN246" s="56"/>
      <c r="AO246" s="56" t="s">
        <v>137</v>
      </c>
      <c r="AP246" s="56" t="s">
        <v>138</v>
      </c>
      <c r="AQ246" s="56" t="s">
        <v>139</v>
      </c>
      <c r="AR246" s="56" t="s">
        <v>826</v>
      </c>
      <c r="AS246" s="56" t="s">
        <v>2350</v>
      </c>
      <c r="AT246" s="56" t="s">
        <v>2358</v>
      </c>
      <c r="AU246" s="56" t="s">
        <v>194</v>
      </c>
      <c r="AV246" s="56"/>
      <c r="AW246" s="56" t="s">
        <v>2357</v>
      </c>
      <c r="AX246" s="56"/>
      <c r="AY246" s="56"/>
      <c r="AZ246" s="56"/>
      <c r="BA246" s="56"/>
      <c r="BB246" s="56">
        <v>36414386</v>
      </c>
      <c r="BC246" s="56" t="s">
        <v>143</v>
      </c>
      <c r="BD246" s="56" t="s">
        <v>144</v>
      </c>
      <c r="BE246" s="56" t="s">
        <v>196</v>
      </c>
      <c r="BF246" s="56" t="s">
        <v>137</v>
      </c>
      <c r="BG246" s="56"/>
      <c r="BH246" s="56" t="s">
        <v>198</v>
      </c>
      <c r="BI246" s="56" t="s">
        <v>149</v>
      </c>
      <c r="BJ246" s="56" t="s">
        <v>137</v>
      </c>
      <c r="BK246" s="56"/>
      <c r="BL246" s="56" t="s">
        <v>199</v>
      </c>
      <c r="BM246" s="56"/>
      <c r="BN246" s="56" t="s">
        <v>1356</v>
      </c>
      <c r="BO246" s="56"/>
    </row>
    <row r="247" spans="1:67">
      <c r="A247" s="56">
        <v>85</v>
      </c>
      <c r="B247" s="56" t="s">
        <v>113</v>
      </c>
      <c r="C247" s="56" t="s">
        <v>114</v>
      </c>
      <c r="D247" s="56" t="s">
        <v>2359</v>
      </c>
      <c r="E247" s="56" t="s">
        <v>2360</v>
      </c>
      <c r="F247" s="56" t="s">
        <v>1169</v>
      </c>
      <c r="G247" s="56" t="s">
        <v>2361</v>
      </c>
      <c r="H247" s="56" t="s">
        <v>2362</v>
      </c>
      <c r="I247" s="56"/>
      <c r="J247" s="56" t="s">
        <v>49</v>
      </c>
      <c r="K247" s="56" t="s">
        <v>17</v>
      </c>
      <c r="L247" s="56" t="s">
        <v>121</v>
      </c>
      <c r="M247" s="56" t="s">
        <v>122</v>
      </c>
      <c r="N247" s="56" t="s">
        <v>1172</v>
      </c>
      <c r="O247" s="56"/>
      <c r="P247" s="56"/>
      <c r="Q247" s="56" t="s">
        <v>2359</v>
      </c>
      <c r="R247" s="56" t="s">
        <v>17</v>
      </c>
      <c r="S247" s="56" t="s">
        <v>2363</v>
      </c>
      <c r="T247" s="56" t="s">
        <v>125</v>
      </c>
      <c r="U247" s="56" t="s">
        <v>2364</v>
      </c>
      <c r="V247" s="56" t="s">
        <v>127</v>
      </c>
      <c r="W247" s="56" t="s">
        <v>165</v>
      </c>
      <c r="X247" s="56" t="s">
        <v>49</v>
      </c>
      <c r="Y247" s="56" t="s">
        <v>2086</v>
      </c>
      <c r="Z247" s="56" t="s">
        <v>2087</v>
      </c>
      <c r="AA247" s="56" t="s">
        <v>2365</v>
      </c>
      <c r="AB247" s="56" t="s">
        <v>2359</v>
      </c>
      <c r="AC247" s="56">
        <v>5683286</v>
      </c>
      <c r="AD247" s="56" t="s">
        <v>17</v>
      </c>
      <c r="AE247" s="56" t="s">
        <v>2366</v>
      </c>
      <c r="AF247" s="56" t="s">
        <v>17</v>
      </c>
      <c r="AG247" s="56" t="s">
        <v>2367</v>
      </c>
      <c r="AH247" s="56" t="s">
        <v>35</v>
      </c>
      <c r="AI247" s="56" t="s">
        <v>2368</v>
      </c>
      <c r="AJ247" s="56" t="s">
        <v>169</v>
      </c>
      <c r="AK247" s="56" t="s">
        <v>136</v>
      </c>
      <c r="AL247" s="56" t="s">
        <v>137</v>
      </c>
      <c r="AM247" s="58">
        <v>21900</v>
      </c>
      <c r="AN247" s="56"/>
      <c r="AO247" s="56" t="s">
        <v>1169</v>
      </c>
      <c r="AP247" s="56" t="s">
        <v>138</v>
      </c>
      <c r="AQ247" s="56" t="s">
        <v>139</v>
      </c>
      <c r="AR247" s="56"/>
      <c r="AS247" s="56" t="s">
        <v>2369</v>
      </c>
      <c r="AT247" s="56"/>
      <c r="AU247" s="56" t="s">
        <v>954</v>
      </c>
      <c r="AV247" s="56"/>
      <c r="AW247" s="56" t="s">
        <v>2370</v>
      </c>
      <c r="AX247" s="56"/>
      <c r="AY247" s="56"/>
      <c r="AZ247" s="56"/>
      <c r="BA247" s="56"/>
      <c r="BB247" s="56">
        <v>52985509</v>
      </c>
      <c r="BC247" s="56" t="s">
        <v>143</v>
      </c>
      <c r="BD247" s="56" t="s">
        <v>144</v>
      </c>
      <c r="BE247" s="56" t="s">
        <v>173</v>
      </c>
      <c r="BF247" s="56" t="s">
        <v>261</v>
      </c>
      <c r="BG247" s="56" t="s">
        <v>147</v>
      </c>
      <c r="BH247" s="56" t="s">
        <v>391</v>
      </c>
      <c r="BI247" s="56" t="s">
        <v>149</v>
      </c>
      <c r="BJ247" s="56" t="s">
        <v>137</v>
      </c>
      <c r="BK247" s="56"/>
      <c r="BL247" s="56"/>
      <c r="BM247" s="56"/>
      <c r="BN247" s="56"/>
      <c r="BO247" s="56" t="s">
        <v>122</v>
      </c>
    </row>
    <row r="248" spans="1:67">
      <c r="A248" s="56">
        <v>86</v>
      </c>
      <c r="B248" s="56" t="s">
        <v>113</v>
      </c>
      <c r="C248" s="56" t="s">
        <v>114</v>
      </c>
      <c r="D248" s="56" t="s">
        <v>2371</v>
      </c>
      <c r="E248" s="56" t="s">
        <v>2372</v>
      </c>
      <c r="F248" s="56" t="s">
        <v>500</v>
      </c>
      <c r="G248" s="56" t="s">
        <v>2373</v>
      </c>
      <c r="H248" s="56" t="s">
        <v>2374</v>
      </c>
      <c r="I248" s="56"/>
      <c r="J248" s="56" t="s">
        <v>287</v>
      </c>
      <c r="K248" s="56" t="s">
        <v>20</v>
      </c>
      <c r="L248" s="56" t="s">
        <v>267</v>
      </c>
      <c r="M248" s="56" t="s">
        <v>268</v>
      </c>
      <c r="N248" s="56" t="s">
        <v>137</v>
      </c>
      <c r="O248" s="56"/>
      <c r="P248" s="56"/>
      <c r="Q248" s="56" t="s">
        <v>2375</v>
      </c>
      <c r="R248" s="56" t="s">
        <v>20</v>
      </c>
      <c r="S248" s="56" t="s">
        <v>2376</v>
      </c>
      <c r="T248" s="56" t="s">
        <v>163</v>
      </c>
      <c r="U248" s="56" t="s">
        <v>2377</v>
      </c>
      <c r="V248" s="56" t="s">
        <v>127</v>
      </c>
      <c r="W248" s="56" t="s">
        <v>2378</v>
      </c>
      <c r="X248" s="56" t="s">
        <v>287</v>
      </c>
      <c r="Y248" s="56" t="s">
        <v>450</v>
      </c>
      <c r="Z248" s="56" t="s">
        <v>451</v>
      </c>
      <c r="AA248" s="56" t="s">
        <v>293</v>
      </c>
      <c r="AB248" s="56" t="s">
        <v>2375</v>
      </c>
      <c r="AC248" s="56">
        <v>5683279</v>
      </c>
      <c r="AD248" s="56" t="s">
        <v>20</v>
      </c>
      <c r="AE248" s="56" t="s">
        <v>2379</v>
      </c>
      <c r="AF248" s="56" t="s">
        <v>20</v>
      </c>
      <c r="AG248" s="56" t="s">
        <v>2380</v>
      </c>
      <c r="AH248" s="56" t="s">
        <v>46</v>
      </c>
      <c r="AI248" s="56" t="s">
        <v>891</v>
      </c>
      <c r="AJ248" s="56" t="s">
        <v>649</v>
      </c>
      <c r="AK248" s="56" t="s">
        <v>136</v>
      </c>
      <c r="AL248" s="56" t="s">
        <v>137</v>
      </c>
      <c r="AM248" s="58">
        <v>6180</v>
      </c>
      <c r="AN248" s="56"/>
      <c r="AO248" s="56" t="s">
        <v>137</v>
      </c>
      <c r="AP248" s="56" t="s">
        <v>170</v>
      </c>
      <c r="AQ248" s="56" t="s">
        <v>139</v>
      </c>
      <c r="AR248" s="56" t="s">
        <v>191</v>
      </c>
      <c r="AS248" s="56" t="s">
        <v>2381</v>
      </c>
      <c r="AT248" s="56" t="s">
        <v>2382</v>
      </c>
      <c r="AU248" s="56" t="s">
        <v>954</v>
      </c>
      <c r="AV248" s="56"/>
      <c r="AW248" s="56" t="s">
        <v>2383</v>
      </c>
      <c r="AX248" s="56"/>
      <c r="AY248" s="56"/>
      <c r="AZ248" s="56"/>
      <c r="BA248" s="56"/>
      <c r="BB248" s="56">
        <v>86583442</v>
      </c>
      <c r="BC248" s="56" t="s">
        <v>143</v>
      </c>
      <c r="BD248" s="56" t="s">
        <v>597</v>
      </c>
      <c r="BE248" s="56" t="s">
        <v>649</v>
      </c>
      <c r="BF248" s="56" t="s">
        <v>137</v>
      </c>
      <c r="BG248" s="56"/>
      <c r="BH248" s="56" t="s">
        <v>225</v>
      </c>
      <c r="BI248" s="56" t="s">
        <v>149</v>
      </c>
      <c r="BJ248" s="56" t="s">
        <v>137</v>
      </c>
      <c r="BK248" s="56"/>
      <c r="BL248" s="56" t="s">
        <v>199</v>
      </c>
      <c r="BM248" s="56"/>
      <c r="BN248" s="56" t="s">
        <v>719</v>
      </c>
      <c r="BO248" s="56" t="s">
        <v>1742</v>
      </c>
    </row>
    <row r="249" spans="1:67">
      <c r="A249" s="56">
        <v>30</v>
      </c>
      <c r="B249" s="56" t="s">
        <v>113</v>
      </c>
      <c r="C249" s="56" t="s">
        <v>114</v>
      </c>
      <c r="D249" s="56"/>
      <c r="E249" s="56" t="s">
        <v>2384</v>
      </c>
      <c r="F249" s="56"/>
      <c r="G249" s="56" t="s">
        <v>2385</v>
      </c>
      <c r="H249" s="56" t="s">
        <v>2386</v>
      </c>
      <c r="I249" s="56" t="s">
        <v>2387</v>
      </c>
      <c r="J249" s="56"/>
      <c r="K249" s="56" t="s">
        <v>17</v>
      </c>
      <c r="L249" s="56" t="s">
        <v>332</v>
      </c>
      <c r="M249" s="56" t="s">
        <v>430</v>
      </c>
      <c r="N249" s="56"/>
      <c r="O249" s="56"/>
      <c r="P249" s="56"/>
      <c r="Q249" s="56" t="s">
        <v>2388</v>
      </c>
      <c r="R249" s="56" t="s">
        <v>17</v>
      </c>
      <c r="S249" s="56" t="s">
        <v>2389</v>
      </c>
      <c r="T249" s="56" t="s">
        <v>125</v>
      </c>
      <c r="U249" s="56" t="s">
        <v>2390</v>
      </c>
      <c r="V249" s="56" t="s">
        <v>127</v>
      </c>
      <c r="W249" s="56" t="s">
        <v>400</v>
      </c>
      <c r="X249" s="56" t="s">
        <v>232</v>
      </c>
      <c r="Y249" s="56" t="s">
        <v>709</v>
      </c>
      <c r="Z249" s="56" t="s">
        <v>1394</v>
      </c>
      <c r="AA249" s="56" t="s">
        <v>1395</v>
      </c>
      <c r="AB249" s="56" t="s">
        <v>2388</v>
      </c>
      <c r="AC249" s="56">
        <v>5677317</v>
      </c>
      <c r="AD249" s="56" t="s">
        <v>17</v>
      </c>
      <c r="AE249" s="56" t="s">
        <v>2390</v>
      </c>
      <c r="AF249" s="56" t="s">
        <v>17</v>
      </c>
      <c r="AG249" s="56" t="s">
        <v>2390</v>
      </c>
      <c r="AH249" s="56" t="s">
        <v>45</v>
      </c>
      <c r="AI249" s="56" t="s">
        <v>2391</v>
      </c>
      <c r="AJ249" s="56" t="s">
        <v>2392</v>
      </c>
      <c r="AK249" s="56" t="s">
        <v>136</v>
      </c>
      <c r="AL249" s="56" t="s">
        <v>137</v>
      </c>
      <c r="AM249" s="58">
        <v>8404.9</v>
      </c>
      <c r="AN249" s="56" t="s">
        <v>421</v>
      </c>
      <c r="AO249" s="56" t="s">
        <v>137</v>
      </c>
      <c r="AP249" s="56" t="s">
        <v>138</v>
      </c>
      <c r="AQ249" s="56" t="s">
        <v>221</v>
      </c>
      <c r="AR249" s="56" t="s">
        <v>456</v>
      </c>
      <c r="AS249" s="56" t="s">
        <v>2393</v>
      </c>
      <c r="AT249" s="56" t="s">
        <v>2394</v>
      </c>
      <c r="AU249" s="56" t="s">
        <v>194</v>
      </c>
      <c r="AV249" s="56"/>
      <c r="AW249" s="56" t="s">
        <v>2395</v>
      </c>
      <c r="AX249" s="56"/>
      <c r="AY249" s="56"/>
      <c r="AZ249" s="56"/>
      <c r="BA249" s="56"/>
      <c r="BB249" s="56">
        <v>68972907</v>
      </c>
      <c r="BC249" s="56" t="s">
        <v>143</v>
      </c>
      <c r="BD249" s="56" t="s">
        <v>144</v>
      </c>
      <c r="BE249" s="56" t="s">
        <v>2396</v>
      </c>
      <c r="BF249" s="56" t="s">
        <v>174</v>
      </c>
      <c r="BG249" s="56"/>
      <c r="BH249" s="56" t="s">
        <v>198</v>
      </c>
      <c r="BI249" s="56" t="s">
        <v>143</v>
      </c>
      <c r="BJ249" s="56" t="s">
        <v>137</v>
      </c>
      <c r="BK249" s="56"/>
      <c r="BL249" s="56" t="s">
        <v>465</v>
      </c>
      <c r="BM249" s="56"/>
      <c r="BN249" s="56" t="s">
        <v>150</v>
      </c>
      <c r="BO249" s="56"/>
    </row>
    <row r="250" spans="1:67">
      <c r="A250" s="56">
        <v>77</v>
      </c>
      <c r="B250" s="56" t="s">
        <v>113</v>
      </c>
      <c r="C250" s="56" t="s">
        <v>114</v>
      </c>
      <c r="D250" s="56" t="s">
        <v>262</v>
      </c>
      <c r="E250" s="56" t="s">
        <v>2397</v>
      </c>
      <c r="F250" s="56" t="s">
        <v>1673</v>
      </c>
      <c r="G250" s="56" t="s">
        <v>2398</v>
      </c>
      <c r="H250" s="56" t="s">
        <v>2399</v>
      </c>
      <c r="I250" s="56" t="s">
        <v>137</v>
      </c>
      <c r="J250" s="56" t="s">
        <v>396</v>
      </c>
      <c r="K250" s="56" t="s">
        <v>1673</v>
      </c>
      <c r="L250" s="56" t="s">
        <v>484</v>
      </c>
      <c r="M250" s="56" t="s">
        <v>485</v>
      </c>
      <c r="N250" s="56" t="s">
        <v>137</v>
      </c>
      <c r="O250" s="56" t="s">
        <v>1673</v>
      </c>
      <c r="P250" s="56" t="s">
        <v>2400</v>
      </c>
      <c r="Q250" s="56" t="s">
        <v>2401</v>
      </c>
      <c r="R250" s="56" t="s">
        <v>11</v>
      </c>
      <c r="S250" s="56" t="s">
        <v>2402</v>
      </c>
      <c r="T250" s="56" t="s">
        <v>125</v>
      </c>
      <c r="U250" s="56" t="s">
        <v>2403</v>
      </c>
      <c r="V250" s="56" t="s">
        <v>127</v>
      </c>
      <c r="W250" s="56" t="s">
        <v>2404</v>
      </c>
      <c r="X250" s="56" t="s">
        <v>396</v>
      </c>
      <c r="Y250" s="56" t="s">
        <v>450</v>
      </c>
      <c r="Z250" s="56" t="s">
        <v>870</v>
      </c>
      <c r="AA250" s="56" t="s">
        <v>966</v>
      </c>
      <c r="AB250" s="56" t="s">
        <v>2401</v>
      </c>
      <c r="AC250" s="56">
        <v>5661040</v>
      </c>
      <c r="AD250" s="56" t="s">
        <v>11</v>
      </c>
      <c r="AE250" s="56" t="s">
        <v>2405</v>
      </c>
      <c r="AF250" s="56" t="s">
        <v>11</v>
      </c>
      <c r="AG250" s="56" t="s">
        <v>2406</v>
      </c>
      <c r="AH250" s="56" t="s">
        <v>46</v>
      </c>
      <c r="AI250" s="56" t="s">
        <v>2407</v>
      </c>
      <c r="AJ250" s="56" t="s">
        <v>777</v>
      </c>
      <c r="AK250" s="56" t="s">
        <v>136</v>
      </c>
      <c r="AL250" s="56" t="s">
        <v>137</v>
      </c>
      <c r="AM250" s="58">
        <v>8500</v>
      </c>
      <c r="AN250" s="56"/>
      <c r="AO250" s="56" t="s">
        <v>137</v>
      </c>
      <c r="AP250" s="56" t="s">
        <v>138</v>
      </c>
      <c r="AQ250" s="56" t="s">
        <v>139</v>
      </c>
      <c r="AR250" s="56"/>
      <c r="AS250" s="56" t="s">
        <v>2408</v>
      </c>
      <c r="AT250" s="56"/>
      <c r="AU250" s="56" t="s">
        <v>1112</v>
      </c>
      <c r="AV250" s="56"/>
      <c r="AW250" s="56" t="s">
        <v>2409</v>
      </c>
      <c r="AX250" s="56"/>
      <c r="AY250" s="56"/>
      <c r="AZ250" s="56"/>
      <c r="BA250" s="56"/>
      <c r="BB250" s="56">
        <v>67668346</v>
      </c>
      <c r="BC250" s="56" t="s">
        <v>143</v>
      </c>
      <c r="BD250" s="56" t="s">
        <v>1353</v>
      </c>
      <c r="BE250" s="56" t="s">
        <v>137</v>
      </c>
      <c r="BF250" s="56" t="s">
        <v>137</v>
      </c>
      <c r="BG250" s="56" t="s">
        <v>147</v>
      </c>
      <c r="BH250" s="56" t="s">
        <v>225</v>
      </c>
      <c r="BI250" s="56" t="s">
        <v>149</v>
      </c>
      <c r="BJ250" s="56" t="s">
        <v>137</v>
      </c>
      <c r="BK250" s="56"/>
      <c r="BL250" s="56"/>
      <c r="BM250" s="56"/>
      <c r="BN250" s="56" t="s">
        <v>150</v>
      </c>
      <c r="BO250" s="56" t="s">
        <v>283</v>
      </c>
    </row>
    <row r="251" spans="1:67">
      <c r="A251" s="56">
        <v>73</v>
      </c>
      <c r="B251" s="56" t="s">
        <v>113</v>
      </c>
      <c r="C251" s="56" t="s">
        <v>114</v>
      </c>
      <c r="D251" s="56" t="s">
        <v>2410</v>
      </c>
      <c r="E251" s="56" t="s">
        <v>2411</v>
      </c>
      <c r="F251" s="56" t="s">
        <v>1169</v>
      </c>
      <c r="G251" s="56" t="s">
        <v>2412</v>
      </c>
      <c r="H251" s="56" t="s">
        <v>2413</v>
      </c>
      <c r="I251" s="56"/>
      <c r="J251" s="56" t="s">
        <v>232</v>
      </c>
      <c r="K251" s="56" t="s">
        <v>17</v>
      </c>
      <c r="L251" s="56" t="s">
        <v>121</v>
      </c>
      <c r="M251" s="56" t="s">
        <v>122</v>
      </c>
      <c r="N251" s="56" t="s">
        <v>1172</v>
      </c>
      <c r="O251" s="56"/>
      <c r="P251" s="56"/>
      <c r="Q251" s="56" t="s">
        <v>2410</v>
      </c>
      <c r="R251" s="56" t="s">
        <v>17</v>
      </c>
      <c r="S251" s="56" t="s">
        <v>2414</v>
      </c>
      <c r="T251" s="56" t="s">
        <v>125</v>
      </c>
      <c r="U251" s="56" t="s">
        <v>2415</v>
      </c>
      <c r="V251" s="56" t="s">
        <v>127</v>
      </c>
      <c r="W251" s="56" t="s">
        <v>165</v>
      </c>
      <c r="X251" s="56" t="s">
        <v>232</v>
      </c>
      <c r="Y251" s="56" t="s">
        <v>1773</v>
      </c>
      <c r="Z251" s="56" t="s">
        <v>1774</v>
      </c>
      <c r="AA251" s="56" t="s">
        <v>1775</v>
      </c>
      <c r="AB251" s="56" t="s">
        <v>2410</v>
      </c>
      <c r="AC251" s="56">
        <v>5686924</v>
      </c>
      <c r="AD251" s="56" t="s">
        <v>17</v>
      </c>
      <c r="AE251" s="56" t="s">
        <v>2416</v>
      </c>
      <c r="AF251" s="56" t="s">
        <v>17</v>
      </c>
      <c r="AG251" s="56" t="s">
        <v>2417</v>
      </c>
      <c r="AH251" s="56" t="s">
        <v>35</v>
      </c>
      <c r="AI251" s="56" t="s">
        <v>2418</v>
      </c>
      <c r="AJ251" s="56" t="s">
        <v>169</v>
      </c>
      <c r="AK251" s="56" t="s">
        <v>136</v>
      </c>
      <c r="AL251" s="56" t="s">
        <v>137</v>
      </c>
      <c r="AM251" s="58">
        <v>9700</v>
      </c>
      <c r="AN251" s="56"/>
      <c r="AO251" s="56" t="s">
        <v>1169</v>
      </c>
      <c r="AP251" s="56" t="s">
        <v>138</v>
      </c>
      <c r="AQ251" s="56" t="s">
        <v>139</v>
      </c>
      <c r="AR251" s="56"/>
      <c r="AS251" s="56" t="s">
        <v>2419</v>
      </c>
      <c r="AT251" s="56"/>
      <c r="AU251" s="56" t="s">
        <v>1112</v>
      </c>
      <c r="AV251" s="56"/>
      <c r="AW251" s="56" t="s">
        <v>2420</v>
      </c>
      <c r="AX251" s="56"/>
      <c r="AY251" s="56"/>
      <c r="AZ251" s="56"/>
      <c r="BA251" s="56"/>
      <c r="BB251" s="56">
        <v>39428047</v>
      </c>
      <c r="BC251" s="56" t="s">
        <v>143</v>
      </c>
      <c r="BD251" s="56" t="s">
        <v>144</v>
      </c>
      <c r="BE251" s="56" t="s">
        <v>173</v>
      </c>
      <c r="BF251" s="56" t="s">
        <v>261</v>
      </c>
      <c r="BG251" s="56" t="s">
        <v>147</v>
      </c>
      <c r="BH251" s="56" t="s">
        <v>225</v>
      </c>
      <c r="BI251" s="56" t="s">
        <v>149</v>
      </c>
      <c r="BJ251" s="56" t="s">
        <v>137</v>
      </c>
      <c r="BK251" s="56"/>
      <c r="BL251" s="56"/>
      <c r="BM251" s="56"/>
      <c r="BN251" s="56"/>
      <c r="BO251" s="56" t="s">
        <v>122</v>
      </c>
    </row>
    <row r="252" spans="1:67">
      <c r="A252" s="56">
        <v>179</v>
      </c>
      <c r="B252" s="56" t="s">
        <v>113</v>
      </c>
      <c r="C252" s="56" t="s">
        <v>114</v>
      </c>
      <c r="D252" s="56" t="s">
        <v>2421</v>
      </c>
      <c r="E252" s="56" t="s">
        <v>2422</v>
      </c>
      <c r="F252" s="56" t="s">
        <v>913</v>
      </c>
      <c r="G252" s="56" t="s">
        <v>2423</v>
      </c>
      <c r="H252" s="56" t="s">
        <v>2424</v>
      </c>
      <c r="I252" s="56"/>
      <c r="J252" s="56" t="s">
        <v>120</v>
      </c>
      <c r="K252" s="56" t="s">
        <v>17</v>
      </c>
      <c r="L252" s="56" t="s">
        <v>121</v>
      </c>
      <c r="M252" s="56" t="s">
        <v>122</v>
      </c>
      <c r="N252" s="56" t="s">
        <v>917</v>
      </c>
      <c r="O252" s="56"/>
      <c r="P252" s="56"/>
      <c r="Q252" s="56" t="s">
        <v>2421</v>
      </c>
      <c r="R252" s="56" t="s">
        <v>17</v>
      </c>
      <c r="S252" s="56" t="s">
        <v>2425</v>
      </c>
      <c r="T252" s="56" t="s">
        <v>125</v>
      </c>
      <c r="U252" s="56" t="s">
        <v>2426</v>
      </c>
      <c r="V252" s="56" t="s">
        <v>127</v>
      </c>
      <c r="W252" s="56" t="s">
        <v>165</v>
      </c>
      <c r="X252" s="56" t="s">
        <v>120</v>
      </c>
      <c r="Y252" s="56" t="s">
        <v>1453</v>
      </c>
      <c r="Z252" s="56" t="s">
        <v>2427</v>
      </c>
      <c r="AA252" s="56" t="s">
        <v>2427</v>
      </c>
      <c r="AB252" s="56" t="s">
        <v>2421</v>
      </c>
      <c r="AC252" s="56">
        <v>5675943</v>
      </c>
      <c r="AD252" s="56" t="s">
        <v>17</v>
      </c>
      <c r="AE252" s="56" t="s">
        <v>2428</v>
      </c>
      <c r="AF252" s="56" t="s">
        <v>17</v>
      </c>
      <c r="AG252" s="56" t="s">
        <v>2429</v>
      </c>
      <c r="AH252" s="56" t="s">
        <v>35</v>
      </c>
      <c r="AI252" s="56" t="s">
        <v>2430</v>
      </c>
      <c r="AJ252" s="56" t="s">
        <v>169</v>
      </c>
      <c r="AK252" s="56" t="s">
        <v>136</v>
      </c>
      <c r="AL252" s="56" t="s">
        <v>137</v>
      </c>
      <c r="AM252" s="58">
        <v>9000</v>
      </c>
      <c r="AN252" s="56"/>
      <c r="AO252" s="56" t="s">
        <v>913</v>
      </c>
      <c r="AP252" s="56" t="s">
        <v>138</v>
      </c>
      <c r="AQ252" s="56" t="s">
        <v>139</v>
      </c>
      <c r="AR252" s="56"/>
      <c r="AS252" s="56" t="s">
        <v>2431</v>
      </c>
      <c r="AT252" s="56"/>
      <c r="AU252" s="56" t="s">
        <v>939</v>
      </c>
      <c r="AV252" s="56"/>
      <c r="AW252" s="56" t="s">
        <v>2432</v>
      </c>
      <c r="AX252" s="56"/>
      <c r="AY252" s="56"/>
      <c r="AZ252" s="56"/>
      <c r="BA252" s="56"/>
      <c r="BB252" s="56">
        <v>66075373</v>
      </c>
      <c r="BC252" s="56" t="s">
        <v>143</v>
      </c>
      <c r="BD252" s="56" t="s">
        <v>144</v>
      </c>
      <c r="BE252" s="56" t="s">
        <v>173</v>
      </c>
      <c r="BF252" s="56" t="s">
        <v>245</v>
      </c>
      <c r="BG252" s="56" t="s">
        <v>147</v>
      </c>
      <c r="BH252" s="56" t="s">
        <v>198</v>
      </c>
      <c r="BI252" s="56" t="s">
        <v>143</v>
      </c>
      <c r="BJ252" s="56" t="s">
        <v>137</v>
      </c>
      <c r="BK252" s="56"/>
      <c r="BL252" s="56"/>
      <c r="BM252" s="56"/>
      <c r="BN252" s="56" t="s">
        <v>150</v>
      </c>
      <c r="BO252" s="56" t="s">
        <v>122</v>
      </c>
    </row>
    <row r="253" spans="1:67">
      <c r="A253" s="56">
        <v>182</v>
      </c>
      <c r="B253" s="56" t="s">
        <v>113</v>
      </c>
      <c r="C253" s="56" t="s">
        <v>114</v>
      </c>
      <c r="D253" s="56" t="s">
        <v>2421</v>
      </c>
      <c r="E253" s="56" t="s">
        <v>2433</v>
      </c>
      <c r="F253" s="56" t="s">
        <v>913</v>
      </c>
      <c r="G253" s="56" t="s">
        <v>2434</v>
      </c>
      <c r="H253" s="56" t="s">
        <v>2435</v>
      </c>
      <c r="I253" s="56"/>
      <c r="J253" s="56" t="s">
        <v>120</v>
      </c>
      <c r="K253" s="56" t="s">
        <v>17</v>
      </c>
      <c r="L253" s="56" t="s">
        <v>121</v>
      </c>
      <c r="M253" s="56" t="s">
        <v>122</v>
      </c>
      <c r="N253" s="56" t="s">
        <v>917</v>
      </c>
      <c r="O253" s="56"/>
      <c r="P253" s="56"/>
      <c r="Q253" s="56" t="s">
        <v>2421</v>
      </c>
      <c r="R253" s="56" t="s">
        <v>17</v>
      </c>
      <c r="S253" s="56" t="s">
        <v>2436</v>
      </c>
      <c r="T253" s="56" t="s">
        <v>125</v>
      </c>
      <c r="U253" s="56" t="s">
        <v>2437</v>
      </c>
      <c r="V253" s="56" t="s">
        <v>127</v>
      </c>
      <c r="W253" s="56" t="s">
        <v>165</v>
      </c>
      <c r="X253" s="56" t="s">
        <v>120</v>
      </c>
      <c r="Y253" s="56" t="s">
        <v>1453</v>
      </c>
      <c r="Z253" s="56" t="s">
        <v>2427</v>
      </c>
      <c r="AA253" s="56" t="s">
        <v>2427</v>
      </c>
      <c r="AB253" s="56" t="s">
        <v>2421</v>
      </c>
      <c r="AC253" s="56">
        <v>5565191</v>
      </c>
      <c r="AD253" s="56" t="s">
        <v>17</v>
      </c>
      <c r="AE253" s="56" t="s">
        <v>2438</v>
      </c>
      <c r="AF253" s="56" t="s">
        <v>17</v>
      </c>
      <c r="AG253" s="56" t="s">
        <v>2439</v>
      </c>
      <c r="AH253" s="56" t="s">
        <v>35</v>
      </c>
      <c r="AI253" s="56" t="s">
        <v>2440</v>
      </c>
      <c r="AJ253" s="56" t="s">
        <v>169</v>
      </c>
      <c r="AK253" s="56" t="s">
        <v>136</v>
      </c>
      <c r="AL253" s="56" t="s">
        <v>137</v>
      </c>
      <c r="AM253" s="58">
        <v>9000</v>
      </c>
      <c r="AN253" s="56"/>
      <c r="AO253" s="56" t="s">
        <v>913</v>
      </c>
      <c r="AP253" s="56" t="s">
        <v>138</v>
      </c>
      <c r="AQ253" s="56" t="s">
        <v>139</v>
      </c>
      <c r="AR253" s="56"/>
      <c r="AS253" s="56" t="s">
        <v>2431</v>
      </c>
      <c r="AT253" s="56"/>
      <c r="AU253" s="56" t="s">
        <v>939</v>
      </c>
      <c r="AV253" s="56"/>
      <c r="AW253" s="56" t="s">
        <v>2441</v>
      </c>
      <c r="AX253" s="56"/>
      <c r="AY253" s="56"/>
      <c r="AZ253" s="56"/>
      <c r="BA253" s="56"/>
      <c r="BB253" s="56">
        <v>66075373</v>
      </c>
      <c r="BC253" s="56" t="s">
        <v>143</v>
      </c>
      <c r="BD253" s="56" t="s">
        <v>144</v>
      </c>
      <c r="BE253" s="56" t="s">
        <v>173</v>
      </c>
      <c r="BF253" s="56" t="s">
        <v>425</v>
      </c>
      <c r="BG253" s="56" t="s">
        <v>147</v>
      </c>
      <c r="BH253" s="56" t="s">
        <v>198</v>
      </c>
      <c r="BI253" s="56" t="s">
        <v>149</v>
      </c>
      <c r="BJ253" s="56" t="s">
        <v>137</v>
      </c>
      <c r="BK253" s="56"/>
      <c r="BL253" s="56"/>
      <c r="BM253" s="56"/>
      <c r="BN253" s="56" t="s">
        <v>150</v>
      </c>
      <c r="BO253" s="56" t="s">
        <v>122</v>
      </c>
    </row>
    <row r="254" spans="1:67">
      <c r="A254" s="56">
        <v>25</v>
      </c>
      <c r="B254" s="56" t="s">
        <v>113</v>
      </c>
      <c r="C254" s="56" t="s">
        <v>114</v>
      </c>
      <c r="D254" s="56"/>
      <c r="E254" s="56" t="s">
        <v>2442</v>
      </c>
      <c r="F254" s="56"/>
      <c r="G254" s="56" t="s">
        <v>2443</v>
      </c>
      <c r="H254" s="56" t="s">
        <v>2444</v>
      </c>
      <c r="I254" s="56"/>
      <c r="J254" s="56" t="s">
        <v>159</v>
      </c>
      <c r="K254" s="56" t="s">
        <v>17</v>
      </c>
      <c r="L254" s="56" t="s">
        <v>332</v>
      </c>
      <c r="M254" s="56" t="s">
        <v>1244</v>
      </c>
      <c r="N254" s="56"/>
      <c r="O254" s="56"/>
      <c r="P254" s="56"/>
      <c r="Q254" s="56" t="s">
        <v>2445</v>
      </c>
      <c r="R254" s="56" t="s">
        <v>17</v>
      </c>
      <c r="S254" s="56" t="s">
        <v>2446</v>
      </c>
      <c r="T254" s="56" t="s">
        <v>125</v>
      </c>
      <c r="U254" s="56" t="s">
        <v>2447</v>
      </c>
      <c r="V254" s="56" t="s">
        <v>127</v>
      </c>
      <c r="W254" s="56" t="s">
        <v>1832</v>
      </c>
      <c r="X254" s="56" t="s">
        <v>287</v>
      </c>
      <c r="Y254" s="56" t="s">
        <v>129</v>
      </c>
      <c r="Z254" s="56" t="s">
        <v>130</v>
      </c>
      <c r="AA254" s="56" t="s">
        <v>131</v>
      </c>
      <c r="AB254" s="56" t="s">
        <v>2445</v>
      </c>
      <c r="AC254" s="56">
        <v>5653191</v>
      </c>
      <c r="AD254" s="56" t="s">
        <v>17</v>
      </c>
      <c r="AE254" s="56" t="s">
        <v>2447</v>
      </c>
      <c r="AF254" s="56" t="s">
        <v>17</v>
      </c>
      <c r="AG254" s="56" t="s">
        <v>2447</v>
      </c>
      <c r="AH254" s="56" t="s">
        <v>48</v>
      </c>
      <c r="AI254" s="56" t="s">
        <v>317</v>
      </c>
      <c r="AJ254" s="56" t="s">
        <v>318</v>
      </c>
      <c r="AK254" s="56" t="s">
        <v>136</v>
      </c>
      <c r="AL254" s="56" t="s">
        <v>137</v>
      </c>
      <c r="AM254" s="58">
        <v>3891.1</v>
      </c>
      <c r="AN254" s="56" t="s">
        <v>421</v>
      </c>
      <c r="AO254" s="56" t="s">
        <v>137</v>
      </c>
      <c r="AP254" s="56" t="s">
        <v>138</v>
      </c>
      <c r="AQ254" s="56" t="s">
        <v>221</v>
      </c>
      <c r="AR254" s="56" t="s">
        <v>826</v>
      </c>
      <c r="AS254" s="56" t="s">
        <v>2448</v>
      </c>
      <c r="AT254" s="56" t="s">
        <v>2449</v>
      </c>
      <c r="AU254" s="56" t="s">
        <v>141</v>
      </c>
      <c r="AV254" s="56"/>
      <c r="AW254" s="56" t="s">
        <v>2450</v>
      </c>
      <c r="AX254" s="56"/>
      <c r="AY254" s="56"/>
      <c r="AZ254" s="56"/>
      <c r="BA254" s="56"/>
      <c r="BB254" s="56">
        <v>67848549</v>
      </c>
      <c r="BC254" s="56" t="s">
        <v>143</v>
      </c>
      <c r="BD254" s="56" t="s">
        <v>144</v>
      </c>
      <c r="BE254" s="56" t="s">
        <v>2451</v>
      </c>
      <c r="BF254" s="56" t="s">
        <v>2452</v>
      </c>
      <c r="BG254" s="56"/>
      <c r="BH254" s="56" t="s">
        <v>148</v>
      </c>
      <c r="BI254" s="56" t="s">
        <v>143</v>
      </c>
      <c r="BJ254" s="56" t="s">
        <v>137</v>
      </c>
      <c r="BK254" s="56"/>
      <c r="BL254" s="56" t="s">
        <v>465</v>
      </c>
      <c r="BM254" s="56"/>
      <c r="BN254" s="56" t="s">
        <v>150</v>
      </c>
      <c r="BO254" s="56"/>
    </row>
    <row r="255" spans="1:67">
      <c r="A255" s="56">
        <v>159</v>
      </c>
      <c r="B255" s="56" t="s">
        <v>113</v>
      </c>
      <c r="C255" s="56" t="s">
        <v>114</v>
      </c>
      <c r="D255" s="56" t="s">
        <v>2453</v>
      </c>
      <c r="E255" s="56" t="s">
        <v>2454</v>
      </c>
      <c r="F255" s="56" t="s">
        <v>702</v>
      </c>
      <c r="G255" s="56" t="s">
        <v>2455</v>
      </c>
      <c r="H255" s="56" t="s">
        <v>2456</v>
      </c>
      <c r="I255" s="56" t="s">
        <v>137</v>
      </c>
      <c r="J255" s="56" t="s">
        <v>159</v>
      </c>
      <c r="K255" s="56" t="s">
        <v>11</v>
      </c>
      <c r="L255" s="56" t="s">
        <v>121</v>
      </c>
      <c r="M255" s="56" t="s">
        <v>122</v>
      </c>
      <c r="N255" s="56" t="s">
        <v>783</v>
      </c>
      <c r="O255" s="56"/>
      <c r="P255" s="56"/>
      <c r="Q255" s="56" t="s">
        <v>2457</v>
      </c>
      <c r="R255" s="56" t="s">
        <v>11</v>
      </c>
      <c r="S255" s="56" t="s">
        <v>2458</v>
      </c>
      <c r="T255" s="56" t="s">
        <v>125</v>
      </c>
      <c r="U255" s="56" t="s">
        <v>2459</v>
      </c>
      <c r="V255" s="56" t="s">
        <v>127</v>
      </c>
      <c r="W255" s="56" t="s">
        <v>165</v>
      </c>
      <c r="X255" s="56" t="s">
        <v>232</v>
      </c>
      <c r="Y255" s="56" t="s">
        <v>129</v>
      </c>
      <c r="Z255" s="56" t="s">
        <v>2460</v>
      </c>
      <c r="AA255" s="56" t="s">
        <v>2461</v>
      </c>
      <c r="AB255" s="56" t="s">
        <v>2457</v>
      </c>
      <c r="AC255" s="56">
        <v>5678129</v>
      </c>
      <c r="AD255" s="56" t="s">
        <v>11</v>
      </c>
      <c r="AE255" s="56" t="s">
        <v>2462</v>
      </c>
      <c r="AF255" s="56" t="s">
        <v>11</v>
      </c>
      <c r="AG255" s="56" t="s">
        <v>2462</v>
      </c>
      <c r="AH255" s="56" t="s">
        <v>35</v>
      </c>
      <c r="AI255" s="56" t="s">
        <v>2463</v>
      </c>
      <c r="AJ255" s="56" t="s">
        <v>169</v>
      </c>
      <c r="AK255" s="56" t="s">
        <v>136</v>
      </c>
      <c r="AL255" s="56" t="s">
        <v>137</v>
      </c>
      <c r="AM255" s="58">
        <v>3600</v>
      </c>
      <c r="AN255" s="56"/>
      <c r="AO255" s="56" t="s">
        <v>783</v>
      </c>
      <c r="AP255" s="56" t="s">
        <v>138</v>
      </c>
      <c r="AQ255" s="56" t="s">
        <v>139</v>
      </c>
      <c r="AR255" s="56"/>
      <c r="AS255" s="56" t="s">
        <v>2464</v>
      </c>
      <c r="AT255" s="56"/>
      <c r="AU255" s="56" t="s">
        <v>1870</v>
      </c>
      <c r="AV255" s="56"/>
      <c r="AW255" s="56" t="s">
        <v>2465</v>
      </c>
      <c r="AX255" s="56"/>
      <c r="AY255" s="56"/>
      <c r="AZ255" s="56"/>
      <c r="BA255" s="56"/>
      <c r="BB255" s="56">
        <v>50562573</v>
      </c>
      <c r="BC255" s="56" t="s">
        <v>143</v>
      </c>
      <c r="BD255" s="56" t="s">
        <v>144</v>
      </c>
      <c r="BE255" s="56" t="s">
        <v>173</v>
      </c>
      <c r="BF255" s="56" t="s">
        <v>261</v>
      </c>
      <c r="BG255" s="56" t="s">
        <v>147</v>
      </c>
      <c r="BH255" s="56" t="s">
        <v>1037</v>
      </c>
      <c r="BI255" s="56" t="s">
        <v>149</v>
      </c>
      <c r="BJ255" s="56" t="s">
        <v>137</v>
      </c>
      <c r="BK255" s="56"/>
      <c r="BL255" s="56"/>
      <c r="BM255" s="56"/>
      <c r="BN255" s="56"/>
      <c r="BO255" s="56" t="s">
        <v>283</v>
      </c>
    </row>
    <row r="256" spans="1:67">
      <c r="A256" s="56">
        <v>236</v>
      </c>
      <c r="B256" s="56" t="s">
        <v>113</v>
      </c>
      <c r="C256" s="56" t="s">
        <v>114</v>
      </c>
      <c r="D256" s="56"/>
      <c r="E256" s="56" t="s">
        <v>2466</v>
      </c>
      <c r="F256" s="56"/>
      <c r="G256" s="56" t="s">
        <v>2467</v>
      </c>
      <c r="H256" s="56" t="s">
        <v>2468</v>
      </c>
      <c r="I256" s="56" t="s">
        <v>137</v>
      </c>
      <c r="J256" s="56" t="s">
        <v>287</v>
      </c>
      <c r="K256" s="56" t="s">
        <v>17</v>
      </c>
      <c r="L256" s="56" t="s">
        <v>332</v>
      </c>
      <c r="M256" s="56" t="s">
        <v>1244</v>
      </c>
      <c r="N256" s="56"/>
      <c r="O256" s="56"/>
      <c r="P256" s="56"/>
      <c r="Q256" s="56" t="s">
        <v>2469</v>
      </c>
      <c r="R256" s="56" t="s">
        <v>17</v>
      </c>
      <c r="S256" s="56" t="s">
        <v>2470</v>
      </c>
      <c r="T256" s="56" t="s">
        <v>125</v>
      </c>
      <c r="U256" s="56" t="s">
        <v>2471</v>
      </c>
      <c r="V256" s="56" t="s">
        <v>127</v>
      </c>
      <c r="W256" s="56" t="s">
        <v>2190</v>
      </c>
      <c r="X256" s="56" t="s">
        <v>120</v>
      </c>
      <c r="Y256" s="56" t="s">
        <v>214</v>
      </c>
      <c r="Z256" s="56" t="s">
        <v>1911</v>
      </c>
      <c r="AA256" s="56" t="s">
        <v>2472</v>
      </c>
      <c r="AB256" s="56" t="s">
        <v>2469</v>
      </c>
      <c r="AC256" s="56">
        <v>5670775</v>
      </c>
      <c r="AD256" s="56" t="s">
        <v>17</v>
      </c>
      <c r="AE256" s="56" t="s">
        <v>2473</v>
      </c>
      <c r="AF256" s="56" t="s">
        <v>17</v>
      </c>
      <c r="AG256" s="56" t="s">
        <v>2474</v>
      </c>
      <c r="AH256" s="56" t="s">
        <v>35</v>
      </c>
      <c r="AI256" s="56" t="s">
        <v>2475</v>
      </c>
      <c r="AJ256" s="56" t="s">
        <v>169</v>
      </c>
      <c r="AK256" s="56" t="s">
        <v>136</v>
      </c>
      <c r="AL256" s="56" t="s">
        <v>137</v>
      </c>
      <c r="AM256" s="58">
        <v>64800</v>
      </c>
      <c r="AN256" s="56"/>
      <c r="AO256" s="56" t="s">
        <v>137</v>
      </c>
      <c r="AP256" s="56" t="s">
        <v>138</v>
      </c>
      <c r="AQ256" s="56" t="s">
        <v>139</v>
      </c>
      <c r="AR256" s="56"/>
      <c r="AS256" s="56" t="s">
        <v>2476</v>
      </c>
      <c r="AT256" s="56"/>
      <c r="AU256" s="56" t="s">
        <v>564</v>
      </c>
      <c r="AV256" s="56"/>
      <c r="AW256" s="56" t="s">
        <v>2477</v>
      </c>
      <c r="AX256" s="56"/>
      <c r="AY256" s="56"/>
      <c r="AZ256" s="56"/>
      <c r="BA256" s="56"/>
      <c r="BB256" s="56">
        <v>69433143</v>
      </c>
      <c r="BC256" s="56" t="s">
        <v>143</v>
      </c>
      <c r="BD256" s="56" t="s">
        <v>144</v>
      </c>
      <c r="BE256" s="56" t="s">
        <v>2478</v>
      </c>
      <c r="BF256" s="56" t="s">
        <v>877</v>
      </c>
      <c r="BG256" s="56"/>
      <c r="BH256" s="56" t="s">
        <v>225</v>
      </c>
      <c r="BI256" s="56" t="s">
        <v>149</v>
      </c>
      <c r="BJ256" s="56" t="s">
        <v>137</v>
      </c>
      <c r="BK256" s="56"/>
      <c r="BL256" s="56"/>
      <c r="BM256" s="56"/>
      <c r="BN256" s="56" t="s">
        <v>150</v>
      </c>
      <c r="BO256" s="56"/>
    </row>
    <row r="257" spans="1:67">
      <c r="A257" s="56">
        <v>245</v>
      </c>
      <c r="B257" s="56" t="s">
        <v>113</v>
      </c>
      <c r="C257" s="56" t="s">
        <v>114</v>
      </c>
      <c r="D257" s="56" t="s">
        <v>2479</v>
      </c>
      <c r="E257" s="56" t="s">
        <v>2480</v>
      </c>
      <c r="F257" s="56" t="s">
        <v>1794</v>
      </c>
      <c r="G257" s="56" t="s">
        <v>2481</v>
      </c>
      <c r="H257" s="56" t="s">
        <v>2482</v>
      </c>
      <c r="I257" s="56" t="s">
        <v>137</v>
      </c>
      <c r="J257" s="56" t="s">
        <v>120</v>
      </c>
      <c r="K257" s="56" t="s">
        <v>11</v>
      </c>
      <c r="L257" s="56" t="s">
        <v>121</v>
      </c>
      <c r="M257" s="56" t="s">
        <v>582</v>
      </c>
      <c r="N257" s="56" t="s">
        <v>2483</v>
      </c>
      <c r="O257" s="56"/>
      <c r="P257" s="56"/>
      <c r="Q257" s="56" t="s">
        <v>2484</v>
      </c>
      <c r="R257" s="56" t="s">
        <v>11</v>
      </c>
      <c r="S257" s="56" t="s">
        <v>2485</v>
      </c>
      <c r="T257" s="56" t="s">
        <v>163</v>
      </c>
      <c r="U257" s="56" t="s">
        <v>2486</v>
      </c>
      <c r="V257" s="56" t="s">
        <v>127</v>
      </c>
      <c r="W257" s="56" t="s">
        <v>165</v>
      </c>
      <c r="X257" s="56" t="s">
        <v>120</v>
      </c>
      <c r="Y257" s="56" t="s">
        <v>2487</v>
      </c>
      <c r="Z257" s="56" t="s">
        <v>2488</v>
      </c>
      <c r="AA257" s="56" t="s">
        <v>2281</v>
      </c>
      <c r="AB257" s="56" t="s">
        <v>2484</v>
      </c>
      <c r="AC257" s="56">
        <v>5670367</v>
      </c>
      <c r="AD257" s="56" t="s">
        <v>11</v>
      </c>
      <c r="AE257" s="56" t="s">
        <v>2489</v>
      </c>
      <c r="AF257" s="56" t="s">
        <v>11</v>
      </c>
      <c r="AG257" s="56" t="s">
        <v>2490</v>
      </c>
      <c r="AH257" s="56" t="s">
        <v>35</v>
      </c>
      <c r="AI257" s="56" t="s">
        <v>2491</v>
      </c>
      <c r="AJ257" s="56" t="s">
        <v>169</v>
      </c>
      <c r="AK257" s="56" t="s">
        <v>136</v>
      </c>
      <c r="AL257" s="56" t="s">
        <v>137</v>
      </c>
      <c r="AM257" s="58">
        <v>33500</v>
      </c>
      <c r="AN257" s="56"/>
      <c r="AO257" s="56" t="s">
        <v>2483</v>
      </c>
      <c r="AP257" s="56" t="s">
        <v>170</v>
      </c>
      <c r="AQ257" s="56" t="s">
        <v>139</v>
      </c>
      <c r="AR257" s="56"/>
      <c r="AS257" s="56" t="s">
        <v>2492</v>
      </c>
      <c r="AT257" s="56"/>
      <c r="AU257" s="56" t="s">
        <v>1079</v>
      </c>
      <c r="AV257" s="56"/>
      <c r="AW257" s="56" t="s">
        <v>2493</v>
      </c>
      <c r="AX257" s="56"/>
      <c r="AY257" s="56"/>
      <c r="AZ257" s="56"/>
      <c r="BA257" s="56"/>
      <c r="BB257" s="56">
        <v>85529389</v>
      </c>
      <c r="BC257" s="56" t="s">
        <v>143</v>
      </c>
      <c r="BD257" s="56" t="s">
        <v>144</v>
      </c>
      <c r="BE257" s="56" t="s">
        <v>173</v>
      </c>
      <c r="BF257" s="56" t="s">
        <v>425</v>
      </c>
      <c r="BG257" s="56" t="s">
        <v>147</v>
      </c>
      <c r="BH257" s="56" t="s">
        <v>718</v>
      </c>
      <c r="BI257" s="56" t="s">
        <v>149</v>
      </c>
      <c r="BJ257" s="56" t="s">
        <v>137</v>
      </c>
      <c r="BK257" s="56"/>
      <c r="BL257" s="56"/>
      <c r="BM257" s="56"/>
      <c r="BN257" s="56" t="s">
        <v>1356</v>
      </c>
      <c r="BO257" s="56" t="s">
        <v>283</v>
      </c>
    </row>
    <row r="258" spans="1:67">
      <c r="A258" s="56">
        <v>1</v>
      </c>
      <c r="B258" s="56" t="s">
        <v>113</v>
      </c>
      <c r="C258" s="56" t="s">
        <v>114</v>
      </c>
      <c r="D258" s="56" t="s">
        <v>2494</v>
      </c>
      <c r="E258" s="56" t="s">
        <v>2495</v>
      </c>
      <c r="F258" s="56" t="s">
        <v>500</v>
      </c>
      <c r="G258" s="56" t="s">
        <v>2496</v>
      </c>
      <c r="H258" s="56" t="s">
        <v>2497</v>
      </c>
      <c r="I258" s="56"/>
      <c r="J258" s="56" t="s">
        <v>120</v>
      </c>
      <c r="K258" s="56" t="s">
        <v>20</v>
      </c>
      <c r="L258" s="56" t="s">
        <v>208</v>
      </c>
      <c r="M258" s="56" t="s">
        <v>1733</v>
      </c>
      <c r="N258" s="56" t="s">
        <v>137</v>
      </c>
      <c r="O258" s="56"/>
      <c r="P258" s="56"/>
      <c r="Q258" s="56" t="s">
        <v>2494</v>
      </c>
      <c r="R258" s="56" t="s">
        <v>20</v>
      </c>
      <c r="S258" s="56" t="s">
        <v>2498</v>
      </c>
      <c r="T258" s="56" t="s">
        <v>163</v>
      </c>
      <c r="U258" s="56" t="s">
        <v>2499</v>
      </c>
      <c r="V258" s="56" t="s">
        <v>127</v>
      </c>
      <c r="W258" s="56" t="s">
        <v>165</v>
      </c>
      <c r="X258" s="56" t="s">
        <v>120</v>
      </c>
      <c r="Y258" s="56" t="s">
        <v>608</v>
      </c>
      <c r="Z258" s="56" t="s">
        <v>2500</v>
      </c>
      <c r="AA258" s="56" t="s">
        <v>2501</v>
      </c>
      <c r="AB258" s="56" t="s">
        <v>2494</v>
      </c>
      <c r="AC258" s="56">
        <v>5689378</v>
      </c>
      <c r="AD258" s="56" t="s">
        <v>20</v>
      </c>
      <c r="AE258" s="56" t="s">
        <v>2502</v>
      </c>
      <c r="AF258" s="56" t="s">
        <v>20</v>
      </c>
      <c r="AG258" s="56" t="s">
        <v>2503</v>
      </c>
      <c r="AH258" s="56" t="s">
        <v>47</v>
      </c>
      <c r="AI258" s="56" t="s">
        <v>2504</v>
      </c>
      <c r="AJ258" s="56" t="s">
        <v>2505</v>
      </c>
      <c r="AK258" s="56" t="s">
        <v>136</v>
      </c>
      <c r="AL258" s="56" t="s">
        <v>137</v>
      </c>
      <c r="AM258" s="58">
        <v>13950</v>
      </c>
      <c r="AN258" s="56"/>
      <c r="AO258" s="56" t="s">
        <v>137</v>
      </c>
      <c r="AP258" s="56" t="s">
        <v>170</v>
      </c>
      <c r="AQ258" s="56" t="s">
        <v>221</v>
      </c>
      <c r="AR258" s="56"/>
      <c r="AS258" s="56"/>
      <c r="AT258" s="56"/>
      <c r="AU258" s="56" t="s">
        <v>301</v>
      </c>
      <c r="AV258" s="56"/>
      <c r="AW258" s="56" t="s">
        <v>2506</v>
      </c>
      <c r="AX258" s="56"/>
      <c r="AY258" s="56"/>
      <c r="AZ258" s="56"/>
      <c r="BA258" s="56" t="s">
        <v>224</v>
      </c>
      <c r="BB258" s="56">
        <v>12403056</v>
      </c>
      <c r="BC258" s="56" t="s">
        <v>149</v>
      </c>
      <c r="BD258" s="56" t="s">
        <v>144</v>
      </c>
      <c r="BE258" s="56" t="s">
        <v>173</v>
      </c>
      <c r="BF258" s="56" t="s">
        <v>567</v>
      </c>
      <c r="BG258" s="56" t="s">
        <v>147</v>
      </c>
      <c r="BH258" s="56" t="s">
        <v>225</v>
      </c>
      <c r="BI258" s="56" t="s">
        <v>143</v>
      </c>
      <c r="BJ258" s="56" t="s">
        <v>137</v>
      </c>
      <c r="BK258" s="56"/>
      <c r="BL258" s="56"/>
      <c r="BM258" s="56">
        <v>104918924</v>
      </c>
      <c r="BN258" s="56" t="s">
        <v>150</v>
      </c>
      <c r="BO258" s="56" t="s">
        <v>1742</v>
      </c>
    </row>
    <row r="259" spans="1:67">
      <c r="A259" s="56">
        <v>45</v>
      </c>
      <c r="B259" s="56" t="s">
        <v>113</v>
      </c>
      <c r="C259" s="56" t="s">
        <v>114</v>
      </c>
      <c r="D259" s="56"/>
      <c r="E259" s="56" t="s">
        <v>2507</v>
      </c>
      <c r="F259" s="56"/>
      <c r="G259" s="56" t="s">
        <v>2508</v>
      </c>
      <c r="H259" s="56" t="s">
        <v>2509</v>
      </c>
      <c r="I259" s="56" t="s">
        <v>2510</v>
      </c>
      <c r="J259" s="56" t="s">
        <v>120</v>
      </c>
      <c r="K259" s="56" t="s">
        <v>20</v>
      </c>
      <c r="L259" s="56" t="s">
        <v>2511</v>
      </c>
      <c r="M259" s="56" t="s">
        <v>2511</v>
      </c>
      <c r="N259" s="56"/>
      <c r="O259" s="56"/>
      <c r="P259" s="56"/>
      <c r="Q259" s="56" t="s">
        <v>2494</v>
      </c>
      <c r="R259" s="56" t="s">
        <v>20</v>
      </c>
      <c r="S259" s="56" t="s">
        <v>2512</v>
      </c>
      <c r="T259" s="56" t="s">
        <v>125</v>
      </c>
      <c r="U259" s="56" t="s">
        <v>2513</v>
      </c>
      <c r="V259" s="56" t="s">
        <v>127</v>
      </c>
      <c r="W259" s="56" t="s">
        <v>2190</v>
      </c>
      <c r="X259" s="56" t="s">
        <v>120</v>
      </c>
      <c r="Y259" s="56" t="s">
        <v>661</v>
      </c>
      <c r="Z259" s="56" t="s">
        <v>646</v>
      </c>
      <c r="AA259" s="56" t="s">
        <v>662</v>
      </c>
      <c r="AB259" s="56" t="s">
        <v>2494</v>
      </c>
      <c r="AC259" s="56">
        <v>5570786</v>
      </c>
      <c r="AD259" s="56" t="s">
        <v>20</v>
      </c>
      <c r="AE259" s="56" t="s">
        <v>2514</v>
      </c>
      <c r="AF259" s="56" t="s">
        <v>20</v>
      </c>
      <c r="AG259" s="56" t="s">
        <v>2515</v>
      </c>
      <c r="AH259" s="56" t="s">
        <v>35</v>
      </c>
      <c r="AI259" s="56" t="s">
        <v>2516</v>
      </c>
      <c r="AJ259" s="56" t="s">
        <v>169</v>
      </c>
      <c r="AK259" s="56" t="s">
        <v>136</v>
      </c>
      <c r="AL259" s="56" t="s">
        <v>137</v>
      </c>
      <c r="AM259" s="58">
        <v>33200</v>
      </c>
      <c r="AN259" s="56"/>
      <c r="AO259" s="56" t="s">
        <v>137</v>
      </c>
      <c r="AP259" s="56" t="s">
        <v>170</v>
      </c>
      <c r="AQ259" s="56" t="s">
        <v>1137</v>
      </c>
      <c r="AR259" s="56"/>
      <c r="AS259" s="56" t="s">
        <v>2517</v>
      </c>
      <c r="AT259" s="56"/>
      <c r="AU259" s="56" t="s">
        <v>301</v>
      </c>
      <c r="AV259" s="56"/>
      <c r="AW259" s="56" t="s">
        <v>2518</v>
      </c>
      <c r="AX259" s="56"/>
      <c r="AY259" s="56"/>
      <c r="AZ259" s="56"/>
      <c r="BA259" s="56"/>
      <c r="BB259" s="56">
        <v>30902013</v>
      </c>
      <c r="BC259" s="56" t="s">
        <v>143</v>
      </c>
      <c r="BD259" s="56" t="s">
        <v>144</v>
      </c>
      <c r="BE259" s="56" t="s">
        <v>145</v>
      </c>
      <c r="BF259" s="56" t="s">
        <v>2519</v>
      </c>
      <c r="BG259" s="56"/>
      <c r="BH259" s="56" t="s">
        <v>198</v>
      </c>
      <c r="BI259" s="56" t="s">
        <v>143</v>
      </c>
      <c r="BJ259" s="56" t="s">
        <v>137</v>
      </c>
      <c r="BK259" s="56"/>
      <c r="BL259" s="56"/>
      <c r="BM259" s="56"/>
      <c r="BN259" s="56" t="s">
        <v>150</v>
      </c>
      <c r="BO259" s="56"/>
    </row>
  </sheetData>
  <sortState ref="A2:BO250">
    <sortCondition ref="AB2:AB250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36"/>
  <sheetViews>
    <sheetView zoomScale="63" zoomScaleNormal="63" workbookViewId="0">
      <selection activeCell="AV34" sqref="AV34"/>
    </sheetView>
  </sheetViews>
  <sheetFormatPr defaultColWidth="9.23076923076923" defaultRowHeight="16.8"/>
  <cols>
    <col min="1" max="1" width="14.4615384615385"/>
    <col min="2" max="2" width="12.4615384615385"/>
    <col min="6" max="10" width="9.23076923076923" hidden="1" customWidth="1"/>
    <col min="11" max="11" width="11" hidden="1" customWidth="1"/>
    <col min="12" max="14" width="9.23076923076923" hidden="1" customWidth="1"/>
    <col min="15" max="15" width="11" hidden="1" customWidth="1"/>
    <col min="16" max="16" width="14.4615384615385" hidden="1" customWidth="1"/>
    <col min="17" max="22" width="9.23076923076923" hidden="1" customWidth="1"/>
    <col min="23" max="23" width="11" hidden="1" customWidth="1"/>
    <col min="24" max="28" width="9.23076923076923" hidden="1" customWidth="1"/>
    <col min="40" max="40" width="22.6153846153846" customWidth="1"/>
    <col min="41" max="41" width="16.3076923076923" customWidth="1"/>
    <col min="42" max="42" width="16.5384615384615" customWidth="1"/>
    <col min="43" max="47" width="9.23076923076923" hidden="1" customWidth="1"/>
    <col min="48" max="48" width="47.1153846153846" customWidth="1"/>
    <col min="50" max="50" width="13.2307692307692" customWidth="1"/>
  </cols>
  <sheetData>
    <row r="1" s="1" customFormat="1" ht="17.6" spans="1:48">
      <c r="A1" s="35" t="s">
        <v>2520</v>
      </c>
      <c r="B1" s="35" t="s">
        <v>2521</v>
      </c>
      <c r="C1" s="35" t="s">
        <v>2522</v>
      </c>
      <c r="D1" s="35" t="s">
        <v>2523</v>
      </c>
      <c r="E1" s="35" t="s">
        <v>27</v>
      </c>
      <c r="F1" s="35" t="s">
        <v>2524</v>
      </c>
      <c r="G1" s="35" t="s">
        <v>2525</v>
      </c>
      <c r="H1" s="35" t="s">
        <v>2526</v>
      </c>
      <c r="I1" s="35" t="s">
        <v>2527</v>
      </c>
      <c r="J1" s="35" t="s">
        <v>2528</v>
      </c>
      <c r="K1" s="35" t="s">
        <v>2529</v>
      </c>
      <c r="L1" s="35" t="s">
        <v>2530</v>
      </c>
      <c r="M1" s="35" t="s">
        <v>2531</v>
      </c>
      <c r="N1" s="35" t="s">
        <v>2532</v>
      </c>
      <c r="O1" s="35" t="s">
        <v>2533</v>
      </c>
      <c r="P1" s="35" t="s">
        <v>2534</v>
      </c>
      <c r="Q1" s="35" t="s">
        <v>2535</v>
      </c>
      <c r="R1" s="35" t="s">
        <v>2536</v>
      </c>
      <c r="S1" s="35" t="s">
        <v>2537</v>
      </c>
      <c r="T1" s="35" t="s">
        <v>2538</v>
      </c>
      <c r="U1" s="35" t="s">
        <v>2539</v>
      </c>
      <c r="V1" s="35" t="s">
        <v>2540</v>
      </c>
      <c r="W1" s="35" t="s">
        <v>2541</v>
      </c>
      <c r="X1" s="35" t="s">
        <v>2542</v>
      </c>
      <c r="Y1" s="35" t="s">
        <v>2543</v>
      </c>
      <c r="Z1" s="35" t="s">
        <v>2544</v>
      </c>
      <c r="AA1" s="35" t="s">
        <v>2545</v>
      </c>
      <c r="AB1" s="35" t="s">
        <v>2546</v>
      </c>
      <c r="AC1" s="35" t="s">
        <v>2547</v>
      </c>
      <c r="AD1" s="35" t="s">
        <v>2548</v>
      </c>
      <c r="AE1" s="35" t="s">
        <v>2549</v>
      </c>
      <c r="AF1" s="35" t="s">
        <v>51</v>
      </c>
      <c r="AG1" s="35" t="s">
        <v>2550</v>
      </c>
      <c r="AH1" s="35" t="s">
        <v>2551</v>
      </c>
      <c r="AI1" s="35" t="s">
        <v>74</v>
      </c>
      <c r="AJ1" s="35" t="s">
        <v>2552</v>
      </c>
      <c r="AK1" s="35" t="s">
        <v>2553</v>
      </c>
      <c r="AL1" s="35" t="s">
        <v>2554</v>
      </c>
      <c r="AM1" s="35" t="s">
        <v>2555</v>
      </c>
      <c r="AN1" s="35" t="s">
        <v>2556</v>
      </c>
      <c r="AO1" s="43" t="s">
        <v>96</v>
      </c>
      <c r="AP1" s="44" t="s">
        <v>2557</v>
      </c>
      <c r="AQ1" s="35" t="s">
        <v>2558</v>
      </c>
      <c r="AR1" s="35" t="s">
        <v>2559</v>
      </c>
      <c r="AS1" s="35" t="s">
        <v>2560</v>
      </c>
      <c r="AT1" s="35" t="s">
        <v>2561</v>
      </c>
      <c r="AU1" s="35" t="s">
        <v>2562</v>
      </c>
      <c r="AV1" s="1" t="s">
        <v>9</v>
      </c>
    </row>
    <row r="2" s="1" customFormat="1" ht="17.6" spans="1:47">
      <c r="A2" s="35" t="s">
        <v>2563</v>
      </c>
      <c r="B2" s="35"/>
      <c r="C2" s="35" t="s">
        <v>2564</v>
      </c>
      <c r="D2" s="35"/>
      <c r="E2" s="36" t="s">
        <v>2565</v>
      </c>
      <c r="F2" s="35"/>
      <c r="G2" s="35" t="s">
        <v>2566</v>
      </c>
      <c r="H2" s="35" t="s">
        <v>2567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 t="s">
        <v>2568</v>
      </c>
      <c r="AD2" s="35" t="s">
        <v>2569</v>
      </c>
      <c r="AE2" s="35" t="s">
        <v>171</v>
      </c>
      <c r="AF2" s="35"/>
      <c r="AG2" s="35"/>
      <c r="AH2" s="35"/>
      <c r="AI2" s="35"/>
      <c r="AJ2" s="35" t="s">
        <v>2570</v>
      </c>
      <c r="AK2" s="35" t="s">
        <v>2564</v>
      </c>
      <c r="AL2" s="35"/>
      <c r="AM2" s="35" t="s">
        <v>583</v>
      </c>
      <c r="AN2" s="35" t="s">
        <v>594</v>
      </c>
      <c r="AO2" s="45">
        <v>6180</v>
      </c>
      <c r="AP2" s="44" t="s">
        <v>2563</v>
      </c>
      <c r="AQ2" s="35" t="s">
        <v>2571</v>
      </c>
      <c r="AR2" s="35"/>
      <c r="AS2" s="35"/>
      <c r="AT2" s="35" t="s">
        <v>2572</v>
      </c>
      <c r="AU2" s="35"/>
    </row>
    <row r="3" s="1" customFormat="1" ht="17.6" spans="1:47">
      <c r="A3" s="35" t="s">
        <v>2563</v>
      </c>
      <c r="B3" s="35"/>
      <c r="C3" s="35" t="s">
        <v>2564</v>
      </c>
      <c r="D3" s="35"/>
      <c r="E3" s="36" t="s">
        <v>2565</v>
      </c>
      <c r="F3" s="35"/>
      <c r="G3" s="35" t="s">
        <v>641</v>
      </c>
      <c r="H3" s="35" t="s">
        <v>2567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 t="s">
        <v>2568</v>
      </c>
      <c r="AD3" s="35" t="s">
        <v>2573</v>
      </c>
      <c r="AE3" s="35" t="s">
        <v>171</v>
      </c>
      <c r="AF3" s="35"/>
      <c r="AG3" s="35"/>
      <c r="AH3" s="35"/>
      <c r="AI3" s="35"/>
      <c r="AJ3" s="35" t="s">
        <v>2570</v>
      </c>
      <c r="AK3" s="35" t="s">
        <v>2564</v>
      </c>
      <c r="AL3" s="35"/>
      <c r="AM3" s="35" t="s">
        <v>2329</v>
      </c>
      <c r="AN3" s="35" t="s">
        <v>2335</v>
      </c>
      <c r="AO3" s="45">
        <v>6180</v>
      </c>
      <c r="AP3" s="44" t="s">
        <v>2563</v>
      </c>
      <c r="AQ3" s="35" t="s">
        <v>2571</v>
      </c>
      <c r="AR3" s="35"/>
      <c r="AS3" s="35"/>
      <c r="AT3" s="35" t="s">
        <v>2572</v>
      </c>
      <c r="AU3" s="35"/>
    </row>
    <row r="4" s="1" customFormat="1" ht="17.6" spans="1:47">
      <c r="A4" s="35" t="s">
        <v>2563</v>
      </c>
      <c r="B4" s="35"/>
      <c r="C4" s="35" t="s">
        <v>2564</v>
      </c>
      <c r="D4" s="35"/>
      <c r="E4" s="36" t="s">
        <v>2565</v>
      </c>
      <c r="F4" s="35"/>
      <c r="G4" s="35" t="s">
        <v>641</v>
      </c>
      <c r="H4" s="35" t="s">
        <v>2567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 t="s">
        <v>2568</v>
      </c>
      <c r="AD4" s="35" t="s">
        <v>2574</v>
      </c>
      <c r="AE4" s="35" t="s">
        <v>171</v>
      </c>
      <c r="AF4" s="35"/>
      <c r="AG4" s="35"/>
      <c r="AH4" s="35"/>
      <c r="AI4" s="35"/>
      <c r="AJ4" s="35" t="s">
        <v>2570</v>
      </c>
      <c r="AK4" s="35" t="s">
        <v>2564</v>
      </c>
      <c r="AL4" s="35"/>
      <c r="AM4" s="35" t="s">
        <v>642</v>
      </c>
      <c r="AN4" s="35" t="s">
        <v>650</v>
      </c>
      <c r="AO4" s="45">
        <v>6180</v>
      </c>
      <c r="AP4" s="44" t="s">
        <v>2563</v>
      </c>
      <c r="AQ4" s="35" t="s">
        <v>2571</v>
      </c>
      <c r="AR4" s="35"/>
      <c r="AS4" s="35"/>
      <c r="AT4" s="35" t="s">
        <v>2572</v>
      </c>
      <c r="AU4" s="35"/>
    </row>
    <row r="5" s="1" customFormat="1" ht="17.6" spans="1:47">
      <c r="A5" s="35"/>
      <c r="B5" s="35"/>
      <c r="C5" s="35"/>
      <c r="D5" s="35"/>
      <c r="E5" s="36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8" t="s">
        <v>2575</v>
      </c>
      <c r="AO5" s="46">
        <f>SUM(AO2:AO4)</f>
        <v>18540</v>
      </c>
      <c r="AP5" s="44"/>
      <c r="AQ5" s="35"/>
      <c r="AR5" s="35"/>
      <c r="AS5" s="35"/>
      <c r="AT5" s="35"/>
      <c r="AU5" s="35"/>
    </row>
    <row r="6" s="1" customFormat="1" ht="17.6" spans="1:47">
      <c r="A6" s="35" t="s">
        <v>2576</v>
      </c>
      <c r="B6" s="35" t="s">
        <v>2577</v>
      </c>
      <c r="C6" s="35" t="s">
        <v>1316</v>
      </c>
      <c r="D6" s="35"/>
      <c r="E6" s="37" t="s">
        <v>2578</v>
      </c>
      <c r="F6" s="35"/>
      <c r="G6" s="35" t="s">
        <v>2579</v>
      </c>
      <c r="H6" s="35" t="s">
        <v>2580</v>
      </c>
      <c r="I6" s="35"/>
      <c r="J6" s="35" t="s">
        <v>2581</v>
      </c>
      <c r="K6" s="35"/>
      <c r="L6" s="35" t="s">
        <v>2582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 t="s">
        <v>2404</v>
      </c>
      <c r="Z6" s="35"/>
      <c r="AA6" s="35" t="s">
        <v>2583</v>
      </c>
      <c r="AB6" s="35"/>
      <c r="AC6" s="35"/>
      <c r="AD6" s="35"/>
      <c r="AE6" s="35" t="s">
        <v>2584</v>
      </c>
      <c r="AF6" s="35" t="s">
        <v>2086</v>
      </c>
      <c r="AG6" s="35" t="s">
        <v>2087</v>
      </c>
      <c r="AH6" s="35" t="s">
        <v>120</v>
      </c>
      <c r="AI6" s="35" t="s">
        <v>2585</v>
      </c>
      <c r="AJ6" s="35" t="s">
        <v>2586</v>
      </c>
      <c r="AK6" s="35" t="s">
        <v>1316</v>
      </c>
      <c r="AL6" s="35" t="s">
        <v>2587</v>
      </c>
      <c r="AM6" s="35" t="s">
        <v>2588</v>
      </c>
      <c r="AN6" s="35" t="s">
        <v>2589</v>
      </c>
      <c r="AO6" s="45">
        <v>2709.6</v>
      </c>
      <c r="AP6" s="44" t="s">
        <v>2590</v>
      </c>
      <c r="AQ6" s="35" t="s">
        <v>2591</v>
      </c>
      <c r="AR6" s="35"/>
      <c r="AS6" s="35"/>
      <c r="AT6" s="35" t="s">
        <v>2572</v>
      </c>
      <c r="AU6" s="35"/>
    </row>
    <row r="7" s="1" customFormat="1" ht="17.6" spans="1:47">
      <c r="A7" s="35" t="s">
        <v>2576</v>
      </c>
      <c r="B7" s="35" t="s">
        <v>2592</v>
      </c>
      <c r="C7" s="35" t="s">
        <v>1316</v>
      </c>
      <c r="D7" s="35"/>
      <c r="E7" s="37" t="s">
        <v>2578</v>
      </c>
      <c r="F7" s="35"/>
      <c r="G7" s="35" t="s">
        <v>2579</v>
      </c>
      <c r="H7" s="35" t="s">
        <v>2580</v>
      </c>
      <c r="I7" s="35"/>
      <c r="J7" s="35" t="s">
        <v>2581</v>
      </c>
      <c r="K7" s="35"/>
      <c r="L7" s="35" t="s">
        <v>2582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 t="s">
        <v>2404</v>
      </c>
      <c r="Z7" s="35"/>
      <c r="AA7" s="35" t="s">
        <v>2593</v>
      </c>
      <c r="AB7" s="35"/>
      <c r="AC7" s="35"/>
      <c r="AD7" s="35"/>
      <c r="AE7" s="35" t="s">
        <v>2584</v>
      </c>
      <c r="AF7" s="35" t="s">
        <v>2086</v>
      </c>
      <c r="AG7" s="35" t="s">
        <v>2087</v>
      </c>
      <c r="AH7" s="35" t="s">
        <v>120</v>
      </c>
      <c r="AI7" s="35" t="s">
        <v>2585</v>
      </c>
      <c r="AJ7" s="35" t="s">
        <v>2586</v>
      </c>
      <c r="AK7" s="35" t="s">
        <v>1316</v>
      </c>
      <c r="AL7" s="35" t="s">
        <v>2587</v>
      </c>
      <c r="AM7" s="35" t="s">
        <v>2588</v>
      </c>
      <c r="AN7" s="35" t="s">
        <v>2589</v>
      </c>
      <c r="AO7" s="45">
        <v>3652.8</v>
      </c>
      <c r="AP7" s="44" t="s">
        <v>2590</v>
      </c>
      <c r="AQ7" s="35" t="s">
        <v>2591</v>
      </c>
      <c r="AR7" s="35"/>
      <c r="AS7" s="35"/>
      <c r="AT7" s="35" t="s">
        <v>2572</v>
      </c>
      <c r="AU7" s="35"/>
    </row>
    <row r="8" s="1" customFormat="1" ht="17.6" spans="1:48">
      <c r="A8" s="35" t="s">
        <v>2594</v>
      </c>
      <c r="B8" s="35"/>
      <c r="C8" s="35" t="s">
        <v>1316</v>
      </c>
      <c r="D8" s="35"/>
      <c r="E8" s="37" t="s">
        <v>2578</v>
      </c>
      <c r="F8" s="35"/>
      <c r="G8" s="35" t="s">
        <v>122</v>
      </c>
      <c r="H8" s="35" t="s">
        <v>2580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 t="s">
        <v>2595</v>
      </c>
      <c r="AD8" s="35" t="s">
        <v>2596</v>
      </c>
      <c r="AE8" s="35" t="s">
        <v>564</v>
      </c>
      <c r="AF8" s="35"/>
      <c r="AG8" s="35"/>
      <c r="AH8" s="35"/>
      <c r="AI8" s="35"/>
      <c r="AJ8" s="35" t="s">
        <v>2570</v>
      </c>
      <c r="AK8" s="35" t="s">
        <v>1316</v>
      </c>
      <c r="AL8" s="35"/>
      <c r="AM8" s="35" t="s">
        <v>1486</v>
      </c>
      <c r="AN8" s="35" t="s">
        <v>1493</v>
      </c>
      <c r="AO8" s="47">
        <v>2531.9</v>
      </c>
      <c r="AP8" s="44" t="s">
        <v>2594</v>
      </c>
      <c r="AQ8" s="35" t="s">
        <v>2597</v>
      </c>
      <c r="AR8" s="35"/>
      <c r="AS8" s="35"/>
      <c r="AT8" s="35" t="s">
        <v>2572</v>
      </c>
      <c r="AU8" s="35"/>
      <c r="AV8" s="53" t="s">
        <v>2598</v>
      </c>
    </row>
    <row r="9" s="1" customFormat="1" ht="17.6" spans="1:47">
      <c r="A9" s="35" t="s">
        <v>2599</v>
      </c>
      <c r="B9" s="35" t="s">
        <v>2600</v>
      </c>
      <c r="C9" s="35" t="s">
        <v>2601</v>
      </c>
      <c r="D9" s="35"/>
      <c r="E9" s="37" t="s">
        <v>2578</v>
      </c>
      <c r="F9" s="35"/>
      <c r="G9" s="35" t="s">
        <v>2602</v>
      </c>
      <c r="H9" s="35" t="s">
        <v>2580</v>
      </c>
      <c r="I9" s="35"/>
      <c r="J9" s="35" t="s">
        <v>2581</v>
      </c>
      <c r="K9" s="35"/>
      <c r="L9" s="35" t="s">
        <v>2582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 t="s">
        <v>2603</v>
      </c>
      <c r="Z9" s="35"/>
      <c r="AA9" s="35" t="s">
        <v>2604</v>
      </c>
      <c r="AB9" s="35"/>
      <c r="AC9" s="35"/>
      <c r="AD9" s="35"/>
      <c r="AE9" s="35" t="s">
        <v>1035</v>
      </c>
      <c r="AF9" s="35" t="s">
        <v>2605</v>
      </c>
      <c r="AG9" s="35" t="s">
        <v>2606</v>
      </c>
      <c r="AH9" s="35" t="s">
        <v>120</v>
      </c>
      <c r="AI9" s="35" t="s">
        <v>2427</v>
      </c>
      <c r="AJ9" s="35" t="s">
        <v>2586</v>
      </c>
      <c r="AK9" s="35" t="s">
        <v>2601</v>
      </c>
      <c r="AL9" s="35" t="s">
        <v>2587</v>
      </c>
      <c r="AM9" s="35" t="s">
        <v>2421</v>
      </c>
      <c r="AN9" s="35" t="s">
        <v>2431</v>
      </c>
      <c r="AO9" s="45">
        <v>5725</v>
      </c>
      <c r="AP9" s="44" t="s">
        <v>2563</v>
      </c>
      <c r="AQ9" s="35" t="s">
        <v>2607</v>
      </c>
      <c r="AR9" s="35"/>
      <c r="AS9" s="35"/>
      <c r="AT9" s="35" t="s">
        <v>2572</v>
      </c>
      <c r="AU9" s="35"/>
    </row>
    <row r="10" s="1" customFormat="1" ht="17.6" spans="1:47">
      <c r="A10" s="35" t="s">
        <v>2599</v>
      </c>
      <c r="B10" s="35" t="s">
        <v>2608</v>
      </c>
      <c r="C10" s="35" t="s">
        <v>2601</v>
      </c>
      <c r="D10" s="35"/>
      <c r="E10" s="37" t="s">
        <v>2578</v>
      </c>
      <c r="F10" s="35"/>
      <c r="G10" s="35" t="s">
        <v>2602</v>
      </c>
      <c r="H10" s="35" t="s">
        <v>2580</v>
      </c>
      <c r="I10" s="35"/>
      <c r="J10" s="35" t="s">
        <v>2581</v>
      </c>
      <c r="K10" s="35"/>
      <c r="L10" s="35" t="s">
        <v>2582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 t="s">
        <v>2603</v>
      </c>
      <c r="Z10" s="35"/>
      <c r="AA10" s="35" t="s">
        <v>2604</v>
      </c>
      <c r="AB10" s="35"/>
      <c r="AC10" s="35"/>
      <c r="AD10" s="35"/>
      <c r="AE10" s="35" t="s">
        <v>1035</v>
      </c>
      <c r="AF10" s="35" t="s">
        <v>2609</v>
      </c>
      <c r="AG10" s="35" t="s">
        <v>2606</v>
      </c>
      <c r="AH10" s="35" t="s">
        <v>120</v>
      </c>
      <c r="AI10" s="35" t="s">
        <v>2427</v>
      </c>
      <c r="AJ10" s="35" t="s">
        <v>2586</v>
      </c>
      <c r="AK10" s="35" t="s">
        <v>2601</v>
      </c>
      <c r="AL10" s="35" t="s">
        <v>2587</v>
      </c>
      <c r="AM10" s="35" t="s">
        <v>2610</v>
      </c>
      <c r="AN10" s="35" t="s">
        <v>2431</v>
      </c>
      <c r="AO10" s="45">
        <v>15033.3</v>
      </c>
      <c r="AP10" s="44" t="s">
        <v>2563</v>
      </c>
      <c r="AQ10" s="35" t="s">
        <v>2611</v>
      </c>
      <c r="AR10" s="35"/>
      <c r="AS10" s="35"/>
      <c r="AT10" s="35" t="s">
        <v>2572</v>
      </c>
      <c r="AU10" s="35"/>
    </row>
    <row r="11" s="1" customFormat="1" ht="17.6" spans="1:48">
      <c r="A11" s="35" t="s">
        <v>2612</v>
      </c>
      <c r="B11" s="35" t="s">
        <v>2613</v>
      </c>
      <c r="C11" s="35" t="s">
        <v>2578</v>
      </c>
      <c r="D11" s="35"/>
      <c r="E11" s="37" t="s">
        <v>2578</v>
      </c>
      <c r="F11" s="35" t="s">
        <v>2572</v>
      </c>
      <c r="G11" s="35" t="s">
        <v>705</v>
      </c>
      <c r="H11" s="35" t="s">
        <v>2614</v>
      </c>
      <c r="I11" s="35"/>
      <c r="J11" s="35" t="s">
        <v>2615</v>
      </c>
      <c r="K11" s="35" t="s">
        <v>2616</v>
      </c>
      <c r="L11" s="35"/>
      <c r="M11" s="35"/>
      <c r="N11" s="35" t="s">
        <v>2617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 t="s">
        <v>2618</v>
      </c>
      <c r="AB11" s="35"/>
      <c r="AC11" s="35"/>
      <c r="AD11" s="35"/>
      <c r="AE11" s="35" t="s">
        <v>518</v>
      </c>
      <c r="AF11" s="35" t="s">
        <v>418</v>
      </c>
      <c r="AG11" s="35" t="s">
        <v>2619</v>
      </c>
      <c r="AH11" s="35" t="s">
        <v>49</v>
      </c>
      <c r="AI11" s="35" t="s">
        <v>2619</v>
      </c>
      <c r="AJ11" s="35" t="s">
        <v>2586</v>
      </c>
      <c r="AK11" s="35" t="s">
        <v>2578</v>
      </c>
      <c r="AL11" s="35" t="s">
        <v>2587</v>
      </c>
      <c r="AM11" s="35" t="s">
        <v>2620</v>
      </c>
      <c r="AN11" s="35" t="s">
        <v>2621</v>
      </c>
      <c r="AO11" s="47">
        <v>0</v>
      </c>
      <c r="AP11" s="44" t="s">
        <v>2622</v>
      </c>
      <c r="AQ11" s="35" t="s">
        <v>2623</v>
      </c>
      <c r="AR11" s="35"/>
      <c r="AS11" s="35"/>
      <c r="AT11" s="35" t="s">
        <v>2572</v>
      </c>
      <c r="AU11" s="35"/>
      <c r="AV11" s="1" t="s">
        <v>2624</v>
      </c>
    </row>
    <row r="12" s="1" customFormat="1" ht="17.6" spans="1:48">
      <c r="A12" s="35" t="s">
        <v>2625</v>
      </c>
      <c r="B12" s="35"/>
      <c r="C12" s="35" t="s">
        <v>2626</v>
      </c>
      <c r="D12" s="35"/>
      <c r="E12" s="37" t="s">
        <v>2578</v>
      </c>
      <c r="F12" s="35"/>
      <c r="G12" s="35" t="s">
        <v>430</v>
      </c>
      <c r="H12" s="35" t="s">
        <v>2627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 t="s">
        <v>2628</v>
      </c>
      <c r="AD12" s="35" t="s">
        <v>2629</v>
      </c>
      <c r="AE12" s="35" t="s">
        <v>194</v>
      </c>
      <c r="AF12" s="35"/>
      <c r="AG12" s="35"/>
      <c r="AH12" s="35"/>
      <c r="AI12" s="35"/>
      <c r="AJ12" s="35" t="s">
        <v>2570</v>
      </c>
      <c r="AK12" s="35" t="s">
        <v>2626</v>
      </c>
      <c r="AL12" s="35"/>
      <c r="AM12" s="35" t="s">
        <v>2388</v>
      </c>
      <c r="AN12" s="35" t="s">
        <v>2393</v>
      </c>
      <c r="AO12" s="47">
        <v>8404.9</v>
      </c>
      <c r="AP12" s="44" t="s">
        <v>2625</v>
      </c>
      <c r="AQ12" s="35" t="s">
        <v>2571</v>
      </c>
      <c r="AR12" s="35"/>
      <c r="AS12" s="35"/>
      <c r="AT12" s="35" t="s">
        <v>2572</v>
      </c>
      <c r="AU12" s="35"/>
      <c r="AV12" s="53" t="s">
        <v>2630</v>
      </c>
    </row>
    <row r="13" s="1" customFormat="1" ht="17.6" spans="1:50">
      <c r="A13" s="35" t="s">
        <v>2631</v>
      </c>
      <c r="B13" s="35" t="s">
        <v>2632</v>
      </c>
      <c r="C13" s="35" t="s">
        <v>469</v>
      </c>
      <c r="D13" s="35"/>
      <c r="E13" s="37" t="s">
        <v>2578</v>
      </c>
      <c r="F13" s="35"/>
      <c r="G13" s="35" t="s">
        <v>122</v>
      </c>
      <c r="H13" s="35" t="s">
        <v>2580</v>
      </c>
      <c r="I13" s="35" t="s">
        <v>2633</v>
      </c>
      <c r="J13" s="35" t="s">
        <v>2581</v>
      </c>
      <c r="K13" s="35"/>
      <c r="L13" s="35" t="s">
        <v>2634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 t="s">
        <v>2635</v>
      </c>
      <c r="X13" s="35"/>
      <c r="Y13" s="35"/>
      <c r="Z13" s="35"/>
      <c r="AA13" s="35" t="s">
        <v>2636</v>
      </c>
      <c r="AB13" s="35" t="s">
        <v>2637</v>
      </c>
      <c r="AC13" s="35"/>
      <c r="AD13" s="35"/>
      <c r="AE13" s="35" t="s">
        <v>939</v>
      </c>
      <c r="AF13" s="35" t="s">
        <v>450</v>
      </c>
      <c r="AG13" s="35" t="s">
        <v>451</v>
      </c>
      <c r="AH13" s="35" t="s">
        <v>120</v>
      </c>
      <c r="AI13" s="35" t="s">
        <v>452</v>
      </c>
      <c r="AJ13" s="35" t="s">
        <v>2586</v>
      </c>
      <c r="AK13" s="35" t="s">
        <v>469</v>
      </c>
      <c r="AL13" s="35" t="s">
        <v>2638</v>
      </c>
      <c r="AM13" s="35" t="s">
        <v>447</v>
      </c>
      <c r="AN13" s="35" t="s">
        <v>457</v>
      </c>
      <c r="AO13" s="47">
        <v>0</v>
      </c>
      <c r="AP13" s="44" t="s">
        <v>2639</v>
      </c>
      <c r="AQ13" s="35" t="s">
        <v>2640</v>
      </c>
      <c r="AR13" s="35"/>
      <c r="AS13" s="35"/>
      <c r="AT13" s="35" t="s">
        <v>2572</v>
      </c>
      <c r="AU13" s="35"/>
      <c r="AV13" s="1" t="s">
        <v>2641</v>
      </c>
      <c r="AX13" s="47">
        <v>2948.9</v>
      </c>
    </row>
    <row r="14" s="1" customFormat="1" ht="17.6" spans="1:50">
      <c r="A14" s="35" t="s">
        <v>2631</v>
      </c>
      <c r="B14" s="35" t="s">
        <v>2642</v>
      </c>
      <c r="C14" s="35" t="s">
        <v>469</v>
      </c>
      <c r="D14" s="35"/>
      <c r="E14" s="37" t="s">
        <v>2578</v>
      </c>
      <c r="F14" s="35"/>
      <c r="G14" s="35" t="s">
        <v>122</v>
      </c>
      <c r="H14" s="35" t="s">
        <v>2580</v>
      </c>
      <c r="I14" s="35" t="s">
        <v>2633</v>
      </c>
      <c r="J14" s="35" t="s">
        <v>2581</v>
      </c>
      <c r="K14" s="35"/>
      <c r="L14" s="35" t="s">
        <v>2634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 t="s">
        <v>2635</v>
      </c>
      <c r="X14" s="35"/>
      <c r="Y14" s="35"/>
      <c r="Z14" s="35"/>
      <c r="AA14" s="35" t="s">
        <v>2636</v>
      </c>
      <c r="AB14" s="35" t="s">
        <v>2643</v>
      </c>
      <c r="AC14" s="35"/>
      <c r="AD14" s="35"/>
      <c r="AE14" s="35" t="s">
        <v>939</v>
      </c>
      <c r="AF14" s="35" t="s">
        <v>450</v>
      </c>
      <c r="AG14" s="35" t="s">
        <v>451</v>
      </c>
      <c r="AH14" s="35" t="s">
        <v>120</v>
      </c>
      <c r="AI14" s="35" t="s">
        <v>452</v>
      </c>
      <c r="AJ14" s="35" t="s">
        <v>2586</v>
      </c>
      <c r="AK14" s="35" t="s">
        <v>469</v>
      </c>
      <c r="AL14" s="35" t="s">
        <v>2638</v>
      </c>
      <c r="AM14" s="35" t="s">
        <v>447</v>
      </c>
      <c r="AN14" s="35" t="s">
        <v>457</v>
      </c>
      <c r="AO14" s="47">
        <v>0</v>
      </c>
      <c r="AP14" s="44" t="s">
        <v>2639</v>
      </c>
      <c r="AQ14" s="35" t="s">
        <v>2644</v>
      </c>
      <c r="AR14" s="35"/>
      <c r="AS14" s="35"/>
      <c r="AT14" s="35" t="s">
        <v>2572</v>
      </c>
      <c r="AU14" s="35"/>
      <c r="AV14" s="1" t="s">
        <v>2641</v>
      </c>
      <c r="AX14" s="47">
        <v>4774.6</v>
      </c>
    </row>
    <row r="15" s="1" customFormat="1" ht="17.6" spans="1:50">
      <c r="A15" s="35" t="s">
        <v>2631</v>
      </c>
      <c r="B15" s="35" t="s">
        <v>2645</v>
      </c>
      <c r="C15" s="35" t="s">
        <v>469</v>
      </c>
      <c r="D15" s="35"/>
      <c r="E15" s="37" t="s">
        <v>2578</v>
      </c>
      <c r="F15" s="35"/>
      <c r="G15" s="35" t="s">
        <v>122</v>
      </c>
      <c r="H15" s="35" t="s">
        <v>2580</v>
      </c>
      <c r="I15" s="35" t="s">
        <v>2633</v>
      </c>
      <c r="J15" s="35" t="s">
        <v>2581</v>
      </c>
      <c r="K15" s="35"/>
      <c r="L15" s="35" t="s">
        <v>2634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 t="s">
        <v>2635</v>
      </c>
      <c r="X15" s="35"/>
      <c r="Y15" s="35"/>
      <c r="Z15" s="35"/>
      <c r="AA15" s="35" t="s">
        <v>2636</v>
      </c>
      <c r="AB15" s="35" t="s">
        <v>2643</v>
      </c>
      <c r="AC15" s="35"/>
      <c r="AD15" s="35"/>
      <c r="AE15" s="35" t="s">
        <v>939</v>
      </c>
      <c r="AF15" s="35" t="s">
        <v>450</v>
      </c>
      <c r="AG15" s="35" t="s">
        <v>451</v>
      </c>
      <c r="AH15" s="35" t="s">
        <v>120</v>
      </c>
      <c r="AI15" s="35" t="s">
        <v>452</v>
      </c>
      <c r="AJ15" s="35" t="s">
        <v>2586</v>
      </c>
      <c r="AK15" s="35" t="s">
        <v>469</v>
      </c>
      <c r="AL15" s="35" t="s">
        <v>2638</v>
      </c>
      <c r="AM15" s="35" t="s">
        <v>447</v>
      </c>
      <c r="AN15" s="35" t="s">
        <v>457</v>
      </c>
      <c r="AO15" s="47">
        <v>0</v>
      </c>
      <c r="AP15" s="44" t="s">
        <v>2639</v>
      </c>
      <c r="AQ15" s="35" t="s">
        <v>2646</v>
      </c>
      <c r="AR15" s="35"/>
      <c r="AS15" s="35"/>
      <c r="AT15" s="35" t="s">
        <v>2572</v>
      </c>
      <c r="AU15" s="35"/>
      <c r="AV15" s="1" t="s">
        <v>2641</v>
      </c>
      <c r="AX15" s="47">
        <v>3370.3</v>
      </c>
    </row>
    <row r="16" s="1" customFormat="1" ht="17.6" spans="1:50">
      <c r="A16" s="35" t="s">
        <v>2647</v>
      </c>
      <c r="B16" s="35" t="s">
        <v>2648</v>
      </c>
      <c r="C16" s="35" t="s">
        <v>469</v>
      </c>
      <c r="D16" s="35"/>
      <c r="E16" s="37" t="s">
        <v>2578</v>
      </c>
      <c r="F16" s="35"/>
      <c r="G16" s="35" t="s">
        <v>122</v>
      </c>
      <c r="H16" s="35" t="s">
        <v>2580</v>
      </c>
      <c r="I16" s="35" t="s">
        <v>2633</v>
      </c>
      <c r="J16" s="35" t="s">
        <v>2581</v>
      </c>
      <c r="K16" s="35"/>
      <c r="L16" s="35" t="s">
        <v>2634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 t="s">
        <v>2635</v>
      </c>
      <c r="X16" s="35"/>
      <c r="Y16" s="35"/>
      <c r="Z16" s="35"/>
      <c r="AA16" s="35" t="s">
        <v>2649</v>
      </c>
      <c r="AB16" s="35" t="s">
        <v>2643</v>
      </c>
      <c r="AC16" s="35"/>
      <c r="AD16" s="35"/>
      <c r="AE16" s="35" t="s">
        <v>1125</v>
      </c>
      <c r="AF16" s="35" t="s">
        <v>450</v>
      </c>
      <c r="AG16" s="35" t="s">
        <v>292</v>
      </c>
      <c r="AH16" s="35" t="s">
        <v>120</v>
      </c>
      <c r="AI16" s="35" t="s">
        <v>2650</v>
      </c>
      <c r="AJ16" s="35" t="s">
        <v>2586</v>
      </c>
      <c r="AK16" s="35" t="s">
        <v>469</v>
      </c>
      <c r="AL16" s="35" t="s">
        <v>2638</v>
      </c>
      <c r="AM16" s="35" t="s">
        <v>447</v>
      </c>
      <c r="AN16" s="35" t="s">
        <v>457</v>
      </c>
      <c r="AO16" s="47">
        <v>0</v>
      </c>
      <c r="AP16" s="44" t="s">
        <v>2639</v>
      </c>
      <c r="AQ16" s="35" t="s">
        <v>2651</v>
      </c>
      <c r="AR16" s="35"/>
      <c r="AS16" s="35"/>
      <c r="AT16" s="35" t="s">
        <v>2572</v>
      </c>
      <c r="AU16" s="35"/>
      <c r="AV16" s="1" t="s">
        <v>2641</v>
      </c>
      <c r="AX16" s="47">
        <v>1156.9</v>
      </c>
    </row>
    <row r="17" s="1" customFormat="1" ht="17.6" spans="1:47">
      <c r="A17" s="35" t="s">
        <v>2652</v>
      </c>
      <c r="B17" s="35" t="s">
        <v>2653</v>
      </c>
      <c r="C17" s="35" t="s">
        <v>2654</v>
      </c>
      <c r="D17" s="35"/>
      <c r="E17" s="37" t="s">
        <v>2578</v>
      </c>
      <c r="F17" s="35"/>
      <c r="G17" s="35" t="s">
        <v>122</v>
      </c>
      <c r="H17" s="35" t="s">
        <v>2655</v>
      </c>
      <c r="I17" s="35"/>
      <c r="J17" s="35" t="s">
        <v>2615</v>
      </c>
      <c r="K17" s="35" t="s">
        <v>2616</v>
      </c>
      <c r="L17" s="35"/>
      <c r="M17" s="35"/>
      <c r="N17" s="35" t="s">
        <v>2617</v>
      </c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 t="s">
        <v>2656</v>
      </c>
      <c r="AB17" s="35"/>
      <c r="AC17" s="35"/>
      <c r="AD17" s="35"/>
      <c r="AE17" s="35" t="s">
        <v>141</v>
      </c>
      <c r="AF17" s="35" t="s">
        <v>2609</v>
      </c>
      <c r="AG17" s="35" t="s">
        <v>2427</v>
      </c>
      <c r="AH17" s="35" t="s">
        <v>120</v>
      </c>
      <c r="AI17" s="35" t="s">
        <v>2427</v>
      </c>
      <c r="AJ17" s="35" t="s">
        <v>2586</v>
      </c>
      <c r="AK17" s="35" t="s">
        <v>2654</v>
      </c>
      <c r="AL17" s="35" t="s">
        <v>2587</v>
      </c>
      <c r="AM17" s="35" t="s">
        <v>2421</v>
      </c>
      <c r="AN17" s="35" t="s">
        <v>2431</v>
      </c>
      <c r="AO17" s="45">
        <v>5500</v>
      </c>
      <c r="AP17" s="44" t="s">
        <v>2652</v>
      </c>
      <c r="AQ17" s="35" t="s">
        <v>2591</v>
      </c>
      <c r="AR17" s="35"/>
      <c r="AS17" s="35"/>
      <c r="AT17" s="35" t="s">
        <v>2572</v>
      </c>
      <c r="AU17" s="35"/>
    </row>
    <row r="18" s="1" customFormat="1" ht="17.6" spans="1:47">
      <c r="A18" s="35" t="s">
        <v>2652</v>
      </c>
      <c r="B18" s="35"/>
      <c r="C18" s="35" t="s">
        <v>2601</v>
      </c>
      <c r="D18" s="35"/>
      <c r="E18" s="37" t="s">
        <v>2578</v>
      </c>
      <c r="F18" s="35"/>
      <c r="G18" s="35" t="s">
        <v>1244</v>
      </c>
      <c r="H18" s="35" t="s">
        <v>2580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 t="s">
        <v>2657</v>
      </c>
      <c r="AD18" s="35" t="s">
        <v>2658</v>
      </c>
      <c r="AE18" s="35" t="s">
        <v>141</v>
      </c>
      <c r="AF18" s="35"/>
      <c r="AG18" s="35"/>
      <c r="AH18" s="35"/>
      <c r="AI18" s="35"/>
      <c r="AJ18" s="35" t="s">
        <v>2570</v>
      </c>
      <c r="AK18" s="35" t="s">
        <v>2601</v>
      </c>
      <c r="AL18" s="35"/>
      <c r="AM18" s="35" t="s">
        <v>2445</v>
      </c>
      <c r="AN18" s="35" t="s">
        <v>2448</v>
      </c>
      <c r="AO18" s="45">
        <v>3891.1</v>
      </c>
      <c r="AP18" s="44" t="s">
        <v>2652</v>
      </c>
      <c r="AQ18" s="35" t="s">
        <v>2571</v>
      </c>
      <c r="AR18" s="35"/>
      <c r="AS18" s="35"/>
      <c r="AT18" s="35" t="s">
        <v>2572</v>
      </c>
      <c r="AU18" s="35"/>
    </row>
    <row r="19" s="1" customFormat="1" ht="17.6" spans="1:48">
      <c r="A19" s="35" t="s">
        <v>2631</v>
      </c>
      <c r="B19" s="35" t="s">
        <v>2659</v>
      </c>
      <c r="C19" s="35" t="s">
        <v>2660</v>
      </c>
      <c r="D19" s="35"/>
      <c r="E19" s="37" t="s">
        <v>2578</v>
      </c>
      <c r="F19" s="35"/>
      <c r="G19" s="35" t="s">
        <v>268</v>
      </c>
      <c r="H19" s="35" t="s">
        <v>2661</v>
      </c>
      <c r="I19" s="35"/>
      <c r="J19" s="35" t="s">
        <v>2615</v>
      </c>
      <c r="K19" s="35" t="s">
        <v>2616</v>
      </c>
      <c r="L19" s="35"/>
      <c r="M19" s="35"/>
      <c r="N19" s="35" t="s">
        <v>2662</v>
      </c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 t="s">
        <v>2663</v>
      </c>
      <c r="AB19" s="35"/>
      <c r="AC19" s="35"/>
      <c r="AD19" s="35"/>
      <c r="AE19" s="35" t="s">
        <v>141</v>
      </c>
      <c r="AF19" s="35" t="s">
        <v>272</v>
      </c>
      <c r="AG19" s="35" t="s">
        <v>215</v>
      </c>
      <c r="AH19" s="35" t="s">
        <v>287</v>
      </c>
      <c r="AI19" s="35" t="s">
        <v>2664</v>
      </c>
      <c r="AJ19" s="35" t="s">
        <v>2586</v>
      </c>
      <c r="AK19" s="35" t="s">
        <v>2660</v>
      </c>
      <c r="AL19" s="35" t="s">
        <v>2587</v>
      </c>
      <c r="AM19" s="35" t="s">
        <v>269</v>
      </c>
      <c r="AN19" s="35" t="s">
        <v>278</v>
      </c>
      <c r="AO19" s="47">
        <v>0</v>
      </c>
      <c r="AP19" s="44" t="s">
        <v>2665</v>
      </c>
      <c r="AQ19" s="35" t="s">
        <v>2666</v>
      </c>
      <c r="AR19" s="35"/>
      <c r="AS19" s="35"/>
      <c r="AT19" s="35" t="s">
        <v>2572</v>
      </c>
      <c r="AU19" s="35"/>
      <c r="AV19" s="1" t="s">
        <v>2624</v>
      </c>
    </row>
    <row r="20" s="1" customFormat="1" ht="17.6" spans="1:47">
      <c r="A20" s="35" t="s">
        <v>2639</v>
      </c>
      <c r="B20" s="35"/>
      <c r="C20" s="35" t="s">
        <v>469</v>
      </c>
      <c r="D20" s="35"/>
      <c r="E20" s="37" t="s">
        <v>2578</v>
      </c>
      <c r="F20" s="35"/>
      <c r="G20" s="35" t="s">
        <v>122</v>
      </c>
      <c r="H20" s="35" t="s">
        <v>2580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 t="s">
        <v>2667</v>
      </c>
      <c r="AD20" s="35" t="s">
        <v>2668</v>
      </c>
      <c r="AE20" s="35" t="s">
        <v>464</v>
      </c>
      <c r="AF20" s="35"/>
      <c r="AG20" s="35"/>
      <c r="AH20" s="35"/>
      <c r="AI20" s="35"/>
      <c r="AJ20" s="35" t="s">
        <v>2570</v>
      </c>
      <c r="AK20" s="35" t="s">
        <v>469</v>
      </c>
      <c r="AL20" s="35"/>
      <c r="AM20" s="35" t="s">
        <v>447</v>
      </c>
      <c r="AN20" s="35" t="s">
        <v>457</v>
      </c>
      <c r="AO20" s="45">
        <v>8144.9</v>
      </c>
      <c r="AP20" s="44" t="s">
        <v>2639</v>
      </c>
      <c r="AQ20" s="35" t="s">
        <v>2669</v>
      </c>
      <c r="AR20" s="35"/>
      <c r="AS20" s="35"/>
      <c r="AT20" s="35" t="s">
        <v>2572</v>
      </c>
      <c r="AU20" s="35"/>
    </row>
    <row r="21" s="1" customFormat="1" ht="17.6" spans="1:47">
      <c r="A21" s="35" t="s">
        <v>2670</v>
      </c>
      <c r="B21" s="35"/>
      <c r="C21" s="35" t="s">
        <v>2110</v>
      </c>
      <c r="D21" s="35"/>
      <c r="E21" s="37" t="s">
        <v>2578</v>
      </c>
      <c r="F21" s="35"/>
      <c r="G21" s="35" t="s">
        <v>1558</v>
      </c>
      <c r="H21" s="35" t="s">
        <v>2580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 t="s">
        <v>2671</v>
      </c>
      <c r="AD21" s="35" t="s">
        <v>2672</v>
      </c>
      <c r="AE21" s="35" t="s">
        <v>1400</v>
      </c>
      <c r="AF21" s="35"/>
      <c r="AG21" s="35"/>
      <c r="AH21" s="35"/>
      <c r="AI21" s="35"/>
      <c r="AJ21" s="35" t="s">
        <v>2570</v>
      </c>
      <c r="AK21" s="35" t="s">
        <v>2110</v>
      </c>
      <c r="AL21" s="39"/>
      <c r="AM21" s="39" t="s">
        <v>1559</v>
      </c>
      <c r="AN21" s="39" t="s">
        <v>1564</v>
      </c>
      <c r="AO21" s="48">
        <v>9000</v>
      </c>
      <c r="AP21" s="39" t="s">
        <v>2670</v>
      </c>
      <c r="AQ21" s="35" t="s">
        <v>2571</v>
      </c>
      <c r="AR21" s="35"/>
      <c r="AS21" s="35"/>
      <c r="AT21" s="35" t="s">
        <v>2572</v>
      </c>
      <c r="AU21" s="35"/>
    </row>
    <row r="22" s="1" customFormat="1" ht="17.6" spans="1:48">
      <c r="A22" s="35" t="s">
        <v>2673</v>
      </c>
      <c r="B22" s="35" t="s">
        <v>2674</v>
      </c>
      <c r="C22" s="35" t="s">
        <v>2675</v>
      </c>
      <c r="D22" s="35"/>
      <c r="E22" s="37" t="s">
        <v>2578</v>
      </c>
      <c r="F22" s="35"/>
      <c r="G22" s="35" t="s">
        <v>688</v>
      </c>
      <c r="H22" s="35" t="s">
        <v>2580</v>
      </c>
      <c r="I22" s="35"/>
      <c r="J22" s="35" t="s">
        <v>2581</v>
      </c>
      <c r="K22" s="35"/>
      <c r="L22" s="35" t="s">
        <v>2582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 t="s">
        <v>2676</v>
      </c>
      <c r="Z22" s="35"/>
      <c r="AA22" s="35" t="s">
        <v>2677</v>
      </c>
      <c r="AB22" s="35"/>
      <c r="AC22" s="35"/>
      <c r="AD22" s="35"/>
      <c r="AE22" s="35" t="s">
        <v>459</v>
      </c>
      <c r="AF22" s="35" t="s">
        <v>1863</v>
      </c>
      <c r="AG22" s="35" t="s">
        <v>1864</v>
      </c>
      <c r="AH22" s="35" t="s">
        <v>49</v>
      </c>
      <c r="AI22" s="35" t="s">
        <v>1865</v>
      </c>
      <c r="AJ22" s="35" t="s">
        <v>2586</v>
      </c>
      <c r="AK22" s="35" t="s">
        <v>2675</v>
      </c>
      <c r="AL22" s="39" t="s">
        <v>2587</v>
      </c>
      <c r="AM22" s="39" t="s">
        <v>2678</v>
      </c>
      <c r="AN22" s="39" t="s">
        <v>2679</v>
      </c>
      <c r="AO22" s="47">
        <v>0</v>
      </c>
      <c r="AP22" s="39" t="s">
        <v>2680</v>
      </c>
      <c r="AQ22" s="35" t="s">
        <v>2681</v>
      </c>
      <c r="AR22" s="35"/>
      <c r="AS22" s="35"/>
      <c r="AT22" s="35"/>
      <c r="AU22" s="35"/>
      <c r="AV22" s="1" t="s">
        <v>2682</v>
      </c>
    </row>
    <row r="23" s="1" customFormat="1" ht="17.6" spans="1:47">
      <c r="A23" s="35"/>
      <c r="B23" s="35"/>
      <c r="C23" s="35"/>
      <c r="D23" s="35"/>
      <c r="E23" s="37" t="s">
        <v>2578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9" t="s">
        <v>2683</v>
      </c>
      <c r="AM23" s="39" t="s">
        <v>2684</v>
      </c>
      <c r="AN23" s="39">
        <v>110139778</v>
      </c>
      <c r="AO23" s="48">
        <v>100</v>
      </c>
      <c r="AP23" s="49">
        <v>45961</v>
      </c>
      <c r="AQ23" s="35"/>
      <c r="AR23" s="35"/>
      <c r="AS23" s="35"/>
      <c r="AT23" s="35"/>
      <c r="AU23" s="35"/>
    </row>
    <row r="24" s="1" customFormat="1" ht="17.6" spans="1:47">
      <c r="A24" s="35"/>
      <c r="B24" s="35"/>
      <c r="C24" s="35"/>
      <c r="D24" s="35"/>
      <c r="E24" s="37" t="s">
        <v>2578</v>
      </c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9" t="s">
        <v>2683</v>
      </c>
      <c r="AM24" s="39" t="s">
        <v>2685</v>
      </c>
      <c r="AN24" s="39">
        <v>110976963</v>
      </c>
      <c r="AO24" s="48">
        <v>399</v>
      </c>
      <c r="AP24" s="49">
        <v>45943</v>
      </c>
      <c r="AQ24" s="35"/>
      <c r="AR24" s="35"/>
      <c r="AS24" s="35"/>
      <c r="AT24" s="35"/>
      <c r="AU24" s="35"/>
    </row>
    <row r="25" s="1" customFormat="1" ht="17.6" spans="1:47">
      <c r="A25" s="35"/>
      <c r="B25" s="35"/>
      <c r="C25" s="35"/>
      <c r="D25" s="35"/>
      <c r="E25" s="37" t="s">
        <v>2578</v>
      </c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9" t="s">
        <v>2683</v>
      </c>
      <c r="AM25" s="39" t="s">
        <v>2686</v>
      </c>
      <c r="AN25" s="39">
        <v>110159583</v>
      </c>
      <c r="AO25" s="39">
        <v>4695.6</v>
      </c>
      <c r="AP25" s="49">
        <v>45931</v>
      </c>
      <c r="AQ25" s="35"/>
      <c r="AR25" s="35"/>
      <c r="AS25" s="35"/>
      <c r="AT25" s="35"/>
      <c r="AU25" s="35"/>
    </row>
    <row r="26" s="1" customFormat="1" ht="17.6" spans="1:50">
      <c r="A26" s="35"/>
      <c r="B26" s="35"/>
      <c r="C26" s="35"/>
      <c r="D26" s="35"/>
      <c r="E26" s="37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9"/>
      <c r="AM26" s="39"/>
      <c r="AN26" s="40" t="s">
        <v>2687</v>
      </c>
      <c r="AO26" s="40">
        <f>SUM(AO6:AO25)</f>
        <v>69788.1</v>
      </c>
      <c r="AP26" s="50"/>
      <c r="AQ26" s="35"/>
      <c r="AR26" s="35"/>
      <c r="AS26" s="35"/>
      <c r="AT26" s="35"/>
      <c r="AU26" s="35"/>
      <c r="AX26" s="35"/>
    </row>
    <row r="27" s="1" customFormat="1" ht="17.6" spans="1:48">
      <c r="A27" s="35" t="s">
        <v>2688</v>
      </c>
      <c r="B27" s="35" t="s">
        <v>2689</v>
      </c>
      <c r="C27" s="35" t="s">
        <v>2564</v>
      </c>
      <c r="D27" s="35"/>
      <c r="E27" s="36" t="s">
        <v>11</v>
      </c>
      <c r="F27" s="35"/>
      <c r="G27" s="35" t="s">
        <v>705</v>
      </c>
      <c r="H27" s="35" t="s">
        <v>2567</v>
      </c>
      <c r="I27" s="35"/>
      <c r="J27" s="35" t="s">
        <v>2615</v>
      </c>
      <c r="K27" s="35" t="s">
        <v>2616</v>
      </c>
      <c r="L27" s="35"/>
      <c r="M27" s="35"/>
      <c r="N27" s="35" t="s">
        <v>2603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 t="s">
        <v>2690</v>
      </c>
      <c r="AB27" s="35"/>
      <c r="AC27" s="35"/>
      <c r="AD27" s="35"/>
      <c r="AE27" s="35" t="s">
        <v>1870</v>
      </c>
      <c r="AF27" s="35" t="s">
        <v>555</v>
      </c>
      <c r="AG27" s="35" t="s">
        <v>2691</v>
      </c>
      <c r="AH27" s="35" t="s">
        <v>396</v>
      </c>
      <c r="AI27" s="35" t="s">
        <v>2692</v>
      </c>
      <c r="AJ27" s="35" t="s">
        <v>2586</v>
      </c>
      <c r="AK27" s="35" t="s">
        <v>2564</v>
      </c>
      <c r="AL27" s="35" t="s">
        <v>2587</v>
      </c>
      <c r="AM27" s="35" t="s">
        <v>2693</v>
      </c>
      <c r="AN27" s="35" t="s">
        <v>2694</v>
      </c>
      <c r="AO27" s="45">
        <f>6180/2</f>
        <v>3090</v>
      </c>
      <c r="AP27" s="44" t="s">
        <v>2673</v>
      </c>
      <c r="AQ27" s="35" t="s">
        <v>2695</v>
      </c>
      <c r="AR27" s="35"/>
      <c r="AS27" s="35"/>
      <c r="AT27" s="35" t="s">
        <v>2572</v>
      </c>
      <c r="AU27" s="35"/>
      <c r="AV27" s="1" t="s">
        <v>2696</v>
      </c>
    </row>
    <row r="28" s="1" customFormat="1" ht="17.6" spans="1:47">
      <c r="A28" s="35" t="s">
        <v>2697</v>
      </c>
      <c r="B28" s="35" t="s">
        <v>2698</v>
      </c>
      <c r="C28" s="35" t="s">
        <v>2699</v>
      </c>
      <c r="D28" s="35"/>
      <c r="E28" s="36" t="s">
        <v>11</v>
      </c>
      <c r="F28" s="35"/>
      <c r="G28" s="35" t="s">
        <v>122</v>
      </c>
      <c r="H28" s="35" t="s">
        <v>2655</v>
      </c>
      <c r="I28" s="35"/>
      <c r="J28" s="35" t="s">
        <v>2581</v>
      </c>
      <c r="K28" s="35"/>
      <c r="L28" s="35" t="s">
        <v>2700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 t="s">
        <v>2701</v>
      </c>
      <c r="Y28" s="35"/>
      <c r="Z28" s="35"/>
      <c r="AA28" s="35" t="s">
        <v>2702</v>
      </c>
      <c r="AB28" s="35"/>
      <c r="AC28" s="35"/>
      <c r="AD28" s="35"/>
      <c r="AE28" s="35" t="s">
        <v>243</v>
      </c>
      <c r="AF28" s="35" t="s">
        <v>837</v>
      </c>
      <c r="AG28" s="35" t="s">
        <v>838</v>
      </c>
      <c r="AH28" s="35" t="s">
        <v>120</v>
      </c>
      <c r="AI28" s="35" t="s">
        <v>839</v>
      </c>
      <c r="AJ28" s="35" t="s">
        <v>2586</v>
      </c>
      <c r="AK28" s="35" t="s">
        <v>2699</v>
      </c>
      <c r="AL28" s="35" t="s">
        <v>2587</v>
      </c>
      <c r="AM28" s="35" t="s">
        <v>834</v>
      </c>
      <c r="AN28" s="35" t="s">
        <v>844</v>
      </c>
      <c r="AO28" s="45">
        <v>6476</v>
      </c>
      <c r="AP28" s="44" t="s">
        <v>2697</v>
      </c>
      <c r="AQ28" s="35" t="s">
        <v>2703</v>
      </c>
      <c r="AR28" s="35"/>
      <c r="AS28" s="35"/>
      <c r="AT28" s="35" t="s">
        <v>2572</v>
      </c>
      <c r="AU28" s="35"/>
    </row>
    <row r="29" s="1" customFormat="1" ht="17.6" spans="1:47">
      <c r="A29" s="35" t="s">
        <v>2704</v>
      </c>
      <c r="B29" s="35" t="s">
        <v>2705</v>
      </c>
      <c r="C29" s="35" t="s">
        <v>2110</v>
      </c>
      <c r="D29" s="35"/>
      <c r="E29" s="36" t="s">
        <v>11</v>
      </c>
      <c r="F29" s="35"/>
      <c r="G29" s="35" t="s">
        <v>392</v>
      </c>
      <c r="H29" s="35" t="s">
        <v>2580</v>
      </c>
      <c r="I29" s="35" t="s">
        <v>2706</v>
      </c>
      <c r="J29" s="35" t="s">
        <v>2581</v>
      </c>
      <c r="K29" s="35"/>
      <c r="L29" s="35" t="s">
        <v>2700</v>
      </c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 t="s">
        <v>2707</v>
      </c>
      <c r="Y29" s="35"/>
      <c r="Z29" s="35"/>
      <c r="AA29" s="35" t="s">
        <v>2708</v>
      </c>
      <c r="AB29" s="35" t="s">
        <v>2709</v>
      </c>
      <c r="AC29" s="35"/>
      <c r="AD29" s="35"/>
      <c r="AE29" s="35" t="s">
        <v>346</v>
      </c>
      <c r="AF29" s="35" t="s">
        <v>2710</v>
      </c>
      <c r="AG29" s="35" t="s">
        <v>2711</v>
      </c>
      <c r="AH29" s="35" t="s">
        <v>287</v>
      </c>
      <c r="AI29" s="35" t="s">
        <v>2711</v>
      </c>
      <c r="AJ29" s="35" t="s">
        <v>2586</v>
      </c>
      <c r="AK29" s="35" t="s">
        <v>2110</v>
      </c>
      <c r="AL29" s="35" t="s">
        <v>2638</v>
      </c>
      <c r="AM29" s="35" t="s">
        <v>2108</v>
      </c>
      <c r="AN29" s="35" t="s">
        <v>2119</v>
      </c>
      <c r="AO29" s="45">
        <v>4121.2</v>
      </c>
      <c r="AP29" s="44" t="s">
        <v>2704</v>
      </c>
      <c r="AQ29" s="35" t="s">
        <v>2712</v>
      </c>
      <c r="AR29" s="35"/>
      <c r="AS29" s="35"/>
      <c r="AT29" s="35" t="s">
        <v>2572</v>
      </c>
      <c r="AU29" s="35"/>
    </row>
    <row r="30" s="1" customFormat="1" ht="17.6" spans="1:47">
      <c r="A30" s="35" t="s">
        <v>2704</v>
      </c>
      <c r="B30" s="35" t="s">
        <v>2713</v>
      </c>
      <c r="C30" s="35" t="s">
        <v>2110</v>
      </c>
      <c r="D30" s="35"/>
      <c r="E30" s="36" t="s">
        <v>11</v>
      </c>
      <c r="F30" s="35"/>
      <c r="G30" s="35" t="s">
        <v>392</v>
      </c>
      <c r="H30" s="35" t="s">
        <v>2580</v>
      </c>
      <c r="I30" s="35" t="s">
        <v>2706</v>
      </c>
      <c r="J30" s="35" t="s">
        <v>2581</v>
      </c>
      <c r="K30" s="35"/>
      <c r="L30" s="35" t="s">
        <v>2700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 t="s">
        <v>2707</v>
      </c>
      <c r="Y30" s="35"/>
      <c r="Z30" s="35"/>
      <c r="AA30" s="35" t="s">
        <v>2714</v>
      </c>
      <c r="AB30" s="35" t="s">
        <v>2709</v>
      </c>
      <c r="AC30" s="35"/>
      <c r="AD30" s="35"/>
      <c r="AE30" s="35" t="s">
        <v>346</v>
      </c>
      <c r="AF30" s="35" t="s">
        <v>2710</v>
      </c>
      <c r="AG30" s="35" t="s">
        <v>2711</v>
      </c>
      <c r="AH30" s="35" t="s">
        <v>287</v>
      </c>
      <c r="AI30" s="35" t="s">
        <v>2711</v>
      </c>
      <c r="AJ30" s="35" t="s">
        <v>2586</v>
      </c>
      <c r="AK30" s="35" t="s">
        <v>2110</v>
      </c>
      <c r="AL30" s="35" t="s">
        <v>2638</v>
      </c>
      <c r="AM30" s="35" t="s">
        <v>2108</v>
      </c>
      <c r="AN30" s="35" t="s">
        <v>2119</v>
      </c>
      <c r="AO30" s="45">
        <v>3978.9</v>
      </c>
      <c r="AP30" s="44" t="s">
        <v>2704</v>
      </c>
      <c r="AQ30" s="35" t="s">
        <v>2712</v>
      </c>
      <c r="AR30" s="35"/>
      <c r="AS30" s="35"/>
      <c r="AT30" s="35" t="s">
        <v>2572</v>
      </c>
      <c r="AU30" s="35"/>
    </row>
    <row r="31" s="1" customFormat="1" ht="17.6" spans="1:47">
      <c r="A31" s="35" t="s">
        <v>2704</v>
      </c>
      <c r="B31" s="35" t="s">
        <v>2715</v>
      </c>
      <c r="C31" s="35" t="s">
        <v>2110</v>
      </c>
      <c r="D31" s="35"/>
      <c r="E31" s="36" t="s">
        <v>11</v>
      </c>
      <c r="F31" s="35"/>
      <c r="G31" s="35" t="s">
        <v>392</v>
      </c>
      <c r="H31" s="35" t="s">
        <v>2580</v>
      </c>
      <c r="I31" s="35"/>
      <c r="J31" s="35" t="s">
        <v>2581</v>
      </c>
      <c r="K31" s="35"/>
      <c r="L31" s="35" t="s">
        <v>2700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 t="s">
        <v>2707</v>
      </c>
      <c r="Y31" s="35"/>
      <c r="Z31" s="35"/>
      <c r="AA31" s="35" t="s">
        <v>2714</v>
      </c>
      <c r="AB31" s="35"/>
      <c r="AC31" s="35"/>
      <c r="AD31" s="35"/>
      <c r="AE31" s="35" t="s">
        <v>346</v>
      </c>
      <c r="AF31" s="35" t="s">
        <v>291</v>
      </c>
      <c r="AG31" s="35" t="s">
        <v>2711</v>
      </c>
      <c r="AH31" s="35" t="s">
        <v>287</v>
      </c>
      <c r="AI31" s="35" t="s">
        <v>2711</v>
      </c>
      <c r="AJ31" s="35" t="s">
        <v>2586</v>
      </c>
      <c r="AK31" s="35" t="s">
        <v>2110</v>
      </c>
      <c r="AL31" s="35" t="s">
        <v>2587</v>
      </c>
      <c r="AM31" s="35" t="s">
        <v>2108</v>
      </c>
      <c r="AN31" s="35" t="s">
        <v>2119</v>
      </c>
      <c r="AO31" s="45">
        <v>92.55</v>
      </c>
      <c r="AP31" s="44" t="s">
        <v>2639</v>
      </c>
      <c r="AQ31" s="35" t="s">
        <v>2716</v>
      </c>
      <c r="AR31" s="35"/>
      <c r="AS31" s="35"/>
      <c r="AT31" s="35" t="s">
        <v>2572</v>
      </c>
      <c r="AU31" s="35"/>
    </row>
    <row r="32" s="1" customFormat="1" ht="17" customHeight="1" spans="1:48">
      <c r="A32" s="35" t="s">
        <v>2670</v>
      </c>
      <c r="B32" s="35" t="s">
        <v>2717</v>
      </c>
      <c r="C32" s="35" t="s">
        <v>2718</v>
      </c>
      <c r="D32" s="35"/>
      <c r="E32" s="36" t="s">
        <v>11</v>
      </c>
      <c r="F32" s="35"/>
      <c r="G32" s="35" t="s">
        <v>1086</v>
      </c>
      <c r="H32" s="35" t="s">
        <v>2719</v>
      </c>
      <c r="I32" s="35"/>
      <c r="J32" s="35" t="s">
        <v>2581</v>
      </c>
      <c r="K32" s="35"/>
      <c r="L32" s="35" t="s">
        <v>2582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 t="s">
        <v>2676</v>
      </c>
      <c r="Z32" s="35"/>
      <c r="AA32" s="35" t="s">
        <v>2720</v>
      </c>
      <c r="AB32" s="35"/>
      <c r="AC32" s="35"/>
      <c r="AD32" s="35"/>
      <c r="AE32" s="35" t="s">
        <v>1400</v>
      </c>
      <c r="AF32" s="35" t="s">
        <v>2721</v>
      </c>
      <c r="AG32" s="35" t="s">
        <v>419</v>
      </c>
      <c r="AH32" s="35" t="s">
        <v>396</v>
      </c>
      <c r="AI32" s="35" t="s">
        <v>131</v>
      </c>
      <c r="AJ32" s="35" t="s">
        <v>2586</v>
      </c>
      <c r="AK32" s="35" t="s">
        <v>2718</v>
      </c>
      <c r="AL32" s="35" t="s">
        <v>2587</v>
      </c>
      <c r="AM32" s="35" t="s">
        <v>2722</v>
      </c>
      <c r="AN32" s="35" t="s">
        <v>2723</v>
      </c>
      <c r="AO32" s="45">
        <v>775</v>
      </c>
      <c r="AP32" s="44" t="s">
        <v>2724</v>
      </c>
      <c r="AQ32" s="35" t="s">
        <v>2725</v>
      </c>
      <c r="AR32" s="35"/>
      <c r="AS32" s="35"/>
      <c r="AT32" s="35" t="s">
        <v>2572</v>
      </c>
      <c r="AU32" s="35"/>
      <c r="AV32" s="1" t="s">
        <v>2726</v>
      </c>
    </row>
    <row r="33" s="1" customFormat="1" ht="17" customHeight="1" spans="1:47">
      <c r="A33" s="35"/>
      <c r="B33" s="35"/>
      <c r="C33" s="35"/>
      <c r="D33" s="35"/>
      <c r="E33" s="36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41" t="s">
        <v>2727</v>
      </c>
      <c r="AN33" s="41">
        <v>100806138</v>
      </c>
      <c r="AO33" s="51">
        <v>100</v>
      </c>
      <c r="AQ33" s="3">
        <v>45960</v>
      </c>
      <c r="AR33" s="35"/>
      <c r="AS33" s="35"/>
      <c r="AT33" s="35"/>
      <c r="AU33" s="35"/>
    </row>
    <row r="34" s="1" customFormat="1" ht="17" customHeight="1" spans="1:47">
      <c r="A34" s="35"/>
      <c r="B34" s="35"/>
      <c r="C34" s="35"/>
      <c r="D34" s="35"/>
      <c r="E34" s="36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41" t="s">
        <v>2728</v>
      </c>
      <c r="AN34" s="42">
        <v>111045497</v>
      </c>
      <c r="AO34" s="51">
        <v>100</v>
      </c>
      <c r="AQ34" s="3">
        <v>45951</v>
      </c>
      <c r="AR34" s="35"/>
      <c r="AS34" s="35"/>
      <c r="AT34" s="35"/>
      <c r="AU34" s="35"/>
    </row>
    <row r="35" s="1" customFormat="1" ht="17" customHeight="1" spans="1:47">
      <c r="A35" s="35"/>
      <c r="B35" s="35"/>
      <c r="C35" s="35"/>
      <c r="D35" s="35"/>
      <c r="E35" s="36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42" t="s">
        <v>2729</v>
      </c>
      <c r="AN35" s="41">
        <v>104236314</v>
      </c>
      <c r="AO35" s="41">
        <v>7366.8</v>
      </c>
      <c r="AQ35" s="3">
        <v>45940</v>
      </c>
      <c r="AR35" s="35"/>
      <c r="AS35" s="35"/>
      <c r="AT35" s="35"/>
      <c r="AU35" s="35"/>
    </row>
    <row r="36" s="1" customFormat="1" ht="17.6" spans="40:42">
      <c r="AN36" s="40" t="s">
        <v>2730</v>
      </c>
      <c r="AO36" s="40">
        <f>SUM(AO27:AO35)</f>
        <v>26100.45</v>
      </c>
      <c r="AP36" s="52"/>
    </row>
  </sheetData>
  <autoFilter xmlns:etc="http://www.wps.cn/officeDocument/2017/etCustomData" ref="A1:XFD36" etc:filterBottomFollowUsedRange="0">
    <extLst/>
  </autoFilter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B6"/>
  <sheetViews>
    <sheetView zoomScale="87" zoomScaleNormal="87" topLeftCell="G1" workbookViewId="0">
      <selection activeCell="AF7" sqref="AF7"/>
    </sheetView>
  </sheetViews>
  <sheetFormatPr defaultColWidth="9.23076923076923" defaultRowHeight="16.8" outlineLevelRow="5"/>
  <cols>
    <col min="4" max="4" width="16.3076923076923" customWidth="1"/>
    <col min="29" max="29" width="9.69230769230769"/>
  </cols>
  <sheetData>
    <row r="2" ht="17.6" spans="2:262">
      <c r="B2" s="16" t="s">
        <v>2731</v>
      </c>
      <c r="C2" s="17"/>
      <c r="D2" s="18"/>
      <c r="E2" s="19" t="s">
        <v>121</v>
      </c>
      <c r="F2" s="19"/>
      <c r="G2" s="19"/>
      <c r="H2" s="19"/>
      <c r="I2" s="24"/>
      <c r="J2" s="19"/>
      <c r="K2" s="19"/>
      <c r="L2" s="25"/>
      <c r="M2" s="29" t="s">
        <v>2732</v>
      </c>
      <c r="N2" s="29"/>
      <c r="O2" s="29"/>
      <c r="P2" s="29"/>
      <c r="Q2" s="29"/>
      <c r="R2" s="29"/>
      <c r="S2" s="29"/>
      <c r="T2" s="29"/>
      <c r="U2" s="30" t="s">
        <v>2733</v>
      </c>
      <c r="V2" s="30"/>
      <c r="W2" s="30"/>
      <c r="X2" s="30"/>
      <c r="Y2" s="30"/>
      <c r="Z2" s="30"/>
      <c r="AA2" s="31" t="s">
        <v>50</v>
      </c>
      <c r="AB2" s="32"/>
      <c r="AC2" s="32"/>
      <c r="AD2" s="32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</row>
    <row r="3" ht="17.6" spans="2:262">
      <c r="B3" s="19" t="s">
        <v>4</v>
      </c>
      <c r="C3" s="19" t="s">
        <v>27</v>
      </c>
      <c r="D3" s="19" t="s">
        <v>9</v>
      </c>
      <c r="E3" s="19" t="s">
        <v>2734</v>
      </c>
      <c r="F3" s="19" t="s">
        <v>2735</v>
      </c>
      <c r="G3" s="19" t="s">
        <v>39</v>
      </c>
      <c r="H3" s="19" t="s">
        <v>2736</v>
      </c>
      <c r="I3" s="24" t="s">
        <v>2737</v>
      </c>
      <c r="J3" s="19" t="s">
        <v>39</v>
      </c>
      <c r="K3" s="19" t="s">
        <v>2738</v>
      </c>
      <c r="L3" s="25" t="s">
        <v>2739</v>
      </c>
      <c r="M3" s="29" t="s">
        <v>2740</v>
      </c>
      <c r="N3" s="29" t="s">
        <v>2741</v>
      </c>
      <c r="O3" s="29" t="s">
        <v>2742</v>
      </c>
      <c r="P3" s="29" t="s">
        <v>2743</v>
      </c>
      <c r="Q3" s="29" t="s">
        <v>2744</v>
      </c>
      <c r="R3" s="29" t="s">
        <v>2742</v>
      </c>
      <c r="S3" s="29" t="s">
        <v>2738</v>
      </c>
      <c r="T3" s="29" t="s">
        <v>2739</v>
      </c>
      <c r="U3" s="30" t="s">
        <v>2745</v>
      </c>
      <c r="V3" s="30" t="s">
        <v>2746</v>
      </c>
      <c r="W3" s="30" t="s">
        <v>2738</v>
      </c>
      <c r="X3" s="30" t="s">
        <v>2747</v>
      </c>
      <c r="Y3" s="30" t="s">
        <v>2738</v>
      </c>
      <c r="Z3" s="30" t="s">
        <v>2739</v>
      </c>
      <c r="AA3" s="31" t="s">
        <v>2748</v>
      </c>
      <c r="AB3" s="32" t="s">
        <v>2749</v>
      </c>
      <c r="AC3" s="32" t="s">
        <v>2750</v>
      </c>
      <c r="AD3" s="32" t="s">
        <v>2751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</row>
    <row r="4" ht="17.6" spans="2:262">
      <c r="B4" s="20">
        <v>238256</v>
      </c>
      <c r="C4" s="21" t="s">
        <v>11</v>
      </c>
      <c r="D4" s="21"/>
      <c r="E4" s="21">
        <v>6</v>
      </c>
      <c r="F4" s="21">
        <v>0</v>
      </c>
      <c r="G4" s="22">
        <f>F4/E4</f>
        <v>0</v>
      </c>
      <c r="H4" s="21">
        <v>6</v>
      </c>
      <c r="I4" s="26">
        <v>1.9</v>
      </c>
      <c r="J4" s="22">
        <f>I4/H4</f>
        <v>0.316666666666667</v>
      </c>
      <c r="K4" s="27">
        <v>0.3</v>
      </c>
      <c r="L4" s="28">
        <v>0</v>
      </c>
      <c r="M4" s="27">
        <v>0.25</v>
      </c>
      <c r="N4" s="27">
        <v>0.42</v>
      </c>
      <c r="O4" s="21" t="s">
        <v>2752</v>
      </c>
      <c r="P4" s="27">
        <v>0.1</v>
      </c>
      <c r="Q4" s="27">
        <v>0.15</v>
      </c>
      <c r="R4" s="21" t="s">
        <v>2752</v>
      </c>
      <c r="S4" s="27">
        <v>0.4</v>
      </c>
      <c r="T4" s="21">
        <v>40</v>
      </c>
      <c r="U4" s="23">
        <v>0.3</v>
      </c>
      <c r="V4" s="27">
        <v>0.38</v>
      </c>
      <c r="W4" s="23">
        <v>0.2</v>
      </c>
      <c r="X4" s="21" t="s">
        <v>2753</v>
      </c>
      <c r="Y4" s="27">
        <v>0.1</v>
      </c>
      <c r="Z4" s="21">
        <v>30</v>
      </c>
      <c r="AA4" s="33">
        <f>L4+T4+Z4</f>
        <v>70</v>
      </c>
      <c r="AB4" s="21">
        <v>1000</v>
      </c>
      <c r="AC4" s="34">
        <f>(100-(90-AA4)*2)%</f>
        <v>0.6</v>
      </c>
      <c r="AD4" s="21">
        <f>AB4*AC4</f>
        <v>600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</row>
    <row r="5" ht="17.6" spans="2:262">
      <c r="B5" s="20">
        <v>404905</v>
      </c>
      <c r="C5" s="21" t="s">
        <v>20</v>
      </c>
      <c r="D5" s="21" t="s">
        <v>2754</v>
      </c>
      <c r="E5" s="21">
        <v>2</v>
      </c>
      <c r="F5" s="21">
        <v>1</v>
      </c>
      <c r="G5" s="23">
        <f>F5/E5</f>
        <v>0.5</v>
      </c>
      <c r="H5" s="21">
        <v>2</v>
      </c>
      <c r="I5" s="26">
        <v>0</v>
      </c>
      <c r="J5" s="22">
        <f>I5/H5</f>
        <v>0</v>
      </c>
      <c r="K5" s="27">
        <v>0.3</v>
      </c>
      <c r="L5" s="28">
        <v>0</v>
      </c>
      <c r="M5" s="27">
        <v>0.1</v>
      </c>
      <c r="N5" s="27">
        <v>0.23</v>
      </c>
      <c r="O5" s="21" t="s">
        <v>2752</v>
      </c>
      <c r="P5" s="27">
        <v>0.1</v>
      </c>
      <c r="Q5" s="27">
        <v>0.26</v>
      </c>
      <c r="R5" s="21" t="s">
        <v>2752</v>
      </c>
      <c r="S5" s="27">
        <v>0.4</v>
      </c>
      <c r="T5" s="21">
        <v>40</v>
      </c>
      <c r="U5" s="23">
        <v>0.3</v>
      </c>
      <c r="V5" s="27">
        <v>0.69</v>
      </c>
      <c r="W5" s="23">
        <v>0.2</v>
      </c>
      <c r="X5" s="21" t="s">
        <v>2753</v>
      </c>
      <c r="Y5" s="27">
        <v>0.1</v>
      </c>
      <c r="Z5" s="21">
        <f>W5*100+10</f>
        <v>30</v>
      </c>
      <c r="AA5" s="33">
        <f>L5+T5+Z5</f>
        <v>70</v>
      </c>
      <c r="AB5" s="21">
        <v>2000</v>
      </c>
      <c r="AC5" s="34">
        <f>(100-(90-AA5)*2)%</f>
        <v>0.6</v>
      </c>
      <c r="AD5" s="21">
        <f>AB5*AC5</f>
        <v>1200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</row>
    <row r="6" s="1" customFormat="1" ht="17.6" spans="2:30">
      <c r="B6" s="20">
        <v>341422</v>
      </c>
      <c r="C6" s="21" t="s">
        <v>17</v>
      </c>
      <c r="D6" s="21" t="s">
        <v>2755</v>
      </c>
      <c r="E6" s="21">
        <v>6</v>
      </c>
      <c r="F6" s="21">
        <v>0</v>
      </c>
      <c r="G6" s="22">
        <f>F6/E6</f>
        <v>0</v>
      </c>
      <c r="H6" s="21">
        <v>6</v>
      </c>
      <c r="I6" s="26">
        <v>1.7587</v>
      </c>
      <c r="J6" s="22">
        <f>I6/H6</f>
        <v>0.293116666666667</v>
      </c>
      <c r="K6" s="27">
        <v>0.3</v>
      </c>
      <c r="L6" s="28">
        <v>0</v>
      </c>
      <c r="M6" s="27">
        <v>0.25</v>
      </c>
      <c r="N6" s="27">
        <v>0.45</v>
      </c>
      <c r="O6" s="21" t="s">
        <v>2752</v>
      </c>
      <c r="P6" s="27">
        <v>0.1</v>
      </c>
      <c r="Q6" s="27">
        <v>0.26</v>
      </c>
      <c r="R6" s="21" t="s">
        <v>2752</v>
      </c>
      <c r="S6" s="27">
        <v>0.4</v>
      </c>
      <c r="T6" s="21">
        <v>40</v>
      </c>
      <c r="U6" s="23">
        <v>0.3</v>
      </c>
      <c r="V6" s="27">
        <v>0.5</v>
      </c>
      <c r="W6" s="23">
        <v>0.2</v>
      </c>
      <c r="X6" s="21" t="s">
        <v>2753</v>
      </c>
      <c r="Y6" s="27">
        <v>0.1</v>
      </c>
      <c r="Z6" s="21">
        <f>W6*100+10</f>
        <v>30</v>
      </c>
      <c r="AA6" s="33">
        <f>L6+T6+Z6</f>
        <v>70</v>
      </c>
      <c r="AB6" s="21">
        <v>0</v>
      </c>
      <c r="AC6" s="21"/>
      <c r="AD6" s="21">
        <f>AB6*AA6%</f>
        <v>0</v>
      </c>
    </row>
  </sheetData>
  <mergeCells count="5">
    <mergeCell ref="B2:D2"/>
    <mergeCell ref="E2:L2"/>
    <mergeCell ref="M2:T2"/>
    <mergeCell ref="U2:Z2"/>
    <mergeCell ref="AA2:AD2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7"/>
  <sheetViews>
    <sheetView workbookViewId="0">
      <selection activeCell="B2" sqref="B2:L7"/>
    </sheetView>
  </sheetViews>
  <sheetFormatPr defaultColWidth="9.23076923076923" defaultRowHeight="16.8" outlineLevelRow="6"/>
  <cols>
    <col min="4" max="4" width="13.7692307692308" customWidth="1"/>
    <col min="8" max="8" width="28.0769230769231" customWidth="1"/>
    <col min="9" max="9" width="21.1538461538462" customWidth="1"/>
    <col min="10" max="10" width="24" customWidth="1"/>
    <col min="11" max="11" width="16.6634615384615" customWidth="1"/>
    <col min="12" max="12" width="20.8461538461538" customWidth="1"/>
  </cols>
  <sheetData>
    <row r="2" spans="2:12">
      <c r="B2" s="5" t="s">
        <v>1</v>
      </c>
      <c r="C2" s="5" t="s">
        <v>3</v>
      </c>
      <c r="D2" s="5" t="s">
        <v>6</v>
      </c>
      <c r="E2" s="5" t="s">
        <v>4</v>
      </c>
      <c r="F2" s="5" t="s">
        <v>5</v>
      </c>
      <c r="G2" s="5" t="s">
        <v>2756</v>
      </c>
      <c r="H2" s="11" t="s">
        <v>2757</v>
      </c>
      <c r="I2" s="11"/>
      <c r="J2" s="11"/>
      <c r="K2" s="11"/>
      <c r="L2" s="11"/>
    </row>
    <row r="3" spans="2:12">
      <c r="B3" s="5"/>
      <c r="C3" s="5"/>
      <c r="D3" s="5"/>
      <c r="E3" s="5"/>
      <c r="F3" s="5"/>
      <c r="G3" s="5"/>
      <c r="H3" s="12" t="s">
        <v>2758</v>
      </c>
      <c r="I3" s="5" t="s">
        <v>2759</v>
      </c>
      <c r="J3" s="5" t="s">
        <v>2760</v>
      </c>
      <c r="K3" s="5" t="s">
        <v>2761</v>
      </c>
      <c r="L3" s="5" t="s">
        <v>2762</v>
      </c>
    </row>
    <row r="4" spans="2:12">
      <c r="B4" s="6">
        <v>1</v>
      </c>
      <c r="C4" s="6">
        <v>202511</v>
      </c>
      <c r="D4" s="7" t="s">
        <v>2763</v>
      </c>
      <c r="E4" s="6">
        <v>238256</v>
      </c>
      <c r="F4" s="6" t="s">
        <v>11</v>
      </c>
      <c r="G4" s="7" t="s">
        <v>2764</v>
      </c>
      <c r="H4" s="6" t="s">
        <v>2765</v>
      </c>
      <c r="I4" s="6" t="s">
        <v>2766</v>
      </c>
      <c r="J4" s="6" t="s">
        <v>2767</v>
      </c>
      <c r="K4" s="13">
        <v>0.35</v>
      </c>
      <c r="L4" s="6" t="s">
        <v>2768</v>
      </c>
    </row>
    <row r="5" spans="2:12">
      <c r="B5" s="6">
        <v>2</v>
      </c>
      <c r="C5" s="6">
        <v>202511</v>
      </c>
      <c r="D5" s="8"/>
      <c r="E5" s="6">
        <v>341422</v>
      </c>
      <c r="F5" s="6" t="s">
        <v>17</v>
      </c>
      <c r="G5" s="8"/>
      <c r="H5" s="6" t="s">
        <v>2765</v>
      </c>
      <c r="I5" s="6" t="s">
        <v>2766</v>
      </c>
      <c r="J5" s="6" t="s">
        <v>2767</v>
      </c>
      <c r="K5" s="13">
        <v>0.35</v>
      </c>
      <c r="L5" s="6" t="s">
        <v>2768</v>
      </c>
    </row>
    <row r="6" spans="2:12">
      <c r="B6" s="6">
        <v>3</v>
      </c>
      <c r="C6" s="6">
        <v>202511</v>
      </c>
      <c r="D6" s="9"/>
      <c r="E6" s="6">
        <v>404905</v>
      </c>
      <c r="F6" s="6" t="s">
        <v>20</v>
      </c>
      <c r="G6" s="9"/>
      <c r="H6" s="6" t="s">
        <v>2769</v>
      </c>
      <c r="I6" s="6" t="s">
        <v>2770</v>
      </c>
      <c r="J6" s="6" t="s">
        <v>2771</v>
      </c>
      <c r="K6" s="13">
        <v>0.35</v>
      </c>
      <c r="L6" s="6" t="s">
        <v>2768</v>
      </c>
    </row>
    <row r="7" spans="2:12">
      <c r="B7" s="10"/>
      <c r="C7" s="10"/>
      <c r="D7" s="10"/>
      <c r="E7" s="10"/>
      <c r="F7" s="10"/>
      <c r="G7" s="10"/>
      <c r="H7" s="10"/>
      <c r="I7" s="14" t="s">
        <v>2772</v>
      </c>
      <c r="J7" s="14" t="s">
        <v>2773</v>
      </c>
      <c r="K7" s="15" t="s">
        <v>2773</v>
      </c>
      <c r="L7" s="15"/>
    </row>
  </sheetData>
  <mergeCells count="10">
    <mergeCell ref="H2:L2"/>
    <mergeCell ref="K7:L7"/>
    <mergeCell ref="B2:B3"/>
    <mergeCell ref="C2:C3"/>
    <mergeCell ref="D2:D3"/>
    <mergeCell ref="D4:D6"/>
    <mergeCell ref="E2:E3"/>
    <mergeCell ref="F2:F3"/>
    <mergeCell ref="G2:G3"/>
    <mergeCell ref="G4:G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M1:AV3"/>
  <sheetViews>
    <sheetView topLeftCell="AG1" workbookViewId="0">
      <selection activeCell="AV1" sqref="AV1:AV3"/>
    </sheetView>
  </sheetViews>
  <sheetFormatPr defaultColWidth="9.23076923076923" defaultRowHeight="16.8" outlineLevelRow="2"/>
  <cols>
    <col min="40" max="40" width="11.4615384615385" customWidth="1"/>
    <col min="42" max="42" width="11" customWidth="1"/>
  </cols>
  <sheetData>
    <row r="1" s="1" customFormat="1" ht="17.6" spans="39:48">
      <c r="AM1" s="2" t="s">
        <v>2727</v>
      </c>
      <c r="AN1" s="2">
        <v>100806138</v>
      </c>
      <c r="AP1" s="3">
        <v>45960</v>
      </c>
      <c r="AV1" s="4">
        <v>100</v>
      </c>
    </row>
    <row r="2" s="1" customFormat="1" ht="17.6" spans="39:48">
      <c r="AM2" s="2" t="s">
        <v>2728</v>
      </c>
      <c r="AN2" s="1">
        <v>111045497</v>
      </c>
      <c r="AP2" s="3">
        <v>45951</v>
      </c>
      <c r="AV2" s="4">
        <v>100</v>
      </c>
    </row>
    <row r="3" s="1" customFormat="1" ht="17.6" spans="39:48">
      <c r="AM3" s="1" t="s">
        <v>2729</v>
      </c>
      <c r="AN3" s="2">
        <v>104236314</v>
      </c>
      <c r="AP3" s="3">
        <v>45940</v>
      </c>
      <c r="AV3" s="2">
        <v>7366.8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</vt:lpstr>
      <vt:lpstr>业绩核算</vt:lpstr>
      <vt:lpstr>签约单明细</vt:lpstr>
      <vt:lpstr>退费明细</vt:lpstr>
      <vt:lpstr>10月绩效核算</vt:lpstr>
      <vt:lpstr>11月绩效目标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张宁32</cp:lastModifiedBy>
  <dcterms:created xsi:type="dcterms:W3CDTF">2025-11-03T23:21:00Z</dcterms:created>
  <dcterms:modified xsi:type="dcterms:W3CDTF">2025-11-04T19:57:31Z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DA8A4C16C52E4E5805230869F7D8AD21_43</vt:lpwstr>
  </property>
  <property fmtid="{D5CDD505-2E9C-101B-9397-08002B2CF9AE}" pid="3" name="KSOProductBuildVer">
    <vt:lpwstr>2052-12.1.22553.22553</vt:lpwstr>
  </property>
</Properties>
</file>