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20" windowHeight="12260"/>
  </bookViews>
  <sheets>
    <sheet name="汇总" sheetId="5" r:id="rId1"/>
    <sheet name="2&amp;3月签约明细" sheetId="1" r:id="rId2"/>
    <sheet name="业绩核算" sheetId="2" r:id="rId3"/>
    <sheet name="绩效明细" sheetId="3" r:id="rId4"/>
    <sheet name="2&amp;3月退费明细" sheetId="4" r:id="rId5"/>
    <sheet name="4月顾问绩效目标" sheetId="6" r:id="rId6"/>
    <sheet name="菁英签约明细" sheetId="7" r:id="rId7"/>
  </sheets>
  <externalReferences>
    <externalReference r:id="rId9"/>
  </externalReferences>
  <definedNames>
    <definedName name="_xlnm._FilterDatabase" localSheetId="0" hidden="1">汇总!$B$2:$N$13</definedName>
    <definedName name="_xlnm._FilterDatabase" localSheetId="1" hidden="1">'2&amp;3月签约明细'!$A$10:$BO$719</definedName>
    <definedName name="_xlnm._FilterDatabase" localSheetId="6" hidden="1">菁英签约明细!$A$1:$J$26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<sst xmlns="http://schemas.openxmlformats.org/spreadsheetml/2006/main" count="37296" uniqueCount="4757">
  <si>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</si>
  <si>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</si>
  <si>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</si>
  <si>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</si>
  <si>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</si>
  <si>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</si>
  <si>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</si>
  <si>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</si>
  <si>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</si>
  <si>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谭悦</t>
  </si>
  <si>
    <t>考研个性化</t>
  </si>
  <si>
    <t>学习顾问</t>
  </si>
  <si>
    <t>提成奖金</t>
  </si>
  <si>
    <t>兵种</t>
  </si>
  <si>
    <t>薪资名称</t>
  </si>
  <si>
    <t>标化薪资项目请选择</t>
  </si>
  <si>
    <t>转介绍额外激励</t>
  </si>
  <si>
    <t>顾问</t>
  </si>
  <si>
    <t>月绩效</t>
  </si>
  <si>
    <t>月度绩效</t>
  </si>
  <si>
    <t>其他业绩奖金</t>
  </si>
  <si>
    <t>菁英签约奖*3</t>
  </si>
  <si>
    <t>业绩提点</t>
  </si>
  <si>
    <t>赵星火</t>
  </si>
  <si>
    <t>2+3月合并发放，2月预提在总数中已扣减</t>
  </si>
  <si>
    <t>PK赛激励</t>
  </si>
  <si>
    <t>特殊项</t>
  </si>
  <si>
    <t>业绩回算正数</t>
  </si>
  <si>
    <t>往月薪资补发</t>
  </si>
  <si>
    <t>菁英签约奖*1</t>
  </si>
  <si>
    <t>业绩回算负值</t>
  </si>
  <si>
    <t>业绩扣款</t>
  </si>
  <si>
    <t>李涛</t>
  </si>
  <si>
    <t>王志鹏</t>
  </si>
  <si>
    <t>保护期全额</t>
  </si>
  <si>
    <t>求和项:学费</t>
  </si>
  <si>
    <t>产品标签</t>
  </si>
  <si>
    <t>签约单录入人</t>
  </si>
  <si>
    <t>个性化</t>
  </si>
  <si>
    <t>集训</t>
  </si>
  <si>
    <t>四六级</t>
  </si>
  <si>
    <t>无忧</t>
  </si>
  <si>
    <t>在线网课</t>
  </si>
  <si>
    <t>总计</t>
  </si>
  <si>
    <t>学校</t>
  </si>
  <si>
    <t>资源姓名</t>
  </si>
  <si>
    <t>资源ID</t>
  </si>
  <si>
    <t>资源录入人</t>
  </si>
  <si>
    <t>资源录入时间</t>
  </si>
  <si>
    <t>资源描述</t>
  </si>
  <si>
    <t>市场活动</t>
  </si>
  <si>
    <t>资源年级</t>
  </si>
  <si>
    <t>分配顾问/TMK</t>
  </si>
  <si>
    <t>一级获取渠道</t>
  </si>
  <si>
    <t>二级获取渠道</t>
  </si>
  <si>
    <t>转介绍人</t>
  </si>
  <si>
    <t>TMK激活人</t>
  </si>
  <si>
    <t>TMK激活处理时间</t>
  </si>
  <si>
    <t>工单姓名</t>
  </si>
  <si>
    <t>跟进顾问</t>
  </si>
  <si>
    <t>工单ID</t>
  </si>
  <si>
    <t>工单类型</t>
  </si>
  <si>
    <t>工单录入时间</t>
  </si>
  <si>
    <t>工单等级</t>
  </si>
  <si>
    <t>咨询课程</t>
  </si>
  <si>
    <t>工单年级</t>
  </si>
  <si>
    <t>院系</t>
  </si>
  <si>
    <t>专业</t>
  </si>
  <si>
    <t>签约学生姓名</t>
  </si>
  <si>
    <t>签约单ID</t>
  </si>
  <si>
    <t>签约单录入时间</t>
  </si>
  <si>
    <t>签约单更新人</t>
  </si>
  <si>
    <t>签约单更新时间</t>
  </si>
  <si>
    <t>班号</t>
  </si>
  <si>
    <t>班级名称</t>
  </si>
  <si>
    <t>面询表类型</t>
  </si>
  <si>
    <t>订金</t>
  </si>
  <si>
    <t>学费</t>
  </si>
  <si>
    <t>续费类型</t>
  </si>
  <si>
    <t>推荐人</t>
  </si>
  <si>
    <t>类型</t>
  </si>
  <si>
    <t>是否交接</t>
  </si>
  <si>
    <t>操作人编号</t>
  </si>
  <si>
    <t>学员号</t>
  </si>
  <si>
    <t>听课证号</t>
  </si>
  <si>
    <t>报班日期</t>
  </si>
  <si>
    <t>学员状态</t>
  </si>
  <si>
    <t>回访记录</t>
  </si>
  <si>
    <t>新老生类型</t>
  </si>
  <si>
    <t>退费金额</t>
  </si>
  <si>
    <t>退费日期</t>
  </si>
  <si>
    <t>课程类型</t>
  </si>
  <si>
    <t>客户ID</t>
  </si>
  <si>
    <t>是否新东方在线签约</t>
  </si>
  <si>
    <t>考季</t>
  </si>
  <si>
    <t>报名产品</t>
  </si>
  <si>
    <t>报名科目</t>
  </si>
  <si>
    <t>意向报考专业</t>
  </si>
  <si>
    <t>学校班型/类型</t>
  </si>
  <si>
    <t>是否关联协议</t>
  </si>
  <si>
    <t>特殊备注</t>
  </si>
  <si>
    <t>产品品类</t>
  </si>
  <si>
    <t>业务类型</t>
  </si>
  <si>
    <t>签约列表在线学员ID</t>
  </si>
  <si>
    <t>大学生源类型</t>
  </si>
  <si>
    <t>资源来源</t>
  </si>
  <si>
    <t>北京大学部</t>
  </si>
  <si>
    <t>国内大学部</t>
  </si>
  <si>
    <t>127312768</t>
  </si>
  <si>
    <t>2025-09-13 09:48:05</t>
  </si>
  <si>
    <t>内推给赵星火</t>
  </si>
  <si>
    <t/>
  </si>
  <si>
    <t>大三</t>
  </si>
  <si>
    <t>内部推荐</t>
  </si>
  <si>
    <t>前途推荐</t>
  </si>
  <si>
    <t>陶佳悦</t>
  </si>
  <si>
    <t>32176869</t>
  </si>
  <si>
    <t>续费工单</t>
  </si>
  <si>
    <t>2026-03-31 17:15</t>
  </si>
  <si>
    <t>A（六个月内有报课意向工单）</t>
  </si>
  <si>
    <t>考研专业课,考研无忧计划</t>
  </si>
  <si>
    <t>对外经济贸易大学</t>
  </si>
  <si>
    <t>金融学院</t>
  </si>
  <si>
    <t>金融工程</t>
  </si>
  <si>
    <t>2026-03-31 19:03</t>
  </si>
  <si>
    <t>WYJ27002</t>
  </si>
  <si>
    <t>考研专业课无忧计划（27考研/396经综数学）</t>
  </si>
  <si>
    <t>国内考试</t>
  </si>
  <si>
    <t>扩科续费</t>
  </si>
  <si>
    <t>连羽姗+lianyushan@xdf.cn+连羽姗(新东方教育科技集团有限公司-产业机构-前途出国-前途北京公司-美国研究生一部 | 咨询顾问)</t>
  </si>
  <si>
    <t>续班</t>
  </si>
  <si>
    <t>无须交接</t>
  </si>
  <si>
    <t>BJWY2201F8pC6h</t>
  </si>
  <si>
    <t>BJWY0937896806</t>
  </si>
  <si>
    <t>WYJ270020021</t>
  </si>
  <si>
    <t>2026-03-31</t>
  </si>
  <si>
    <t>回访人：赵星火，回访时间：2026-03-31 17:15，回访内容：18295697969；|回访人：赵星火，回访时间：2026-03-31 17:15，回访内容：转班</t>
  </si>
  <si>
    <t>否</t>
  </si>
  <si>
    <t>27考季</t>
  </si>
  <si>
    <t>无忧计划-啄木鸟,考研专业课150</t>
  </si>
  <si>
    <t>英语,政治,数学,专业课150</t>
  </si>
  <si>
    <t>国内高校-211</t>
  </si>
  <si>
    <t>报名</t>
  </si>
  <si>
    <t>外地人本地大学(常规)</t>
  </si>
  <si>
    <t>WYJ27001</t>
  </si>
  <si>
    <t>考研专业课无忧计划（27考研/396经综逻辑与写作）</t>
  </si>
  <si>
    <t>WYJ270010021</t>
  </si>
  <si>
    <t>WYE27039</t>
  </si>
  <si>
    <t>考研英语无忧计划啄木鸟（27考研/基础）</t>
  </si>
  <si>
    <t>WYE270390064</t>
  </si>
  <si>
    <t>转出</t>
  </si>
  <si>
    <t>WYE27041</t>
  </si>
  <si>
    <t>考研英语无忧计划啄木鸟（27考研/英一强化）</t>
  </si>
  <si>
    <t>WYE270410057</t>
  </si>
  <si>
    <t>WYE27042</t>
  </si>
  <si>
    <t>考研英语无忧计划啄木鸟（27考研/英一冲刺）</t>
  </si>
  <si>
    <t>WYE270420057</t>
  </si>
  <si>
    <t>WYP27025</t>
  </si>
  <si>
    <t>考研政治无忧计划啄木鸟（27考研/基础）</t>
  </si>
  <si>
    <t>WYP270250067</t>
  </si>
  <si>
    <t>WYP27026</t>
  </si>
  <si>
    <t>考研政治无忧计划啄木鸟（27考研/强化）</t>
  </si>
  <si>
    <t>WYP270260067</t>
  </si>
  <si>
    <t>WYP27027</t>
  </si>
  <si>
    <t>考研政治无忧计划啄木鸟（27考研/冲刺）</t>
  </si>
  <si>
    <t>WYP270270067</t>
  </si>
  <si>
    <t>孙文宇</t>
  </si>
  <si>
    <t>151430241</t>
  </si>
  <si>
    <t>马一鸣</t>
  </si>
  <si>
    <t>2026-03-29 11:22:49</t>
  </si>
  <si>
    <t>续费原因：学生想续费10小时的无忧专业课一对一，请按照6000的价格和学生收取。；该学生为保护期内续费，原顾问：国内大学部-赵星火(zhaoxinghuo@xdf.cn)</t>
  </si>
  <si>
    <t>转介绍</t>
  </si>
  <si>
    <t>学管续费推荐</t>
  </si>
  <si>
    <t>马一鸣mayiming16@xdf.cn</t>
  </si>
  <si>
    <t>32239217</t>
  </si>
  <si>
    <t>2026-03-29 11:30</t>
  </si>
  <si>
    <t>考研专业课</t>
  </si>
  <si>
    <t>北京信息科技大学</t>
  </si>
  <si>
    <t>信息与通信工程学院</t>
  </si>
  <si>
    <t>通信工程</t>
  </si>
  <si>
    <t>2026-03-29 11:37</t>
  </si>
  <si>
    <t>2026-03-29 11:40</t>
  </si>
  <si>
    <t>LP17747554462927</t>
  </si>
  <si>
    <t>27考研专业课一对一续费（无忧/非定向）</t>
  </si>
  <si>
    <t>已交接</t>
  </si>
  <si>
    <t>BJWY0608429064</t>
  </si>
  <si>
    <t>2026-03-29</t>
  </si>
  <si>
    <t>回访人：赵星火，回访时间：2026-03-29 11:30，回访内容：续费；|回访人：赵星火，回访时间：2026-03-29 11:37，回访内容：系统自动签约</t>
  </si>
  <si>
    <t>考研专业课150</t>
  </si>
  <si>
    <t>专业课150</t>
  </si>
  <si>
    <t>其他</t>
  </si>
  <si>
    <t>是</t>
  </si>
  <si>
    <t>本地人本地大学(常规)</t>
  </si>
  <si>
    <t>灵汐</t>
  </si>
  <si>
    <t>129682669</t>
  </si>
  <si>
    <t>杨钰杰</t>
  </si>
  <si>
    <t>2025-10-03 22:16:43</t>
  </si>
  <si>
    <t>【王朝群】咨询心理学考研一对一，在职（TMK主管分配TMK）</t>
  </si>
  <si>
    <t>大学已毕业</t>
  </si>
  <si>
    <t>线上运营-小红书</t>
  </si>
  <si>
    <t>小红书KOS</t>
  </si>
  <si>
    <t>段同飞</t>
  </si>
  <si>
    <t>2026-03-28 16:05:20</t>
  </si>
  <si>
    <t>32251044</t>
  </si>
  <si>
    <t>正常工单</t>
  </si>
  <si>
    <t>2026-03-28 16:30</t>
  </si>
  <si>
    <t>线上考研产品</t>
  </si>
  <si>
    <t>北京大学</t>
  </si>
  <si>
    <t>心理与认知科学学院</t>
  </si>
  <si>
    <t>基础心理学</t>
  </si>
  <si>
    <t>77487294782</t>
  </si>
  <si>
    <t>2027考研应用心理（347）直通车VIP,2027考研英语直通车  6期,2027考研政治直通车 6期</t>
  </si>
  <si>
    <t>新签</t>
  </si>
  <si>
    <t>2026-03-28</t>
  </si>
  <si>
    <t xml:space="preserve">回访人：谭悦，回访时间：2026-03-28 16:30，回访内容：面谈报名 </t>
  </si>
  <si>
    <t>长期班,长期班,长期班</t>
  </si>
  <si>
    <t>线上直通车</t>
  </si>
  <si>
    <t>英语</t>
  </si>
  <si>
    <t>国内高校-C9</t>
  </si>
  <si>
    <t>131967989</t>
  </si>
  <si>
    <t>2025-10-23 09:19:42</t>
  </si>
  <si>
    <t xml:space="preserve">渠道录入来源：SCRM-客服推送
商机ID：5009779443
商机编码：XSJ20251023000482
针对人群：在职
学员号：BJ0321147742
学生学校：不详
咨询课程：英语二
创建人邮箱：wangmeng63@xdf.cn
创建时间：2025-10-23 09:19:36
资源类型：单个资源
跟进记录：商机备注：学员咨询，年底考研，需求英语二一对一辅导，线上线下都了解一下，需求海淀老师，咨询在顺义，对于老师要求高，想冲刺辅导一下;接触点：呼入；
</t>
  </si>
  <si>
    <t>电话</t>
  </si>
  <si>
    <t>大客服呼入</t>
  </si>
  <si>
    <t>闫曦子</t>
  </si>
  <si>
    <t>32169867</t>
  </si>
  <si>
    <t>2026-03-27 17:14</t>
  </si>
  <si>
    <t>考研VIP</t>
  </si>
  <si>
    <t>大四</t>
  </si>
  <si>
    <t>中央民族大学</t>
  </si>
  <si>
    <t>音乐学院</t>
  </si>
  <si>
    <t>音乐学（音乐学理论）</t>
  </si>
  <si>
    <t>2026-03-27 17:15</t>
  </si>
  <si>
    <t>12636600587</t>
  </si>
  <si>
    <t>2027考研英语定制一对一10h版</t>
  </si>
  <si>
    <t>2026-03-27</t>
  </si>
  <si>
    <t>回访人：赵星火，回访时间：2026-03-27 17:14，回访内容：1；|回访人：赵星火，回访时间：2026-03-27 17:15，回访内容：1</t>
  </si>
  <si>
    <t>长期班</t>
  </si>
  <si>
    <t>26考季</t>
  </si>
  <si>
    <t>VIP - 伴学</t>
  </si>
  <si>
    <t>政治</t>
  </si>
  <si>
    <t>国内高校-985</t>
  </si>
  <si>
    <t>王同学</t>
  </si>
  <si>
    <t>151014757</t>
  </si>
  <si>
    <t>北京国内管理员</t>
  </si>
  <si>
    <t>2026-03-24 16:02:07</t>
  </si>
  <si>
    <t xml:space="preserve">渠道录入来源：SCRM-客服推送
商机ID：5010650463
商机编码：XSJ26032439322224000
针对人群：大学
学生学校：不详
咨询课程：不区分
创建人邮箱：liuxinyi91@xdf.cn
创建时间：2026-03-24 16:02:03
资源类型：单个资源
跟进记录：商机备注：同学本人来电，大二下，想了解考研线上课，四六级都没过，想先了解下，辛苦老师联系;接触点：呼入；
</t>
  </si>
  <si>
    <t>大二</t>
  </si>
  <si>
    <t>新东方官网</t>
  </si>
  <si>
    <t>新东方PC官网</t>
  </si>
  <si>
    <t>无</t>
  </si>
  <si>
    <t>32218519</t>
  </si>
  <si>
    <t>2026-03-24 16:23</t>
  </si>
  <si>
    <t>北京邮电大学</t>
  </si>
  <si>
    <t>计算机学院</t>
  </si>
  <si>
    <t>计算机科学与技术</t>
  </si>
  <si>
    <t>2026-03-26 13:10</t>
  </si>
  <si>
    <t>2026-03-26 13:19</t>
  </si>
  <si>
    <t>73566753796</t>
  </si>
  <si>
    <t>2028考研数学直通车 长线2期,2028考研政治直通车 长线2期,【基础补弱】2028-计算机考研408优学班,2028考研英语直通车 长线2期</t>
  </si>
  <si>
    <t>2026-03-26</t>
  </si>
  <si>
    <t>回访人：谭悦，回访时间：2026-03-24 16:23，回访内容：跨考计算机，北邮，英语四六级没过，高考125，大二， 吉林
这学期想出去找实习， 数学和英语。 考虑网课，加微信  宁 ；|回访人：谭悦，回访时间：2026-03-26 13:10，回访内容：系统自动签约</t>
  </si>
  <si>
    <t>长期班,长期班,长期班,长期班</t>
  </si>
  <si>
    <t>28考季</t>
  </si>
  <si>
    <t>英语,政治,数学</t>
  </si>
  <si>
    <t>SCRM-客服推送</t>
  </si>
  <si>
    <t>高同学</t>
  </si>
  <si>
    <t>150939391</t>
  </si>
  <si>
    <t>张冰</t>
  </si>
  <si>
    <t>2026-03-24 10:25:37</t>
  </si>
  <si>
    <t>13522409573，一志愿北矿电气专业，350+，复试被刷咨询调剂</t>
  </si>
  <si>
    <t>线上运营-抖音</t>
  </si>
  <si>
    <t>新东方考研说直播间-自然</t>
  </si>
  <si>
    <t>夜未终</t>
  </si>
  <si>
    <t>32216358</t>
  </si>
  <si>
    <t>2026-03-24 10:37</t>
  </si>
  <si>
    <t>考研复试班</t>
  </si>
  <si>
    <t>河北大学</t>
  </si>
  <si>
    <t>历史学院</t>
  </si>
  <si>
    <t>历史学</t>
  </si>
  <si>
    <t>27601767072</t>
  </si>
  <si>
    <t>【调剂尊享】2026考研调剂协议班·2期</t>
  </si>
  <si>
    <t>2026-03-24</t>
  </si>
  <si>
    <t>回访人：赵星火，回访时间：2026-03-24 10:37，回访内容：签约</t>
  </si>
  <si>
    <t>短期班</t>
  </si>
  <si>
    <t>复试VIP</t>
  </si>
  <si>
    <t>国内高校-双非</t>
  </si>
  <si>
    <t>市场</t>
  </si>
  <si>
    <t>小乖</t>
  </si>
  <si>
    <t>148165367</t>
  </si>
  <si>
    <t>李雪68</t>
  </si>
  <si>
    <t>2026-03-05 12:23:51</t>
  </si>
  <si>
    <t>新东方员工推荐</t>
  </si>
  <si>
    <t>赵鑫玉+zhaoxinyu69@xdf.cn+赵鑫玉69(新东方教育科技集团有限公司-培训学校-华北经济区-北京学校-高中一对一部-东北区-朝阳北分中心 | 课程顾问)</t>
  </si>
  <si>
    <t>刘星语</t>
  </si>
  <si>
    <t>31946908</t>
  </si>
  <si>
    <t>2026-03-05 12:35</t>
  </si>
  <si>
    <t>北京农学院</t>
  </si>
  <si>
    <t>未知</t>
  </si>
  <si>
    <t>2026-03-24 10:47</t>
  </si>
  <si>
    <t>2026-03-24 10:48</t>
  </si>
  <si>
    <t>73884930694</t>
  </si>
  <si>
    <t>2027考研数学无忧计划·7期,2027考研英语二无忧计划·11期,2027考研政治无忧计划·11期</t>
  </si>
  <si>
    <t>2026-03-23</t>
  </si>
  <si>
    <t>回访人：谭悦，回访时间：2026-03-16 21:37，回访内容：跟进网课中 ；|回访人：谭悦，回访时间：2026-03-22 19:27，回访内容：微信跟进中  ；|回访人：谭悦，回访时间：2026-03-24 10:47，回访内容：1</t>
  </si>
  <si>
    <t>考研专业课300</t>
  </si>
  <si>
    <t>专业课300</t>
  </si>
  <si>
    <t>客服</t>
  </si>
  <si>
    <t>北京市5933</t>
  </si>
  <si>
    <t>147155780</t>
  </si>
  <si>
    <t>杨俊42(国内)</t>
  </si>
  <si>
    <t>2026-02-26 16:23:56</t>
  </si>
  <si>
    <t xml:space="preserve">AI-37815-492 2026-02-26 16:21:10
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
AI-37815-492 2026-02-26 16:21:12
您是想咨询【考研走读班】【考研集训营】【考研规划】还是【在职考研】呢？
01000000037815209403108461065933 2026-02-26 16:21:51
考研全年集训营
AI-37815-492 2026-02-26 16:21:55
同学，你现在是在校还是在职呢？
01000000037815209403108461065933 2026-02-26 16:22:03
在校
AI-37815-492 2026-02-26 16:22:07
具体是想报考什么学校和专业呢？
01000000037815209403108461065933 2026-02-26 16:22:22
音乐专业
AI-37815-492 2026-02-26 16:22:26
好的，了解。我们新东方在全国32个城市都有校区，您倾向在哪个城市上课，或者希望哪里的老师给您介绍下呢？
01000000037815209403108461065933 2026-02-26 16:22:33
北京
AI-37815-492 2026-02-26 16:22:37
您可以留下您的姓名和电话，我这边可以立刻安排对应校区顾问老师给您回电！
01000000037815209403108461065933 2026-02-26 16:22:54
136****0721
AI-37815-492 2026-02-26 16:22:58
好的，确认一下你的号码是否正确呢~
</t>
  </si>
  <si>
    <t>2026财年第9财月百度投放新东方官网APP</t>
  </si>
  <si>
    <t>新东方官网APP</t>
  </si>
  <si>
    <t>2026-02-26 16:58:34</t>
  </si>
  <si>
    <t>贾静怡</t>
  </si>
  <si>
    <t>31860055</t>
  </si>
  <si>
    <t>2026-02-27 18:23</t>
  </si>
  <si>
    <t>首都经济贸易大学</t>
  </si>
  <si>
    <t>劳动经济学院</t>
  </si>
  <si>
    <t>劳动与社会保障</t>
  </si>
  <si>
    <t>2026-03-22 14:05</t>
  </si>
  <si>
    <t>32168043455</t>
  </si>
  <si>
    <t>2027考研政治直通车 6期</t>
  </si>
  <si>
    <t>2026-03-22</t>
  </si>
  <si>
    <t>回访人：赵星火，回访时间：2026-03-14 20:12，回访内容：表示还没有确定确定了再说吧跟进中；|回访人：赵星火，回访时间：2026-03-19 21:34，回访内容：跟进学生情况周末再说报名 先存钱去；|回访人：赵星火，回访时间：2026-03-22 10:32，回访内容：看下今天是否报名课程这边继续维护跟进中；|回访人：赵星火，回访时间：2026-03-22 14:05，回访内容：1</t>
  </si>
  <si>
    <t>百度投放</t>
  </si>
  <si>
    <t>150266473</t>
  </si>
  <si>
    <t>陈伟钰</t>
  </si>
  <si>
    <t>2026-03-19 20:14:03</t>
  </si>
  <si>
    <t>13878687799总部腾讯</t>
  </si>
  <si>
    <t>幼儿</t>
  </si>
  <si>
    <t>线上运营-投放</t>
  </si>
  <si>
    <t>总部-腾讯广告</t>
  </si>
  <si>
    <t>蓝天翔</t>
  </si>
  <si>
    <t>32137450</t>
  </si>
  <si>
    <t>2026-03-19 20:36</t>
  </si>
  <si>
    <t>B（需长时间跟单或只需要规划）</t>
  </si>
  <si>
    <t>考研集训营,考研VIP</t>
  </si>
  <si>
    <t>北京交通大学</t>
  </si>
  <si>
    <t>交通运输学院</t>
  </si>
  <si>
    <t>交通运输</t>
  </si>
  <si>
    <t>2026-03-22 18:05</t>
  </si>
  <si>
    <t>KYQNJXY2702B</t>
  </si>
  <si>
    <t>27考研全年集训营英语（强冲/英语二）</t>
  </si>
  <si>
    <t>BJWY2306SVFgG7</t>
  </si>
  <si>
    <t>BJWY3516709337</t>
  </si>
  <si>
    <t>KYQNJXY2702B0025</t>
  </si>
  <si>
    <t>回访人：李涛，回访时间：2026-03-19 20:36，回访内容：孩子是北京交通大学    城市轨道交通！   孩子现在再广西南宁，推荐全年营！加微信给家长资料！    ；|回访人：李涛，回访时间：2026-03-22 18:05，回访内容：报名</t>
  </si>
  <si>
    <t>全年集训营</t>
  </si>
  <si>
    <t>KYQNJXZ2702</t>
  </si>
  <si>
    <t>27考研全年集训营政治（三月）</t>
  </si>
  <si>
    <t>KYQNJXZ27020035</t>
  </si>
  <si>
    <t>KYQNJX2703Z</t>
  </si>
  <si>
    <t>27考研全年集训营（住宿费/三月）</t>
  </si>
  <si>
    <t>KYQNJX2703Z0080</t>
  </si>
  <si>
    <t>KYQNJXY2702A</t>
  </si>
  <si>
    <t>27考研全年集训营英语（基础）</t>
  </si>
  <si>
    <t>KYQNJXY2702A0020</t>
  </si>
  <si>
    <t>150125581</t>
  </si>
  <si>
    <t>2026-03-18 17:07:50</t>
  </si>
  <si>
    <t>谭悦死单激活</t>
  </si>
  <si>
    <t>小红薯110</t>
  </si>
  <si>
    <t>32003060</t>
  </si>
  <si>
    <t>2026-03-18 18:10</t>
  </si>
  <si>
    <t>考研无忧计划</t>
  </si>
  <si>
    <t>成都锦城学院</t>
  </si>
  <si>
    <t>文化艺术学院</t>
  </si>
  <si>
    <t>文化创意与策划</t>
  </si>
  <si>
    <t>2026-03-22 16:31</t>
  </si>
  <si>
    <t>2026-03-22 17:13</t>
  </si>
  <si>
    <t>32719972769</t>
  </si>
  <si>
    <t>2027考研英语二无忧计划·11期</t>
  </si>
  <si>
    <t>回访人：谭悦，回访时间：2026-03-18 18:10，回访内容：英语单科走读  ；|回访人：谭悦，回访时间：2026-03-22 16:31，回访内容：系统自动签约</t>
  </si>
  <si>
    <t>无忧计划-啄木鸟</t>
  </si>
  <si>
    <t>英语,政治</t>
  </si>
  <si>
    <t>普通学校-普高</t>
  </si>
  <si>
    <t>外地人外地大学(常规)</t>
  </si>
  <si>
    <t>家长</t>
  </si>
  <si>
    <t>149880837</t>
  </si>
  <si>
    <t>徐利霞</t>
  </si>
  <si>
    <t>2026-03-17 16:01:03</t>
  </si>
  <si>
    <t>考研</t>
  </si>
  <si>
    <t>2026-03-17 16:08:23</t>
  </si>
  <si>
    <t>吕晨果</t>
  </si>
  <si>
    <t>32108614</t>
  </si>
  <si>
    <t>2026-03-17 16:23</t>
  </si>
  <si>
    <t>南京中医药大学</t>
  </si>
  <si>
    <t>中医学院/中西医结合学院</t>
  </si>
  <si>
    <t>中医学</t>
  </si>
  <si>
    <t>2026-03-21 18:44</t>
  </si>
  <si>
    <t>08748435357</t>
  </si>
  <si>
    <t>2027考研护理（护综308）VIP直通车</t>
  </si>
  <si>
    <t>2026-03-21</t>
  </si>
  <si>
    <t xml:space="preserve">回访人：谭悦，回访时间：2026-03-17 16:23，回访内容：17816020026 孩子微信， 联系网课，直通车， 护理，让我家孩子  ；|回访人：谭悦，回访时间：2026-03-21 18:44，回访内容：签约 </t>
  </si>
  <si>
    <t>国内高校-中外合作办学</t>
  </si>
  <si>
    <t>同学</t>
  </si>
  <si>
    <t>149906116</t>
  </si>
  <si>
    <t>吕猛</t>
  </si>
  <si>
    <t>2026-03-18 10:48:29</t>
  </si>
  <si>
    <t>马上到魏公村校区，尽快联系</t>
  </si>
  <si>
    <t>线上运营-本地生活平台</t>
  </si>
  <si>
    <t>阿里本地通</t>
  </si>
  <si>
    <t>郝蒙蒙</t>
  </si>
  <si>
    <t>32128526</t>
  </si>
  <si>
    <t>2026-03-18 13:03</t>
  </si>
  <si>
    <t>询问未告知</t>
  </si>
  <si>
    <t>2026-03-20 10:59</t>
  </si>
  <si>
    <t>2026-03-20 11:07</t>
  </si>
  <si>
    <t>55404664221</t>
  </si>
  <si>
    <t>2027考研英语直通车  6期,2027考研政治直通车 6期</t>
  </si>
  <si>
    <t>2026-03-20</t>
  </si>
  <si>
    <t>回访人：谭悦，回访时间：2026-03-18 13:03，回访内容：线上考研课， 秋雨接待  ；|回访人：谭悦，回访时间：2026-03-20 10:59，回访内容：系统自动签约</t>
  </si>
  <si>
    <t>长期班,长期班</t>
  </si>
  <si>
    <t>134780557</t>
  </si>
  <si>
    <t>王静静</t>
  </si>
  <si>
    <t>2025-11-17 10:13:16</t>
  </si>
  <si>
    <t>徐铁老师老带新（TMK主管分配TMK）</t>
  </si>
  <si>
    <t>顾问转介绍-其他(不返现)</t>
  </si>
  <si>
    <t>徐铁xutie@xdf.cn</t>
  </si>
  <si>
    <t>2026-03-08 14:58:44</t>
  </si>
  <si>
    <t>31981104</t>
  </si>
  <si>
    <t>2026-03-08 18:44</t>
  </si>
  <si>
    <t>北京中医药大学</t>
  </si>
  <si>
    <t>中药学院</t>
  </si>
  <si>
    <t>药学</t>
  </si>
  <si>
    <t>2026-03-13 13:15</t>
  </si>
  <si>
    <t>85108529973</t>
  </si>
  <si>
    <t>2027考研数学全程班 6班,2027考研政治全程班 6班,2027考研英语全程班 6班</t>
  </si>
  <si>
    <t>徐铁</t>
  </si>
  <si>
    <t>2026-03-13</t>
  </si>
  <si>
    <t>回访人：谭悦，回访时间：2026-03-08 18:44，回访内容：考研网课 全程班  加微信发送课程介绍   ；|回访人：谭悦，回访时间：2026-03-13 13:15，回访内容：1</t>
  </si>
  <si>
    <t>线上全程班</t>
  </si>
  <si>
    <t>李骏垚</t>
  </si>
  <si>
    <t>148666186</t>
  </si>
  <si>
    <t>王天义</t>
  </si>
  <si>
    <t>2026-03-08 10:38:21</t>
  </si>
  <si>
    <t>续费原因：续费一对一课时；该学生为保护期内续费，原顾问：国内大学部-徐铁(xutie@xdf.cn)</t>
  </si>
  <si>
    <t>研一</t>
  </si>
  <si>
    <t>王天义wangtianyi56@xdf.cn</t>
  </si>
  <si>
    <t>31967781</t>
  </si>
  <si>
    <t>2026-03-08 15:12</t>
  </si>
  <si>
    <t>墨尔本大学</t>
  </si>
  <si>
    <t>会计</t>
  </si>
  <si>
    <t>2026-03-09 19:00</t>
  </si>
  <si>
    <t>2026-03-09 22:06</t>
  </si>
  <si>
    <t>分单</t>
  </si>
  <si>
    <t>BJWY4070764430</t>
  </si>
  <si>
    <t>回访人：徐铁，回访时间：2026-03-08 15:12，回访内容：续费i一对一；|回访人：徐铁，回访时间：2026-03-09 19:00，回访内容：系统自动签约</t>
  </si>
  <si>
    <t>教育</t>
  </si>
  <si>
    <t>本地人外地大学(归巢)</t>
  </si>
  <si>
    <t>兰州市1540</t>
  </si>
  <si>
    <t>147905874</t>
  </si>
  <si>
    <t>2026-03-03 07:29:44</t>
  </si>
  <si>
    <t>渠道录入来源：新东方官网M站-客服
意向城市：北京访客省/城市：兰州市
访客静态ID：01000003465900249389693641521540
接待分组ID：70455
搜索引擎：
搜索词：
关键词：
设备类型：phone
访客IP：39.144.210.122
对话详细内容：AI-Lbo0rDBXCyBY 2026-03-03 07:24:59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**【考研全年集训营】=ff7*1f# **【考研半年集训营】=ff6*6b# **【考研全科线下走读班】=ffc*58# **【考研寒/暑假集训营】=ffc*58# **【考研一对一】=ff7*1f# **【考研专业课】=ff6*aa# **【四/六级课程】=ff6*aa# **【考研复试课】=60e27e#
AI-Lbo0rDBXCyBY 2026-03-03 07:25:02
您是想咨询【线下课程】【线上课程】【考研规划】还是【在职考研】呢？**【线下课程】#  **【线上课程】#**【考研规划】#**【在职考研】#
01000003465900249389693641521540 2026-03-03 07:25:44
【线上课程】
AI-Lbo0rDBXCyBY 2026-03-03 07:25:47
同学，你现在是在校还是在职呢？
01000003465900249389693641521540 2026-03-03 07:25:56
在职
AI-Lbo0rDBXCyBY 2026-03-03 07:26:00
具体是想报考什么学校和专业呢？
AI-Lbo0rDBXCyBY 2026-03-03 07:26:37
您好，能看到我的对话吗？如有疑问，可以在此留电咨询！
AI-Lbo0rDBXCyBY 2026-03-03 07:26:57
如果打字不方便，可以在此输入电话或者微信，这边安排老师与您联系，为您详细解答！
01000003465900249389693641521540 2026-03-03 07:27:25
护理，兰大或者河西学院，甘肃省中医药大学
AI-Lbo0rDBXCyBY 2026-03-03 07:27:29
好的，我这边安排专业老师给您回电，详细沟通一下，请问您的电话是多少呢？
01000003465900249389693641521540 2026-03-03 07:27:41
136****8908
AI-Lbo0rDBXCyBY 2026-03-03 07:27:45
好的，确认一下你的号码是否正确呢~
01000003465900249389693641521540 2026-03-03 07:27:56
正确
AI-Lbo0rDBXCyBY 2026-03-03 07:27:59
同学怎么称呼呢？
01000003465900249389693641521540 2026-03-03 07:28:15
张女士
AI-Lbo0rDBXCyBY 2026-03-03 07:28:18
好的，由于今天课程规划老师还没有上班，这边安排老师上午9点后给您回电请注意接听~
01000003465900249389693641521540 2026-03-03 07:28:32
好
AI-Lbo0rDBXCyBY 2026-03-03 07:28:35
好的，这个也是您的微信号吗？
来源页：https://group-live2.easyliao.com/live/chat.do?c=34659&amp;g=70455&amp;config=102466
备注：</t>
  </si>
  <si>
    <t>2026财年第10财月易聊新东方官网M站</t>
  </si>
  <si>
    <t>贾金良</t>
  </si>
  <si>
    <t>新东方官网M站</t>
  </si>
  <si>
    <t>2026-03-03 09:56:53</t>
  </si>
  <si>
    <t>兰州市15</t>
  </si>
  <si>
    <t>31816976</t>
  </si>
  <si>
    <t>2026-03-03 15:03</t>
  </si>
  <si>
    <t>在职</t>
  </si>
  <si>
    <t>兰州大学</t>
  </si>
  <si>
    <t>新闻与传播学院</t>
  </si>
  <si>
    <t>广告学</t>
  </si>
  <si>
    <t>2026-03-08 20:45</t>
  </si>
  <si>
    <t>2026-03-09 14:26</t>
  </si>
  <si>
    <t>30565772742</t>
  </si>
  <si>
    <t>2027考研政治直通车 5期,2027考研护理（护综308）VIP直通车</t>
  </si>
  <si>
    <t>2026-03-08</t>
  </si>
  <si>
    <t>回访人：赵星火，回访时间：2026-03-03 15:03，回访内容：之前上过新东方英语网课，今年不需要英语，主要是专业课，物理综合，还有政治网课；|回访人：赵星火，回访时间：2026-03-04 19:18，回访内容：回访学生情况这边继续维护跟进中继续维护。；|回访人：赵星火，回访时间：2026-03-08 19:31，回访内容：表示要再看下课程考虑一下再说跟进中；|回访人：赵星火，回访时间：2026-03-08 20:45，回访内容：系统自动签约</t>
  </si>
  <si>
    <t>易聊在线咨询</t>
  </si>
  <si>
    <t>148602116</t>
  </si>
  <si>
    <t>2026-03-07 14:16:00</t>
  </si>
  <si>
    <t>咨询考研调剂
已经艾特苏苏(资源备注人:段同飞;资源备注时间:2026-03-07 14:16)
李涛老师接待(资源备注人:段同飞;资源备注时间:2026-03-07 14:27)</t>
  </si>
  <si>
    <t>杨晓超</t>
  </si>
  <si>
    <t>直访</t>
  </si>
  <si>
    <t>32009657</t>
  </si>
  <si>
    <t>2026-03-07 18:04</t>
  </si>
  <si>
    <t>毕业/在职</t>
  </si>
  <si>
    <t>毕业</t>
  </si>
  <si>
    <t>2026-03-07 18:05</t>
  </si>
  <si>
    <t xml:space="preserve">回访人：杨晓超，回访时间：2026-03-07 18:04，回访内容：签约 </t>
  </si>
  <si>
    <t>许同学</t>
  </si>
  <si>
    <t>148628764</t>
  </si>
  <si>
    <t>2026-03-07 15:42:31</t>
  </si>
  <si>
    <t xml:space="preserve">渠道录入来源：SCRM-客服推送
商机ID：5010499873
商机编码：XSJ26030769342158000
针对人群：大学
学生学校：不详
咨询课程：英语
创建人邮箱：zhangzhe24@xdf.cn
创建时间：2026-03-07 15:42:23
资源类型：单个资源
跟进记录：商机备注：【呼入组+62605555】大三，咨询考研英语，四级480，辛苦老师跟进     许同学;接触点：呼入；
</t>
  </si>
  <si>
    <t>合作</t>
  </si>
  <si>
    <t>集团资源</t>
  </si>
  <si>
    <t>31963172</t>
  </si>
  <si>
    <t>2026-03-07 17:48</t>
  </si>
  <si>
    <t>英语,线上考研产品</t>
  </si>
  <si>
    <t>大连医科大学</t>
  </si>
  <si>
    <t>检验医学院</t>
  </si>
  <si>
    <t>医学检验技术</t>
  </si>
  <si>
    <t>2026-03-07 17:51</t>
  </si>
  <si>
    <t>20199256566</t>
  </si>
  <si>
    <t>2027考研英语直通车  5期,2027考研政治直通车 5期</t>
  </si>
  <si>
    <t>2026-03-07</t>
  </si>
  <si>
    <t>回访人：段同飞，回访时间：2026-03-07 17:45，回访内容：赵星火老师已签约；|回访人：赵星火，回访时间：2026-03-07 17:51，回访内容：1</t>
  </si>
  <si>
    <t>141697062</t>
  </si>
  <si>
    <t>2026-01-08 17:45:14</t>
  </si>
  <si>
    <t>续费原因：学生报名公共课复试课程，辛苦老师联系；该学生为保护期内续费，原顾问：国内大学部-赵星火(zhaoxinghuo@xdf.cn)</t>
  </si>
  <si>
    <t>袁瑶远</t>
  </si>
  <si>
    <t>31953345</t>
  </si>
  <si>
    <t>2026-03-06 11:19</t>
  </si>
  <si>
    <t>电子信息工程</t>
  </si>
  <si>
    <t>WYT26015</t>
  </si>
  <si>
    <t>考研复试无忧计划（26考研/16人专属）</t>
  </si>
  <si>
    <t>同科续费</t>
  </si>
  <si>
    <t>BJWY1330398363</t>
  </si>
  <si>
    <t>WYT260150019</t>
  </si>
  <si>
    <t>2026-03-05</t>
  </si>
  <si>
    <t>回访人：赵星火，回访时间：2026-03-06 11:19，回访内容：1；|回访人：赵星火，回访时间：2026-03-06 11:19，回访内容：1</t>
  </si>
  <si>
    <t>WYT26016</t>
  </si>
  <si>
    <t>考研复试无忧计划（26考研/实战演练）</t>
  </si>
  <si>
    <t>WYT260160011</t>
  </si>
  <si>
    <t>148109439</t>
  </si>
  <si>
    <t>2026-03-04 19:09:19</t>
  </si>
  <si>
    <t>怡轩</t>
  </si>
  <si>
    <t>31943671</t>
  </si>
  <si>
    <t>2026-03-04 19:10</t>
  </si>
  <si>
    <t>首都师范大学</t>
  </si>
  <si>
    <t>2026-03-04 19:11</t>
  </si>
  <si>
    <t>58901475960</t>
  </si>
  <si>
    <t>2026-03-04</t>
  </si>
  <si>
    <t>回访人：赵星火，回访时间：2026-03-04 19:10，回访内容：签约</t>
  </si>
  <si>
    <t>31863015</t>
  </si>
  <si>
    <t>2026-02-28 11:45</t>
  </si>
  <si>
    <t>2026-03-02 16:16</t>
  </si>
  <si>
    <t>15894486960</t>
  </si>
  <si>
    <t>2026-03-02</t>
  </si>
  <si>
    <t>回访人：赵星火，回访时间：2026-02-28 11:45，回访内容：1；|回访人：赵星火，回访时间：2026-03-01 22:04，回访内容：回放课程考虑这边继续维护学生情况中；|回访人：赵星火，回访时间：2026-03-02 16:16，回访内容：1</t>
  </si>
  <si>
    <t>师胜楠</t>
  </si>
  <si>
    <t>147577002</t>
  </si>
  <si>
    <t>舒志豪</t>
  </si>
  <si>
    <t>2026-03-01 09:08:37</t>
  </si>
  <si>
    <t>续费原因：学员续费六级，辛苦分配原顾问赵星火老师；该学生为保护期外续费，原顾问部门：国内大学部</t>
  </si>
  <si>
    <t>舒志豪shuzhihao1@xdf.cn</t>
  </si>
  <si>
    <t>31884178</t>
  </si>
  <si>
    <t>2026-03-01 09:13</t>
  </si>
  <si>
    <t>北京物资学院</t>
  </si>
  <si>
    <t>经济学院</t>
  </si>
  <si>
    <t>经济学</t>
  </si>
  <si>
    <t>19701500064</t>
  </si>
  <si>
    <t>2027考研政治直通车 5期,2027考研直通车VIP【法律硕士（非法学）】-2期</t>
  </si>
  <si>
    <t>2026-03-01</t>
  </si>
  <si>
    <t>回访人：赵星火，回访时间：2026-03-01 09:13，回访内容：1</t>
  </si>
  <si>
    <t>147166582</t>
  </si>
  <si>
    <t>2026-02-26 18:43:29</t>
  </si>
  <si>
    <t>首经贸，大三，想考本校的税务专硕，方便电话</t>
  </si>
  <si>
    <t>2026-02-26 18:52:04</t>
  </si>
  <si>
    <t>关博伟</t>
  </si>
  <si>
    <t>31837272</t>
  </si>
  <si>
    <t>2026-02-26 19:59</t>
  </si>
  <si>
    <t>财政税务学院</t>
  </si>
  <si>
    <t>税务</t>
  </si>
  <si>
    <t>2026-02-28 18:09</t>
  </si>
  <si>
    <t>2026-02-28 18:14</t>
  </si>
  <si>
    <t>04590990592</t>
  </si>
  <si>
    <t>2027考研政治全程班 5班,2027考研英语全程班 5班,2027考研经济类联考直通车</t>
  </si>
  <si>
    <t>2026-02-28</t>
  </si>
  <si>
    <t>回访人：赵星火，回访时间：2026-02-26 19:59，回访内容：主要是了解考走读班 邀约试听，对比线上线下的课程；|回访人：赵星火，回访时间：2026-02-27 18:31，回访内容：面谈了跟进学生情况看下怎么报名方式；|回访人：赵星火，回访时间：2026-02-28 18:09，回访内容：系统自动签约</t>
  </si>
  <si>
    <t>93267940</t>
  </si>
  <si>
    <t>2025-01-17 13:37:01</t>
  </si>
  <si>
    <t>死单激活，谭悦； 外呼主题：FY25-国内10月死单回访（9.30-10.6）</t>
  </si>
  <si>
    <t>地图标点</t>
  </si>
  <si>
    <t>李泽</t>
  </si>
  <si>
    <t>31883484</t>
  </si>
  <si>
    <t>2026-02-28 22:25</t>
  </si>
  <si>
    <t>中国农业大学</t>
  </si>
  <si>
    <t>经济管理学院</t>
  </si>
  <si>
    <t>工商管理</t>
  </si>
  <si>
    <t>2026-02-28 22:26</t>
  </si>
  <si>
    <t>57459861450</t>
  </si>
  <si>
    <t>2026考研管综在职复试优学班·2期</t>
  </si>
  <si>
    <t>回访人：谭悦，回访时间：2026-02-28 22:25，回访内容：1；|回访人：谭悦，回访时间：2026-02-28 22:26，回访内容：1</t>
  </si>
  <si>
    <t>英语,管综</t>
  </si>
  <si>
    <t>147336044</t>
  </si>
  <si>
    <t>张亚男</t>
  </si>
  <si>
    <t>2026-02-27 17:15:06</t>
  </si>
  <si>
    <t xml:space="preserve">渠道录入来源：集团百度搜索-基木鱼-新媒体管家
活动所属学校id：108
活动所属学校名称：北京大学事业部
统一活动id：3158356
统一活动名称：北京大学事业部26年2月百度搜索在线咨询
线索接收学校id：108
线索id：85e95283f7bdffbb5cf0a88506989cd0
线索接收部门code：02
线索接收二级部门code：0201
渠道名称：网络营销-百度搜索-在线咨询
线索接收人邮箱：zhangyanan13@xdf.cn
备注：当前线索来源于百度搜索
账户ID：60103471
线索类型：咨询
留资时间：2026-02-27 17:06:06
流量渠道：百度-PC搜索推广
线索地域：北京
通话状态：未接通
搜索词：北京 新东方 考研 心理学
C端用户名称：
账号名称：
关键词：北京心理学考研机构
站点名称：北京新东方考研培训导师
站点URL：https://ada.baidu.com/site/wjzjuk75/agent?imid=dde84b0f549c2d2d30b7ec475ecabcc8
推广计划：北京-地域计划
IP: 223.104.42.216
</t>
  </si>
  <si>
    <t>2026财年第9财月集团百度搜索-基木鱼-新媒体管家</t>
  </si>
  <si>
    <t>总部-百度投放</t>
  </si>
  <si>
    <t>许佳琪</t>
  </si>
  <si>
    <t>31859797</t>
  </si>
  <si>
    <t>2026-02-27 18:01</t>
  </si>
  <si>
    <t>北京印刷学院</t>
  </si>
  <si>
    <t>设计艺术学院</t>
  </si>
  <si>
    <t>工业设计</t>
  </si>
  <si>
    <t>2026-02-28 22:24</t>
  </si>
  <si>
    <t>60652630608</t>
  </si>
  <si>
    <t>2027考研直通车VIP【心理学】</t>
  </si>
  <si>
    <t>回访人：谭悦，回访时间：2026-02-27 18:01，回访内容：大三，27考研，北印刷，工业设计，成教本科，基础差一些， 英语在学家长自己教。
；|回访人：谭悦，回访时间：2026-02-28 22:24，回访内容：签约</t>
  </si>
  <si>
    <t>集团百度搜索-基木鱼-新媒体管家</t>
  </si>
  <si>
    <t>陈学智</t>
  </si>
  <si>
    <t>146781523</t>
  </si>
  <si>
    <t>2026-02-24 16:37:59</t>
  </si>
  <si>
    <t>资源录入来源：小表单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备注：来源:小表单;姓名:陈学智;意向课程: 【课程】考研、四六级、专升本、成人英语/北京/北京; 新老生: 流失老生; 提交链接:pages/index/index.html?scene=81512,,ucwVUGil;地理位置:-;渠道:新媒体运营/集团品牌官微</t>
  </si>
  <si>
    <t>2026财年小表单-新东方集团官微【新东方】资源</t>
  </si>
  <si>
    <t>杨欢欢</t>
  </si>
  <si>
    <t>线上运营-私域中台</t>
  </si>
  <si>
    <t>集团官微</t>
  </si>
  <si>
    <t>2026-02-24 18:26:36</t>
  </si>
  <si>
    <t>陈学智1</t>
  </si>
  <si>
    <t>31782693</t>
  </si>
  <si>
    <t>2026-02-24 18:58</t>
  </si>
  <si>
    <t>考博</t>
  </si>
  <si>
    <t>研究生以上</t>
  </si>
  <si>
    <t>首都医科大学</t>
  </si>
  <si>
    <t>临床医学院</t>
  </si>
  <si>
    <t>临床医学</t>
  </si>
  <si>
    <t>2026-02-24 19:17</t>
  </si>
  <si>
    <t>2026-02-25 10:45</t>
  </si>
  <si>
    <t>36387601086</t>
  </si>
  <si>
    <t>2026医学考博英语全程班【直播 + 录播】</t>
  </si>
  <si>
    <t>2026-02-24</t>
  </si>
  <si>
    <t>回访人：赵星火，回访时间：2026-02-24 18:58，回访内容：计划报网课跟进中继续维护；|回访人：赵星火，回访时间：2026-02-24 19:17，回访内容：系统自动签约</t>
  </si>
  <si>
    <t>小表单</t>
  </si>
  <si>
    <t>137771453</t>
  </si>
  <si>
    <t>2025-12-12 14:40:34</t>
  </si>
  <si>
    <t>续费原因：学生说现在背不完了，想要二战；该学生为保护期内续费，原顾问：国内大学部-谭悦(tanyue9@xdf.cn)</t>
  </si>
  <si>
    <t>史翰钊</t>
  </si>
  <si>
    <t>31761666</t>
  </si>
  <si>
    <t>2026-02-24 11:20</t>
  </si>
  <si>
    <t>考研专业课,考研集训营</t>
  </si>
  <si>
    <t>北京城市学院</t>
  </si>
  <si>
    <t>工艺美术系</t>
  </si>
  <si>
    <t>文物与博物馆学</t>
  </si>
  <si>
    <t>2026-02-24 11:25</t>
  </si>
  <si>
    <t>2026-02-24 11:26</t>
  </si>
  <si>
    <t>BJWY7766369608</t>
  </si>
  <si>
    <t>回访人：谭悦，回访时间：2026-02-24 11:20，回访内容：转班；|回访人：谭悦，回访时间：2026-02-24 11:25，回访内容：1</t>
  </si>
  <si>
    <t>半年集训营,考研专业课150</t>
  </si>
  <si>
    <t>英语,政治,专业课150,经综</t>
  </si>
  <si>
    <t>KYBNJXZ2702</t>
  </si>
  <si>
    <t>27考研半年集训营政治（七月上）</t>
  </si>
  <si>
    <t>KYBNJXZ27020001</t>
  </si>
  <si>
    <t>2026-02-23</t>
  </si>
  <si>
    <t>143561995</t>
  </si>
  <si>
    <t>2026-01-21 18:36:45</t>
  </si>
  <si>
    <t>续费原因：有想法二战去集训营；该学生为保护期内续费，原顾问：国内大学部-谭悦(tanyue9@xdf.cn)</t>
  </si>
  <si>
    <t>吴浚玮</t>
  </si>
  <si>
    <t>31761671</t>
  </si>
  <si>
    <t>2026-02-24 11:21</t>
  </si>
  <si>
    <t>数学科学学院</t>
  </si>
  <si>
    <t>数学与应用数学</t>
  </si>
  <si>
    <t>2026-02-24 11:22</t>
  </si>
  <si>
    <t>2026-02-24 11:24</t>
  </si>
  <si>
    <t>KYQNJXS2701</t>
  </si>
  <si>
    <t>27考研全年集训营数学（三月）</t>
  </si>
  <si>
    <t>BJWY9360421142</t>
  </si>
  <si>
    <t>KYQNJXS27010003</t>
  </si>
  <si>
    <t>回访人：谭悦，回访时间：2026-02-24 11:21，回访内容：转班；|回访人：谭悦，回访时间：2026-02-24 11:22，回访内容：1</t>
  </si>
  <si>
    <t>全年集训营,考研专业课150</t>
  </si>
  <si>
    <t>英语,数学,政治,专业课150</t>
  </si>
  <si>
    <t>国内高校-双一流(非985/211)</t>
  </si>
  <si>
    <t>KYQNJXZ2701</t>
  </si>
  <si>
    <t>KYQNJXZ27010004</t>
  </si>
  <si>
    <t>星星</t>
  </si>
  <si>
    <t>146522654</t>
  </si>
  <si>
    <t>程远</t>
  </si>
  <si>
    <t>2026-02-19 19:05:35</t>
  </si>
  <si>
    <t>老带新，转谭悦；</t>
  </si>
  <si>
    <t>秦双双</t>
  </si>
  <si>
    <t>星星18</t>
  </si>
  <si>
    <t>31771240</t>
  </si>
  <si>
    <t>2026-02-19 19:28</t>
  </si>
  <si>
    <t>燕山大学</t>
  </si>
  <si>
    <t>文法学院</t>
  </si>
  <si>
    <t>汉语言文学</t>
  </si>
  <si>
    <t>63270199538</t>
  </si>
  <si>
    <t>2027考研政治全程班 5班,2027考研英语全程班 5班</t>
  </si>
  <si>
    <t>2026-02-19</t>
  </si>
  <si>
    <t xml:space="preserve">回访人：谭悦，回访时间：2026-02-19 19:28，回访内容：报名网课 </t>
  </si>
  <si>
    <t>大厦</t>
  </si>
  <si>
    <t>145474195</t>
  </si>
  <si>
    <t>2026-02-04 20:18:26</t>
  </si>
  <si>
    <t>考季：27考季
年级：在职
课程形式：VIP
学生情况：在北京工作，想考学前教育，院校还未确定，需要规划，边工作边学习，想要了解线上的一对一课程，用户希望尽快联系，现在方便联系</t>
  </si>
  <si>
    <t>2026-02-04 20:20:47</t>
  </si>
  <si>
    <t>在职考研</t>
  </si>
  <si>
    <t>31628720</t>
  </si>
  <si>
    <t>2026-02-04 20:37</t>
  </si>
  <si>
    <t>心理学院</t>
  </si>
  <si>
    <t>心理学</t>
  </si>
  <si>
    <t>2026-02-08 12:58</t>
  </si>
  <si>
    <t>2026-02-08 13:03</t>
  </si>
  <si>
    <t>35855079743</t>
  </si>
  <si>
    <t>2027考研政治无忧计划·9期,2027考研教育硕士（333）直通车VIP-2期,2027考研英语二无忧计划·9期</t>
  </si>
  <si>
    <t>2026-02-08</t>
  </si>
  <si>
    <t>回访人：赵星火，回访时间：2026-02-04 20:37，回访内容：嗯，要考非全推荐首师大自行考上的可能性推荐无忧小玩儿。；|回访人：赵星火，回访时间：2026-02-05 14:51，回访内容：对考研不是很了解跟进学生情况中继续维护。；|回访人：赵星火，回访时间：2026-02-06 15:45，回访内容：明天校区面谈跟进学生情况中继续维护，；|回访人：赵星火，回访时间：2026-02-08 12:58，回访内容：系统自动签约</t>
  </si>
  <si>
    <t>141997292</t>
  </si>
  <si>
    <t>王朝群</t>
  </si>
  <si>
    <t>2026-01-11 19:29:06</t>
  </si>
  <si>
    <t>【王朝群】咨询考研一对一，大三，电话ip新疆</t>
  </si>
  <si>
    <t>腾讯广告</t>
  </si>
  <si>
    <t>图图</t>
  </si>
  <si>
    <t>31387574</t>
  </si>
  <si>
    <t>2026-01-11 20:35</t>
  </si>
  <si>
    <t>资源环境与旅游学院</t>
  </si>
  <si>
    <t>地理科学</t>
  </si>
  <si>
    <t>2026-02-06 18:24</t>
  </si>
  <si>
    <t>2026-02-06 18:28</t>
  </si>
  <si>
    <t>24787924282</t>
  </si>
  <si>
    <t>2027考研专业课定制一对一（20h）-B班</t>
  </si>
  <si>
    <t>2026-02-06</t>
  </si>
  <si>
    <t>回访人：赵星火，回访时间：2026-01-30 16:55，回访内容：回访学生情况给到活动优惠跟进中继续维护。；|回访人：赵星火，回访时间：2026-01-31 16:37，回访内容：电话呼出联系不上学生微信上跟进下；|回访人：赵星火，回访时间：2026-02-04 16:46，回访内容：表示等等这边再说跟进中继续维护。；|回访人：赵星火，回访时间：2026-02-06 18:24，回访内容：系统自动签约</t>
  </si>
  <si>
    <t>王景钰</t>
  </si>
  <si>
    <t>145482858</t>
  </si>
  <si>
    <t>郭又华</t>
  </si>
  <si>
    <t>2026-02-05 09:48:28</t>
  </si>
  <si>
    <t>续费原因：学生考985，需要补交3000升级匹配费；该学生为保护期内续费，原顾问：国内大学部-谭悦(tanyue9@xdf.cn)</t>
  </si>
  <si>
    <t>郭又华guoyouhua@xdf.cn</t>
  </si>
  <si>
    <t>31691214</t>
  </si>
  <si>
    <t>2026-02-05 11:34</t>
  </si>
  <si>
    <t>华北电力大学</t>
  </si>
  <si>
    <t>控制与计算机工程学院</t>
  </si>
  <si>
    <t>自动化</t>
  </si>
  <si>
    <t>2026-02-06 17:31</t>
  </si>
  <si>
    <t>2026-02-06 17:38</t>
  </si>
  <si>
    <t>LP17703702931941</t>
  </si>
  <si>
    <t>985院校升级费-无忧</t>
  </si>
  <si>
    <t>BJWY5674732003</t>
  </si>
  <si>
    <t>回访人：谭悦，回访时间：2026-02-05 11:34，回访内容：续报3000元升级费  ；|回访人：谭悦，回访时间：2026-02-06 17:31，回访内容：系统自动签约</t>
  </si>
  <si>
    <t>144614063</t>
  </si>
  <si>
    <t>2026-01-29 21:29:13</t>
  </si>
  <si>
    <t>续费原因：老师好，学生想下周上课，先报英语老师的复试哈；该学生为保护期外续费，原顾问部门：国内大学部</t>
  </si>
  <si>
    <t>张若轩</t>
  </si>
  <si>
    <t>31677816</t>
  </si>
  <si>
    <t>2026-02-02 09:55</t>
  </si>
  <si>
    <t>2026-02-26 11:04</t>
  </si>
  <si>
    <t>LP1769742458244</t>
  </si>
  <si>
    <t>考研复试专业课一对一（26考研）</t>
  </si>
  <si>
    <t>BJWY2461966659</t>
  </si>
  <si>
    <t>2026-02-02</t>
  </si>
  <si>
    <t>回访人：系统管理员，回访时间：2026-02-02 09:55，回访内容：学生转产品转入，创建续费工单。</t>
  </si>
  <si>
    <t>132181335</t>
  </si>
  <si>
    <t>2025-10-24 15:01:02</t>
  </si>
  <si>
    <t xml:space="preserve">渠道录入来源：集团百度搜索-基木鱼-新媒体管家
活动所属学校id：108
活动所属学校名称：北京大学事业部
统一活动id：2824107
统一活动名称：北京大学事业部25年10月百度搜索在线咨询
线索接收学校id：108
线索id：18be486027f8183461b1b1b59f78d55e
线索接收部门code：02
线索接收二级部门code：0201
渠道名称：网络营销-百度搜索-在线咨询
线索接收人邮箱：zhangyanan13@xdf.cn
备注：当前线索来源于百度搜索
账户ID：60103473
线索类型：咨询
留资时间：2025-10-24 14:52:10
流量渠道：百度-搜索推广
线索地域：北京
通话状态：未接通
搜索词：北京线下考研辅导机构哪家好
C端用户名称：
账号名称：
关键词：新东方考研机构价目表
站点名称：新东方考研专属客服
站点URL：https://ada.baidu.com/site/wjz2uk75/agent?imid=b9cc3f4ec469d744ef91d47374486c78
推广计划：新东方-考研
IP: 1.202.53.35
</t>
  </si>
  <si>
    <t>2026财年第5财月集团百度搜索-基木鱼-新媒体管家</t>
  </si>
  <si>
    <t>秋何故</t>
  </si>
  <si>
    <t>31778633</t>
  </si>
  <si>
    <t>2026-02-24 10:49</t>
  </si>
  <si>
    <t>考研集训营</t>
  </si>
  <si>
    <t>北京第二外国语学院</t>
  </si>
  <si>
    <t>英语学院</t>
  </si>
  <si>
    <t>2026-02-24 10:50</t>
  </si>
  <si>
    <t>99877764147</t>
  </si>
  <si>
    <t>2027考研专业课定制一对一（50h）-B班</t>
  </si>
  <si>
    <t>回访人：赵星火，回访时间：2026-02-24 10:49，回访内容：1；|回访人：赵星火，回访时间：2026-02-24 10:50，回访内容：签约</t>
  </si>
  <si>
    <t>135476831</t>
  </si>
  <si>
    <t>2025-11-23 16:59:47</t>
  </si>
  <si>
    <t>续费原因：想续费一对一；该学生为保护期内续费，原顾问：国内大学部-赵星火(zhaoxinghuo@xdf.cn)</t>
  </si>
  <si>
    <t>钟韵仪</t>
  </si>
  <si>
    <t>32086369</t>
  </si>
  <si>
    <t>2026-03-15 19:35</t>
  </si>
  <si>
    <t>物理学院</t>
  </si>
  <si>
    <t>物理学</t>
  </si>
  <si>
    <t>系统管理员</t>
  </si>
  <si>
    <t>LP1763967618579</t>
  </si>
  <si>
    <t>26考研一对一伴学（20h/无忧）</t>
  </si>
  <si>
    <t>未交接</t>
  </si>
  <si>
    <t>BJWY8580626884</t>
  </si>
  <si>
    <t>2026-03-15</t>
  </si>
  <si>
    <t>回访人：系统管理员，回访时间：2026-03-15 19:35，回访内容：学生转产品转入，创建续费工单。</t>
  </si>
  <si>
    <t>LP17735739522661</t>
  </si>
  <si>
    <t>考研复试专业课一对一（26考研/无忧）</t>
  </si>
  <si>
    <t>148258786</t>
  </si>
  <si>
    <t>2026-03-05 19:12:15</t>
  </si>
  <si>
    <t>公共卫生专业课网课</t>
  </si>
  <si>
    <t>2026-03-05 19:25:31</t>
  </si>
  <si>
    <t>31976472</t>
  </si>
  <si>
    <t>2026-03-06 19:09</t>
  </si>
  <si>
    <t>询问院校未告知</t>
  </si>
  <si>
    <t>询问院系未告知</t>
  </si>
  <si>
    <t>询问专业未告知</t>
  </si>
  <si>
    <t>2026-03-07 13:40</t>
  </si>
  <si>
    <t>40800411782</t>
  </si>
  <si>
    <t>2027考研公共卫生全程班,2027考研政治全程班 5班,2027考研英语全程班 5班</t>
  </si>
  <si>
    <t>回访人：谭悦，回访时间：2026-03-06 19:09，回访内容：宁夏，考虑考公共卫生  ；|回访人：谭悦，回访时间：2026-03-07 13:40，回访内容：系统自动签约</t>
  </si>
  <si>
    <t>3384.08</t>
  </si>
  <si>
    <t>2026-03-11</t>
  </si>
  <si>
    <t>线上无忧计划</t>
  </si>
  <si>
    <t>148062164</t>
  </si>
  <si>
    <t>2026-03-04 16:36:51</t>
  </si>
  <si>
    <t>渠道录入来源：SCRM-客服推送
商机ID：5010486934
商机编码：XSJ26030135805138000
针对人群：在职
学生学校：不详
咨询课程：英语
创建人邮箱：chensiyu58@xdf.cn
创建时间：2026-03-01 11:30:05
资源类型：单个资源
跟进记录：商机备注：本人接听，咨询考研英语，居住在燕郊附近，辛苦老师及时联系，谢谢;接触点：呼出；（TMK主管分配TMK）</t>
  </si>
  <si>
    <t>2026-03-04 16:50:51</t>
  </si>
  <si>
    <t>31930949</t>
  </si>
  <si>
    <t>2026-03-04 22:04</t>
  </si>
  <si>
    <t>2026-03-05 10:53</t>
  </si>
  <si>
    <t>25827349484</t>
  </si>
  <si>
    <t>2027考研英语全程班 5班</t>
  </si>
  <si>
    <t>回访人：谭悦，回访时间：2026-03-04 22:04，回访内容：微信跟进中  网课 ；|回访人：谭悦，回访时间：2026-03-05 10:53，回访内容：系统自动签约</t>
  </si>
  <si>
    <t>90140414</t>
  </si>
  <si>
    <t>2024-12-07 19:24:11</t>
  </si>
  <si>
    <t>家长接听，孩子大二，首师大汉语国际教育专业，目前没想好是考研还是考公，需要老师先帮助规划一下专业院校，同时也一并了解一下新东方的课程，方便接听电话，市场老师：石晓鸿；家长参与12月7日活动，孩子首都师范大二，目前考虑考研和考公对比，参与四六级试听课，介绍考研课程相关，分配顾问【明日活动结束后联系】</t>
  </si>
  <si>
    <t>渠道-北京代理商高老师-石晓鸿</t>
  </si>
  <si>
    <t>张乐</t>
  </si>
  <si>
    <t>代理商合作</t>
  </si>
  <si>
    <t>刘雨欣</t>
  </si>
  <si>
    <t>31789843</t>
  </si>
  <si>
    <t>2026-02-26 11:10</t>
  </si>
  <si>
    <t>六级,考研集训营,考研无忧计划,线上考研产品</t>
  </si>
  <si>
    <t>文学院</t>
  </si>
  <si>
    <t>汉语国际教育</t>
  </si>
  <si>
    <t>2026-02-26 11:12</t>
  </si>
  <si>
    <t>BJWY8378781191</t>
  </si>
  <si>
    <t>回访人：张乐，回访时间：2026-02-26 11:10，回访内容：1；|回访人：张乐，回访时间：2026-02-26 11:10，回访内容：1；|回访人：张乐，回访时间：2026-02-26 11:11，回访内容：张乐进行了退单操作!(本条回访记录由系统自动记录)；|回访人：张乐，回访时间：2026-02-26 11:12，回访内容：1</t>
  </si>
  <si>
    <t>25上考季</t>
  </si>
  <si>
    <t>无忧计划-啄木鸟,六级无忧计划</t>
  </si>
  <si>
    <t>英语,政治,专业课300</t>
  </si>
  <si>
    <t>金宇泽</t>
  </si>
  <si>
    <t>123114165</t>
  </si>
  <si>
    <t>2025-08-11 15:37:09</t>
  </si>
  <si>
    <t>死单激活，谭悦；（TMK主管分配TMK）</t>
  </si>
  <si>
    <t>2026-03-31 17:23:11</t>
  </si>
  <si>
    <t>32280534</t>
  </si>
  <si>
    <t>2026-03-31 17:42</t>
  </si>
  <si>
    <t>四级</t>
  </si>
  <si>
    <t>北京电子科技职业学院</t>
  </si>
  <si>
    <t>2026-03-31 19:46</t>
  </si>
  <si>
    <t>2026-03-31 20:33</t>
  </si>
  <si>
    <t>WYF26036</t>
  </si>
  <si>
    <t>四级无忧计划</t>
  </si>
  <si>
    <t>BJWY2101498uW2</t>
  </si>
  <si>
    <t>BJWY9716502356</t>
  </si>
  <si>
    <t>WYF260360004</t>
  </si>
  <si>
    <t xml:space="preserve">回访人：谭悦，回访时间：2026-03-31 17:42，回访内容：跟进四级无忧计划  ；|回访人：谭悦，回访时间：2026-03-31 19:46，回访内容：报名四级班 </t>
  </si>
  <si>
    <t>25下考季</t>
  </si>
  <si>
    <t>秦英喆</t>
  </si>
  <si>
    <t>151161460</t>
  </si>
  <si>
    <t>2026-03-25 18:20:00</t>
  </si>
  <si>
    <t xml:space="preserve">渠道录入来源：SCRM-客服推送
商机ID：5010626498
商机编码：XSJ26032533996230000
针对人群：大学
学生学校：不详
咨询课程：英语
创建人邮箱：hujing20@xdf.cn
创建时间：2026-03-25 18:19:57
资源类型：单个资源
跟进记录：商机备注：【外呼组+集团表单】大二，咨询考研英语，四级418分，在大兴，辛苦跟进;接触点：呼出；
</t>
  </si>
  <si>
    <t>32224278</t>
  </si>
  <si>
    <t>2026-03-25 18:43</t>
  </si>
  <si>
    <t>四级,英语,考研专业课,考研无忧计划</t>
  </si>
  <si>
    <t>印刷与包装工程学院</t>
  </si>
  <si>
    <t>高分子材料与工程</t>
  </si>
  <si>
    <t>2026-03-31 19:06</t>
  </si>
  <si>
    <t>WYP28003</t>
  </si>
  <si>
    <t>考研政治无忧计划早鸟（28考研/冲刺）</t>
  </si>
  <si>
    <t>WebReg</t>
  </si>
  <si>
    <t>BJWY2655936220</t>
  </si>
  <si>
    <t>WYP280030016</t>
  </si>
  <si>
    <t>回访人：赵星火，回访时间：2026-03-25 18:43，回访内容：本科学校和专业，大二 学高分子  北印刷在读
目标院校和专业，材料，对学校没什么概念这边想要班课学习
就业
基本学情 四六级大学数学，四级426分,高考数学120多分  
学习时间分配
学习习惯
邀约面谈；|回访人：赵星火，回访时间：2026-03-26 14:50，回访内容：回访下学生情况看下考虑继续维护中；|回访人：赵星火，回访时间：2026-03-27 16:28，回访内容：自己外呼联系不上学生，邀约面谈看下考虑跟进中；|回访人：赵星火，回访时间：2026-03-29 15:04，回访内容：回访下课程考虑这边看下新东方其他报名学生  ；|回访人：赵星火，回访时间：2026-03-31 19:06，回访内容：1</t>
  </si>
  <si>
    <t>四级无忧计划,无忧计划-早鸟,考研专业课150</t>
  </si>
  <si>
    <t>WYM28003</t>
  </si>
  <si>
    <t>考研数学无忧计划早鸟（28考研/冲刺）</t>
  </si>
  <si>
    <t>WYM280030007</t>
  </si>
  <si>
    <t>WYE28005</t>
  </si>
  <si>
    <t>考研英语无忧计划早鸟（28考研/英二冲刺）</t>
  </si>
  <si>
    <t>WYE280050011</t>
  </si>
  <si>
    <t>WYP28002</t>
  </si>
  <si>
    <t>考研政治无忧计划早鸟（28考研/强化）</t>
  </si>
  <si>
    <t>WYP280020016</t>
  </si>
  <si>
    <t>WYE28004</t>
  </si>
  <si>
    <t>考研英语无忧计划早鸟（28考研/英二强化）</t>
  </si>
  <si>
    <t>WYE280040011</t>
  </si>
  <si>
    <t>WYM28002</t>
  </si>
  <si>
    <t>考研数学无忧计划早鸟（28考研/强化）</t>
  </si>
  <si>
    <t>WYM280020007</t>
  </si>
  <si>
    <t>WYP28001</t>
  </si>
  <si>
    <t>考研政治无忧计划早鸟（28考研/基础）</t>
  </si>
  <si>
    <t>WYP280010016</t>
  </si>
  <si>
    <t>WYM28001</t>
  </si>
  <si>
    <t>考研数学无忧计划早鸟（28考研/基础）</t>
  </si>
  <si>
    <t>WYM280010007</t>
  </si>
  <si>
    <t>WYE28001</t>
  </si>
  <si>
    <t>考研英语无忧计划早鸟（28考研/基础）</t>
  </si>
  <si>
    <t>WYE280010017</t>
  </si>
  <si>
    <t>WYF26023</t>
  </si>
  <si>
    <t>WYF260230030</t>
  </si>
  <si>
    <t>LP17749549531755</t>
  </si>
  <si>
    <t>考研初试专业课一对一（28考研/无忧30小时）</t>
  </si>
  <si>
    <t>张彧</t>
  </si>
  <si>
    <t>151528787</t>
  </si>
  <si>
    <t>2026-03-30 15:44:01</t>
  </si>
  <si>
    <t>续费原因：续费复试一对一，专业课 2h；该学生为保护期外续费，原顾问部门：国内大学部</t>
  </si>
  <si>
    <t>32174755</t>
  </si>
  <si>
    <t>2026-03-30 16:00</t>
  </si>
  <si>
    <t>重庆大学</t>
  </si>
  <si>
    <t>环境与生态学院</t>
  </si>
  <si>
    <t>给排水科学与工程</t>
  </si>
  <si>
    <t>2026-03-30 16:04</t>
  </si>
  <si>
    <t>2026-03-30 16:05</t>
  </si>
  <si>
    <t>LP1774857839638</t>
  </si>
  <si>
    <t>考研复试一对一（26考季）-非定制</t>
  </si>
  <si>
    <t>BJWY2909848959</t>
  </si>
  <si>
    <t>2026-03-30</t>
  </si>
  <si>
    <t>回访人：谭悦，回访时间：2026-03-30 16:00，回访内容：1；|回访人：谭悦，回访时间：2026-03-30 16:04，回访内容：系统自动签约</t>
  </si>
  <si>
    <t>LP1774857839637</t>
  </si>
  <si>
    <t>张梓雄</t>
  </si>
  <si>
    <t>143617464</t>
  </si>
  <si>
    <t>焦子瑞</t>
  </si>
  <si>
    <t>2026-01-22 11:58:43</t>
  </si>
  <si>
    <t>续费原因：学生家长咨询了27考研的课程和时间安排，辛苦老师抽时间联系下学生家长哈；该学生为保护期外续费，原顾问部门：国内大学部</t>
  </si>
  <si>
    <t>焦子瑞jiaozirui@xdf.cn</t>
  </si>
  <si>
    <t>31553438</t>
  </si>
  <si>
    <t>2026-02-19 10:18</t>
  </si>
  <si>
    <t>北京工业大学</t>
  </si>
  <si>
    <t>城市建设学部</t>
  </si>
  <si>
    <t>交通工程</t>
  </si>
  <si>
    <t>2026-03-30 19:53</t>
  </si>
  <si>
    <t>2026-03-30 20:00</t>
  </si>
  <si>
    <t>WYM27206</t>
  </si>
  <si>
    <t>考研数学无忧计划啄木鸟（27考研/冲刺）</t>
  </si>
  <si>
    <t>BJWY7263346689</t>
  </si>
  <si>
    <t>WYM272060049</t>
  </si>
  <si>
    <t>回访人：谭悦，回访时间：2026-03-26 10:37，回访内容：1；|回访人：谭悦，回访时间：2026-03-30 19:53，回访内容：系统自动签约</t>
  </si>
  <si>
    <t>半年集训营</t>
  </si>
  <si>
    <t>WYM27205</t>
  </si>
  <si>
    <t>考研数学无忧计划啄木鸟（27考研/强化）</t>
  </si>
  <si>
    <t>WYM272050049</t>
  </si>
  <si>
    <t>WYM27204</t>
  </si>
  <si>
    <t>考研数学无忧计划啄木鸟（27考研/基础）</t>
  </si>
  <si>
    <t>WYM272040049</t>
  </si>
  <si>
    <t>WYP27212</t>
  </si>
  <si>
    <t>WYP272120017</t>
  </si>
  <si>
    <t>WYP27210</t>
  </si>
  <si>
    <t>WYP272100017</t>
  </si>
  <si>
    <t>WYP27211</t>
  </si>
  <si>
    <t>WYP272110017</t>
  </si>
  <si>
    <t>WYE27218</t>
  </si>
  <si>
    <t>考研英语无忧计划啄木鸟（27考研/英二冲刺）</t>
  </si>
  <si>
    <t>WYE272180009</t>
  </si>
  <si>
    <t>WYE27217</t>
  </si>
  <si>
    <t>考研英语无忧计划啄木鸟（27考研/英二强化）</t>
  </si>
  <si>
    <t>WYE272170009</t>
  </si>
  <si>
    <t>WYE27213</t>
  </si>
  <si>
    <t>WYE272130025</t>
  </si>
  <si>
    <t>LP17748715761280</t>
  </si>
  <si>
    <t>27考研一对一（无忧）</t>
  </si>
  <si>
    <t>LP17748714271276</t>
  </si>
  <si>
    <t>考研初试专业课一对一（27考研/无忧30小时）</t>
  </si>
  <si>
    <t>北京1049</t>
  </si>
  <si>
    <t>148678996</t>
  </si>
  <si>
    <t>2026-03-08 16:08:09</t>
  </si>
  <si>
    <t>渠道录入来源：百度基木鱼
意向城市：北京访客省/城市：北京
访客静态ID：eb9ddf2389da051df411deedbce41049
接待分组ID：50795
搜索引擎：www.baidu.com
搜索词：北大考研
关键词：北大行政管理考研
设备类型：pc
访客IP：124.126.96.28
对话详细内容：ac0defb9d75d254eafa1eb78e2583001 2026-03-08 16:05:21
百度系统消息-自动回复:访客query代入：北大行政管理考研
AI-Lbo0rDBXCy 2026-03-08 16:05:24
【百度商家智能体】我们提供北大行政管理考研专业课辅导，32年经验名师授课，覆盖全科备考。欢迎咨询课程详情！
AI-Lbo0rDBXCy 2026-03-08 16:05:27
【百度商家智能体】是您自己考研吗？
ac0defb9d75d254eafa1eb78e2583001 2026-03-08 16:05:30
是
AI-Lbo0rDBXCy 2026-03-08 16:05:33
【百度商家智能体】你现在是大学生还是毕业生
ac0defb9d75d254eafa1eb78e2583001 2026-03-08 16:05:36
大学生
AI-Lbo0rDBXCy 2026-03-08 16:05:40
【百度商家智能体】是今年考研吗
ac0defb9d75d254eafa1eb78e2583001 2026-03-08 16:05:44
是
AI-Lbo0rDBXCy 2026-03-08 16:05:48
【百度商家智能体】是考本专业还是跨专业
ac0defb9d75d254eafa1eb78e2583001 2026-03-08 16:05:51
跨专业
AI-Lbo0rDBXCy 2026-03-08 16:05:54
【百度商家智能体】是好考的。您是手机方便接收资料吗
ac0defb9d75d254eafa1eb78e2583001 2026-03-08 16:05:57
是
AI-Lbo0rDBXCy 2026-03-08 16:06:01
【百度商家智能体】好的那您号码多少
AI-Lbo0rDBXCy 2026-03-08 16:06:04
【百度商家智能体】我发您跨专业考研资料
ac0defb9d75d254eafa1eb78e2583001 2026-03-08 16:06:08
我的联系方式：180****9019
ac0defb9d75d254eafa1eb78e2583001 2026-03-08 16:06:09
百度系统消息-行为轨迹:【百度】用户已留联，通过聆音回访获得实时无效返款：https://ais*te.wej*****an.com/site/wjz***ly/5f6d***************9d39-6be0******11?req**de=LYS***************ST331U0P**FI
AI-Lbo0rDBXCy 2026-03-08 16:06:16
【百度商家智能体】为了更好地为您提供服务，再和您确认几个问题 ~
AI-Lbo0rDBXCy 2026-03-08 16:06:16
【百度商家智能体】请问您所在的城市是哪里？
ac0defb9d75d254eafa1eb78e2583001 2026-03-08 16:06:24
北京
AI-Lbo0rDBXCy 2026-03-08 16:06:35
【百度商家智能体】好的，已经收到您的信息了；我给您安排一位资深老师一对一免费答疑，帮您规划跨专业备考方案，同时把相关资料发给您
AI-Lbo0rDBXCy 2026-03-08 16:06:38
【百度商家智能体】预约表单
ac0defb9d75d254eafa1eb78e2583001 2026-03-08 16:07:23
我的留联/预约内容：沟通时间：3月9日（周一）08:00-09:00；联系方式：180****9019；报考学科/备考方向：考研走读；当前学历：二战；所在城市：北京
ac0defb9d75d254eafa1eb78e2583001 2026-03-08 16:07:23
百度系统消息-行为轨迹:【百度】用户已留联，通过聆音回访获得实时无效返款：https://ais*te.wej*****an.com/site/wjz***ly/5f6d***************9d39-6be0******11?req**de=LYS***************OQV0N******LQ
AI-Lbo0rDBXCy 2026-03-08 16:07:33
【百度商家智能体】已收到您的预约信息，马上会联系您为您解答问题。
来源页：http://www.baidu.com/bcp
备注：</t>
  </si>
  <si>
    <t>2026财年第10财月易聊百度投放</t>
  </si>
  <si>
    <t>侯童烨</t>
  </si>
  <si>
    <t>32015633</t>
  </si>
  <si>
    <t>2026-03-08 18:35</t>
  </si>
  <si>
    <t>北京化工大学</t>
  </si>
  <si>
    <t>会计学</t>
  </si>
  <si>
    <t>2026-03-30 15:10</t>
  </si>
  <si>
    <t>2026-03-30 15:22</t>
  </si>
  <si>
    <t>LP1774854654393</t>
  </si>
  <si>
    <t>27考研专业课一对一（30h）</t>
  </si>
  <si>
    <t>BJWY7455894214</t>
  </si>
  <si>
    <t>回访人：谭悦，回访时间：2026-03-27 22:20，回访内容：1；|回访人：谭悦，回访时间：2026-03-29 19:17，回访内容：准备报北大专业课  ；|回访人：谭悦，回访时间：2026-03-30 15:10，回访内容：系统自动签约</t>
  </si>
  <si>
    <t>LP1774854654394</t>
  </si>
  <si>
    <t>27考研清北院校升级费</t>
  </si>
  <si>
    <t>光宇</t>
  </si>
  <si>
    <t>151088101</t>
  </si>
  <si>
    <t>赵秋侠</t>
  </si>
  <si>
    <t>2026-03-25 12:25:48</t>
  </si>
  <si>
    <t>张珮璐zhangpeilu@xdf.cn</t>
  </si>
  <si>
    <t>滕广宇</t>
  </si>
  <si>
    <t>32165498</t>
  </si>
  <si>
    <t>2026-03-25 14:36</t>
  </si>
  <si>
    <t>美国加州大学戴维斯分校</t>
  </si>
  <si>
    <t>艺术</t>
  </si>
  <si>
    <t>2026-03-30 11:30</t>
  </si>
  <si>
    <t>2026-03-30 11:31</t>
  </si>
  <si>
    <t>3201730</t>
  </si>
  <si>
    <t>考研督学计划 2026-12 27考研英政督学计划</t>
  </si>
  <si>
    <t>张珮璐</t>
  </si>
  <si>
    <t>BJWY2327730966</t>
  </si>
  <si>
    <t>108320173000000006</t>
  </si>
  <si>
    <t>回访人：李涛，回访时间：2026-03-25 14:36，回访内容：海本毕业 现在回来了  下午电话沟通一下；|回访人：李涛，回访时间：2026-03-25 17:41，回访内容：加州大学戴维斯分校 学的是影视专业，现在家里人想让孩子回来再国内读研究生，目前看的中戏的戏剧表演！周五来校区面谈一下  继续跟进！；|回访人：李涛，回访时间：2026-03-29 17:54，回访内容：计划督学课程！上课方便一点；|回访人：李涛，回访时间：2026-03-30 11:30，回访内容：1</t>
  </si>
  <si>
    <t>151143194</t>
  </si>
  <si>
    <t>2026-03-25 13:39:44</t>
  </si>
  <si>
    <t xml:space="preserve">老带新，咨询暑假集训， 转谭悦
</t>
  </si>
  <si>
    <t>老带新系统顾问</t>
  </si>
  <si>
    <t>谭悦tanyue9@xdf.cn</t>
  </si>
  <si>
    <t>董雨佳</t>
  </si>
  <si>
    <t>32206150</t>
  </si>
  <si>
    <t>2026-03-29 18:25</t>
  </si>
  <si>
    <t>北京工商大学</t>
  </si>
  <si>
    <t>商学院</t>
  </si>
  <si>
    <t>2026-03-29 18:40</t>
  </si>
  <si>
    <t>2026-03-30 14:38</t>
  </si>
  <si>
    <t>BJWY3465614944</t>
  </si>
  <si>
    <t>回访人：谭悦，回访时间：2026-03-25 13:47，回访内容：咨询暑假集训营   工商管理， 学说  ；|回访人：谭悦，回访时间：2026-03-28 16:59，回访内容：家长说明天到营地参观报到  ；|回访人：谭悦，回访时间：2026-03-29 15:24，回访内容：今天面谈  ；|回访人：谭悦，回访时间：2026-03-29 17:59，回访内容：签约 ；|回访人：谭悦，回访时间：2026-03-29 18:23，回访内容：谭悦进行了退单操作!(本条回访记录由系统自动记录)；|回访人：杨晓超，回访时间：2026-03-29 18:40，回访内容：签约</t>
  </si>
  <si>
    <t>暑假集训营,考研专业课150</t>
  </si>
  <si>
    <t>孙馗栋</t>
  </si>
  <si>
    <t>151486007</t>
  </si>
  <si>
    <t>黄小妹</t>
  </si>
  <si>
    <t>2026-03-29 18:12:17</t>
  </si>
  <si>
    <t>续费原因：续费；该学生为保护期外续费，原顾问部门：国内大学部</t>
  </si>
  <si>
    <t>黄小妹huangxiaomei7@xdf.cn</t>
  </si>
  <si>
    <t>32173454</t>
  </si>
  <si>
    <t>2026-03-29 18:32</t>
  </si>
  <si>
    <t>北京联合大学</t>
  </si>
  <si>
    <t>应用文理学院</t>
  </si>
  <si>
    <t>新闻学</t>
  </si>
  <si>
    <t>2026-03-29 18:46</t>
  </si>
  <si>
    <t>LP17747808471704</t>
  </si>
  <si>
    <t>考研复试一对一（26考研/无忧/非定制）</t>
  </si>
  <si>
    <t>BJWY8981531337</t>
  </si>
  <si>
    <t>回访人：谭悦，回访时间：2026-03-29 18:32，回访内容：1；|回访人：谭悦，回访时间：2026-03-29 18:40，回访内容：系统自动签约</t>
  </si>
  <si>
    <t>王昞琦</t>
  </si>
  <si>
    <t>147367940</t>
  </si>
  <si>
    <t>陈晶</t>
  </si>
  <si>
    <t>2026-02-28 10:01:25</t>
  </si>
  <si>
    <t>续费原因：差了20分，和家里考虑要二战，辛苦顾问和我共通跟进，先推菁英计划，个性化；该学生为保护期内续费，原顾问：国内大学部-赵星火(zhaoxinghuo@xdf.cn)</t>
  </si>
  <si>
    <t>陈晶chenjing171@xdf.cn</t>
  </si>
  <si>
    <t>31862169</t>
  </si>
  <si>
    <t>2026-02-28 10:43</t>
  </si>
  <si>
    <t>2026-03-29 17:40</t>
  </si>
  <si>
    <t>WYE27060</t>
  </si>
  <si>
    <t>BJWY22035556hl</t>
  </si>
  <si>
    <t>BJWY3603642432</t>
  </si>
  <si>
    <t>WYE270600040</t>
  </si>
  <si>
    <t>回访人：赵星火，回访时间：2026-03-26 15:48，回访内容：还是考虑走读班为主 建议走读班+一对一的学习模式；|回访人：赵星火，回访时间：2026-03-29 17:01，回访内容：还在纠结集训还是走读跟进中继续维护学生；|回访人：赵星火，回访时间：2026-03-29 17:40，回访内容：1</t>
  </si>
  <si>
    <t>无忧计划-啄木鸟,考研专业课管综</t>
  </si>
  <si>
    <t>WYE27059</t>
  </si>
  <si>
    <t>WYE270590040</t>
  </si>
  <si>
    <t>WYE27055</t>
  </si>
  <si>
    <t>WYE270550048</t>
  </si>
  <si>
    <t>WYZ27001</t>
  </si>
  <si>
    <t>考研专业课无忧计划（27考研/199管综）</t>
  </si>
  <si>
    <t>WYZ270010036</t>
  </si>
  <si>
    <t>147630975</t>
  </si>
  <si>
    <t>2026-03-01 17:32:01</t>
  </si>
  <si>
    <t>年级：大三
考季 27
课程形式 走读
具体情况 家长咨询，孩子大三，想考经管类的专业 具体方向未定，咨询线下走读课程，方便电话或者微信；资源录入来源：小表单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备注：来源:小表单;姓名:向日;意向课程: 【课程】考研、四六级、专升本、成人英语/北京/北京; 新老生: 新生; 提交链接:pages/index/index.html?scene=81512,,ucwVUGil;地理位置:-;渠道:新媒体运营/集团品牌官微 外呼主题：2026财年小表单-新东方集团官微【新东方】资源</t>
  </si>
  <si>
    <t>李婧</t>
  </si>
  <si>
    <t>张博戎</t>
  </si>
  <si>
    <t>32242189</t>
  </si>
  <si>
    <t>2026-03-29 19:18</t>
  </si>
  <si>
    <t>六级</t>
  </si>
  <si>
    <t>金融学1</t>
  </si>
  <si>
    <t>2026-03-29 19:23</t>
  </si>
  <si>
    <t>2026-03-30 11:51</t>
  </si>
  <si>
    <t>BJWY9257118799</t>
  </si>
  <si>
    <t>回访人：李婧，回访时间：2026-03-29 19:18，回访内容：续六级；|回访人：李婧，回访时间：2026-03-29 19:23，回访内容：1</t>
  </si>
  <si>
    <t>26上考季</t>
  </si>
  <si>
    <t>六级无忧计划</t>
  </si>
  <si>
    <t>151145631</t>
  </si>
  <si>
    <t>2026-03-25 14:18:57</t>
  </si>
  <si>
    <t>【王朝群】咨询考研一对一，ip北京</t>
  </si>
  <si>
    <t>薛宗齐</t>
  </si>
  <si>
    <t>32206568</t>
  </si>
  <si>
    <t>2026-03-25 14:45</t>
  </si>
  <si>
    <t>北方工业大学</t>
  </si>
  <si>
    <t>信息学院</t>
  </si>
  <si>
    <t>2026-03-28 12:18</t>
  </si>
  <si>
    <t>2026-03-28 12:20</t>
  </si>
  <si>
    <t>LP17746715142512</t>
  </si>
  <si>
    <t>六级一对一畅学班（50H）</t>
  </si>
  <si>
    <t>BJWY9225883231</t>
  </si>
  <si>
    <t>回访人：谭悦，回访时间：2026-03-25 14:45，回访内容：1；|回访人：谭悦，回访时间：2026-03-25 16:12，回访内容：邀约家长来线下沟通体验  ；|回访人：谭悦，回访时间：2026-03-28 12:18，回访内容：考研二战，通信，去年考的本校， 去年英二 政治 60多， 数学和专业课。
48小时内，；|回访人：谭悦，回访时间：2026-03-28 12:18，回访内容：系统自动签约</t>
  </si>
  <si>
    <t>26下考季</t>
  </si>
  <si>
    <t>六级一对一</t>
  </si>
  <si>
    <t>王思凝</t>
  </si>
  <si>
    <t>150852480</t>
  </si>
  <si>
    <t>余韵</t>
  </si>
  <si>
    <t>2026-03-23 17:46:01</t>
  </si>
  <si>
    <t>续费原因：老师好，学生没过复试线，有二战的想法，辛苦老师先联系我；该学生为保护期外续费，原顾问部门：国内大学部</t>
  </si>
  <si>
    <t>余韵yuyun7@xdf.cn</t>
  </si>
  <si>
    <t>32198973</t>
  </si>
  <si>
    <t>2026-03-23 18:10</t>
  </si>
  <si>
    <t>音乐表演（声乐）</t>
  </si>
  <si>
    <t>2026-03-28 17:42</t>
  </si>
  <si>
    <t>2026-03-28 17:44</t>
  </si>
  <si>
    <t>LP17746909451398</t>
  </si>
  <si>
    <t>考研一对一伴学班（定制/27考季）</t>
  </si>
  <si>
    <t>BJWY8354039591</t>
  </si>
  <si>
    <t>回访人：赵星火，回访时间：2026-03-23 18:10，回访内容：跟进学生情况继续维护跟进中；|回访人：赵星火，回访时间：2026-03-24 11:07，回访内容：月底之前逼单缴费跟进学生情况中继续维护。；|回访人：赵星火，回访时间：2026-03-28 17:42，回访内容：系统自动签约</t>
  </si>
  <si>
    <t>148611564</t>
  </si>
  <si>
    <t>2026-03-07 17:26:27</t>
  </si>
  <si>
    <t>咨询考研课程，两位同学一起</t>
  </si>
  <si>
    <t>杨砚琪</t>
  </si>
  <si>
    <t>31978705</t>
  </si>
  <si>
    <t>2026-03-07 18:19</t>
  </si>
  <si>
    <t>中央戏剧学院</t>
  </si>
  <si>
    <t>舞台美术系</t>
  </si>
  <si>
    <t>戏剧影视美术设计（舞台设计）</t>
  </si>
  <si>
    <t>2026-03-28 17:10</t>
  </si>
  <si>
    <t>WYE27216</t>
  </si>
  <si>
    <t>BJWY9470738465</t>
  </si>
  <si>
    <t>WYE272160015</t>
  </si>
  <si>
    <t>回访人：李涛，回访时间：2026-03-23 19:21，回访内容：再留一下；|回访人：李涛，回访时间：2026-03-28 15:15，回访内容：今天来校区试听！；|回访人：李涛，回访时间：2026-03-28 17:10，回访内容：已报名</t>
  </si>
  <si>
    <t>WYE27215</t>
  </si>
  <si>
    <t>WYE272150015</t>
  </si>
  <si>
    <t>WYE272130017</t>
  </si>
  <si>
    <t>WYP272120009</t>
  </si>
  <si>
    <t>WYP272110009</t>
  </si>
  <si>
    <t>WYP272100009</t>
  </si>
  <si>
    <t>王佳乐</t>
  </si>
  <si>
    <t>150093550</t>
  </si>
  <si>
    <t>北京客服部</t>
  </si>
  <si>
    <t>2026-03-18 15:05:54</t>
  </si>
  <si>
    <t xml:space="preserve">渠道录入来源：官网快速通道
省份：北京市
城市：北京市
年级：在职
线索接收人邮箱：dxbj_kf@xdf.cn
</t>
  </si>
  <si>
    <t>2026财年第10财月官网快速通道</t>
  </si>
  <si>
    <t>新东方官网小程序</t>
  </si>
  <si>
    <t>2026-03-18 15:24:46</t>
  </si>
  <si>
    <t>32113850</t>
  </si>
  <si>
    <t>2026-03-18 16:10</t>
  </si>
  <si>
    <t>吉林农业大学</t>
  </si>
  <si>
    <t>金融学</t>
  </si>
  <si>
    <t>2026-03-27 14:34</t>
  </si>
  <si>
    <t>2026-03-27 14:43</t>
  </si>
  <si>
    <t>52970798774</t>
  </si>
  <si>
    <t>BJWY4129093680</t>
  </si>
  <si>
    <t>回访人：李涛，回访时间：2026-03-18 16:10，回访内容：同学本人，39了，想考非全的心理学，在北京。主要的问题点是：第一,自己有时间学习，但是担心自己精力不够。第二是想看下院校的录取情况是怎样的。课程倾向于线上，推荐督学和线上课程！；|回访人：李涛，回访时间：2026-03-23 17:28，回访内容：发一下协议！；|回访人：李涛，回访时间：2026-03-26 17:21，回访内容：纠结犹豫中！；|回访人：李涛，回访时间：2026-03-27 14:34，回访内容：系统自动签约</t>
  </si>
  <si>
    <t>官网快速通道</t>
  </si>
  <si>
    <t>LP1774593735228</t>
  </si>
  <si>
    <t>147440668</t>
  </si>
  <si>
    <t>2026-02-28 11:41:56</t>
  </si>
  <si>
    <t>死单激活分谭悦；刘家长       【群内已审核】
电话：13676905666
课程需求：考研
意向城市：北京
资源描述：学生大二，想从现在开始备考考研，北交，材料专业
推荐人：南昌中心—洪强华
推荐人邮箱：hongqianghua@xdf.cn（TMK主管分配TMK） 外呼主题：FY24-国内5月死单回访（第四周）</t>
  </si>
  <si>
    <t>线上运营推荐</t>
  </si>
  <si>
    <t>刘一苇</t>
  </si>
  <si>
    <t>32248463</t>
  </si>
  <si>
    <t>2026-03-27 22:13</t>
  </si>
  <si>
    <t>理学院</t>
  </si>
  <si>
    <t>纳米材料与技术</t>
  </si>
  <si>
    <t>2026-03-27 22:15</t>
  </si>
  <si>
    <t>KYQNJX2704Z</t>
  </si>
  <si>
    <t>27考研全年集训营（住宿费/四月）</t>
  </si>
  <si>
    <t>BJWY7652125460</t>
  </si>
  <si>
    <t>KYQNJX2704Z0010</t>
  </si>
  <si>
    <t>回访人：谭悦，回访时间：2026-03-27 22:13，回访内容：1；|回访人：谭悦，回访时间：2026-03-27 22:13，回访内容：1</t>
  </si>
  <si>
    <t>KYQNJXZ2704</t>
  </si>
  <si>
    <t>27考研全年集训营政治（五月）</t>
  </si>
  <si>
    <t>KYQNJXZ27040006</t>
  </si>
  <si>
    <t>KYQNJXY2701B</t>
  </si>
  <si>
    <t>27考研全年集训营英语（强冲/英语一）</t>
  </si>
  <si>
    <t>KYQNJXY2701B0067</t>
  </si>
  <si>
    <t>KYQNJXY2704A</t>
  </si>
  <si>
    <t>KYQNJXY2704A0008</t>
  </si>
  <si>
    <t>贾佳霖</t>
  </si>
  <si>
    <t>151102185</t>
  </si>
  <si>
    <t>陈号东</t>
  </si>
  <si>
    <t>2026-03-26 11:54:36</t>
  </si>
  <si>
    <t>续费原因：学生续费复试一对一；该学生为保护期内续费，原顾问：国内大学部-谭悦(tanyue9@xdf.cn)</t>
  </si>
  <si>
    <t>陈号东chenhaodong5@xdf.cn</t>
  </si>
  <si>
    <t>32210698</t>
  </si>
  <si>
    <t>2026-03-26 12:36</t>
  </si>
  <si>
    <t>化学工程学院</t>
  </si>
  <si>
    <t>环境工程</t>
  </si>
  <si>
    <t>2026-03-26 12:39</t>
  </si>
  <si>
    <t>2026-03-26 13:18</t>
  </si>
  <si>
    <t>LP17744999612264</t>
  </si>
  <si>
    <t>考研复试一对一（26考研/无忧/定制）</t>
  </si>
  <si>
    <t>BJWY0479852281</t>
  </si>
  <si>
    <t>回访人：谭悦，回访时间：2026-03-26 12:36，回访内容：1；|回访人：谭悦，回访时间：2026-03-26 12:39，回访内容：系统自动签约</t>
  </si>
  <si>
    <t>谷岳霖</t>
  </si>
  <si>
    <t>147776022</t>
  </si>
  <si>
    <t>罗志勇</t>
  </si>
  <si>
    <t>2026-03-02 14:44:12</t>
  </si>
  <si>
    <t>续费原因：四级已过，考虑六级班；该学生为保护期外续费，原顾问部门：国内大学部</t>
  </si>
  <si>
    <t>罗志勇luozhiyong1@xdf.cn</t>
  </si>
  <si>
    <t>31814806</t>
  </si>
  <si>
    <t>2026-03-02 18:01</t>
  </si>
  <si>
    <t>内蒙古师范大学</t>
  </si>
  <si>
    <t>公共管理学院行政管理学系</t>
  </si>
  <si>
    <t>行政管理</t>
  </si>
  <si>
    <t>2026-03-25 19:33</t>
  </si>
  <si>
    <t>2026-03-25 19:41</t>
  </si>
  <si>
    <t>ZVVB26007</t>
  </si>
  <si>
    <t>六级暑假集训营（24H冲刺直播）</t>
  </si>
  <si>
    <t>BJWY4225089106</t>
  </si>
  <si>
    <t>ZVVB260070001</t>
  </si>
  <si>
    <t>2026-03-25</t>
  </si>
  <si>
    <t xml:space="preserve">回访人：谭悦，回访时间：2026-03-18 20:00，回访内容：1；|回访人：谭悦，回访时间：2026-03-25 16:24，回访内容：1；|回访人：谭悦，回访时间：2026-03-25 19:33，回访内容：签约 </t>
  </si>
  <si>
    <t>赵佳荟</t>
  </si>
  <si>
    <t>151039606</t>
  </si>
  <si>
    <t>2026-03-24 20:59:18</t>
  </si>
  <si>
    <t>续费原因：二战续费，个性化谭悦；该学生为保护期外续费，原顾问部门：国内大学部</t>
  </si>
  <si>
    <t>32164957</t>
  </si>
  <si>
    <t>2026-03-25 10:36</t>
  </si>
  <si>
    <t>邯郸学院</t>
  </si>
  <si>
    <t>生命科学与工程学院</t>
  </si>
  <si>
    <t>生物技术</t>
  </si>
  <si>
    <t>2026-03-25 12:37</t>
  </si>
  <si>
    <t>2026-03-25 12:40</t>
  </si>
  <si>
    <t>LP17744134502393</t>
  </si>
  <si>
    <t>考研一对一伴学班（27考季）</t>
  </si>
  <si>
    <t>BJWY7496014551</t>
  </si>
  <si>
    <t>回访人：谭悦，回访时间：2026-03-25 10:36，回访内容：续费；|回访人：谭悦，回访时间：2026-03-25 12:37，回访内容：系统自动签约</t>
  </si>
  <si>
    <t>张永佳</t>
  </si>
  <si>
    <t>147365123</t>
  </si>
  <si>
    <t>刘伟</t>
  </si>
  <si>
    <t>2026-02-28 09:33:27</t>
  </si>
  <si>
    <t>续费原因：英语考了24，其他成绩很好，目前先等国家线，不行的话二战好好学英语，；该学生为保护期外续费，原顾问部门：国内大学部</t>
  </si>
  <si>
    <t>刘伟liuwei84@xdf.cn</t>
  </si>
  <si>
    <t>31900422</t>
  </si>
  <si>
    <t>2026-03-02 22:03</t>
  </si>
  <si>
    <t>甘肃民族师范学院</t>
  </si>
  <si>
    <t>音乐舞蹈系</t>
  </si>
  <si>
    <t>舞蹈学</t>
  </si>
  <si>
    <t>2026-03-25 12:16</t>
  </si>
  <si>
    <t>2026-03-25 12:17</t>
  </si>
  <si>
    <t>BJWY3490719146</t>
  </si>
  <si>
    <t>WYE270600034</t>
  </si>
  <si>
    <t>回访人：谭悦，回访时间：2026-03-16 12:11，回访内容：考虑大班课还是一对一  ；|回访人：谭悦，回访时间：2026-03-23 15:29，回访内容：准备报名魏公村班级， 跟进中  ；|回访人：谭悦，回访时间：2026-03-25 12:16，回访内容：1</t>
  </si>
  <si>
    <t>WYE270590034</t>
  </si>
  <si>
    <t>WYE270550036</t>
  </si>
  <si>
    <t>WYP27042</t>
  </si>
  <si>
    <t>WYP270420048</t>
  </si>
  <si>
    <t>WYP27041</t>
  </si>
  <si>
    <t>WYP270410048</t>
  </si>
  <si>
    <t>WYP27040</t>
  </si>
  <si>
    <t>WYP270400048</t>
  </si>
  <si>
    <t>杨依林同学</t>
  </si>
  <si>
    <t>151159222</t>
  </si>
  <si>
    <t>2026-03-25 17:22:33</t>
  </si>
  <si>
    <t>杨依林</t>
  </si>
  <si>
    <t>32223635</t>
  </si>
  <si>
    <t>2026-03-25 17:24</t>
  </si>
  <si>
    <t>新传</t>
  </si>
  <si>
    <t>2026-03-25 17:27</t>
  </si>
  <si>
    <t>2026-03-25 17:29</t>
  </si>
  <si>
    <t>LP1774430839849</t>
  </si>
  <si>
    <t>BJWY9896915481</t>
  </si>
  <si>
    <t>回访人：谭悦，回访时间：2026-03-25 17:24，回访内容：1；|回访人：谭悦，回访时间：2026-03-25 17:27，回访内容：系统自动签约</t>
  </si>
  <si>
    <t>承乘</t>
  </si>
  <si>
    <t>147445913</t>
  </si>
  <si>
    <t>崔佳慧</t>
  </si>
  <si>
    <t>2026-02-28 12:04:30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</si>
  <si>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统一活动id：3156864
统一活动名称：北京大学事业部26年2月小红书专业号投放
渠道名称：网络营销-小红书-专业号投放
线索创建人邮箱：cuijiahui2@xdf.cn
资源跟进人邮箱：cuijiahui2@xdf.cn
备注：用户地区是【--】，在【2026-02-28 12:04:28】留资，私信通线索标签为【--】，来源于【小红书账号名称：北京新东方考研一对一咨询】投放账户，意向项目是【考研/考博】，留资笔记是【--】，备注【--】
</t>
  </si>
  <si>
    <t>2026财年第9财月小红书</t>
  </si>
  <si>
    <t>小红书</t>
  </si>
  <si>
    <t>宋承乘</t>
  </si>
  <si>
    <t>31807564</t>
  </si>
  <si>
    <t>2026-02-28 19:28</t>
  </si>
  <si>
    <t>北京服装学院</t>
  </si>
  <si>
    <t>艺术设计学院</t>
  </si>
  <si>
    <t>艺术设计</t>
  </si>
  <si>
    <t>2026-03-25 17:10</t>
  </si>
  <si>
    <t>2026-03-25 17:23</t>
  </si>
  <si>
    <t>LP1774429816789</t>
  </si>
  <si>
    <t>BJWY9984950001</t>
  </si>
  <si>
    <t>回访人：赵星火，回访时间：2026-03-19 21:23，回访内容：回访学生情况跟进中这边看下试听安排；|回访人：赵星火，回访时间：2026-03-23 20:13，回访内容：表示这边25号过来这边继续维护跟进中 试听规划；|回访人：赵星火，回访时间：2026-03-25 17:10，回访内容：系统自动签约</t>
  </si>
  <si>
    <t>92114785</t>
  </si>
  <si>
    <t>2025-01-03 10:28:45</t>
  </si>
  <si>
    <t>考研集训营，杨晓超；</t>
  </si>
  <si>
    <t>顾问续费</t>
  </si>
  <si>
    <t>徐泽昊</t>
  </si>
  <si>
    <t>31965545</t>
  </si>
  <si>
    <t>2026-03-08 10:11</t>
  </si>
  <si>
    <t>信息学部</t>
  </si>
  <si>
    <t>计算机科学与技术（实验班)</t>
  </si>
  <si>
    <t>2026-03-25 15:47</t>
  </si>
  <si>
    <t>2026-03-25 15:48</t>
  </si>
  <si>
    <t>张</t>
  </si>
  <si>
    <t>BJWY5373731877</t>
  </si>
  <si>
    <t>回访人：杨晓超，回访时间：2026-03-17 20:16，回访内容：谭悦跟进沟通 ；|回访人：杨晓超，回访时间：2026-03-20 17:35，回访内容：谭悦紧跟中，看接下来的学习方案；|回访人：杨晓超，回访时间：2026-03-25 15:47，回访内容：签约</t>
  </si>
  <si>
    <t>VIP - 畅学</t>
  </si>
  <si>
    <t>政治,英语,数学</t>
  </si>
  <si>
    <t>林奕潮</t>
  </si>
  <si>
    <t>150945137</t>
  </si>
  <si>
    <t>2026-03-24 10:48:02</t>
  </si>
  <si>
    <t>续费原因：林奕潮需要三战，想咨询班课，个性化谭悦；该学生为保护期外续费，原顾问部门：国内大学部</t>
  </si>
  <si>
    <t>32200950</t>
  </si>
  <si>
    <t>2026-03-24 11:47</t>
  </si>
  <si>
    <t>中国人民大学</t>
  </si>
  <si>
    <t>劳动人事学院</t>
  </si>
  <si>
    <t>人力资源管理</t>
  </si>
  <si>
    <t>2026-03-24 21:48</t>
  </si>
  <si>
    <t>BJWY6397223667</t>
  </si>
  <si>
    <t>WYE272180003</t>
  </si>
  <si>
    <t>回访人：谭悦，回访时间：2026-03-24 11:47，回访内容：走读班， 花园桥， 英语单科  ；|回访人：谭悦，回访时间：2026-03-24 21:48，回访内容：1</t>
  </si>
  <si>
    <t>WYE272170003</t>
  </si>
  <si>
    <t>WYE272130011</t>
  </si>
  <si>
    <t>139462590</t>
  </si>
  <si>
    <t>2025-12-25 12:51:49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</si>
  <si>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统一活动id：2976029
统一活动名称：北京大学事业部25年12月小红书专业号投放
渠道名称：网络营销-小红书-专业号投放
线索创建人邮箱：cuijiahui2@xdf.cn
资源跟进人邮箱：cuijiahui2@xdf.cn
备注：用户地区是【广东省深圳市】，在【2025-12-25 12:49:46】留资，私信通线索标签为【留客资】，来源于【北京新东方考研一对一咨询】投放账户，意向项目是【考研/考博】，留资笔记是【】，备注【-】
</t>
  </si>
  <si>
    <t>2026财年第7财月小红书</t>
  </si>
  <si>
    <t>刘天一</t>
  </si>
  <si>
    <t>32216928</t>
  </si>
  <si>
    <t>2026-03-24 11:55</t>
  </si>
  <si>
    <t>广东财经大学</t>
  </si>
  <si>
    <t>金融</t>
  </si>
  <si>
    <t>2026-03-24 15:22</t>
  </si>
  <si>
    <t>LP17680308961226</t>
  </si>
  <si>
    <t>BJWY9951381631</t>
  </si>
  <si>
    <t>回访人：系统管理员，回访时间：2026-03-24 11:55，回访内容：学生转产品转入，创建续费工单。</t>
  </si>
  <si>
    <t>LP17743244271810</t>
  </si>
  <si>
    <t>考研初试专业课一对一（27考研/管综）</t>
  </si>
  <si>
    <t>巳巳如意</t>
  </si>
  <si>
    <t>150711389</t>
  </si>
  <si>
    <t>2026-03-23 09:56:12</t>
  </si>
  <si>
    <t>【王朝群】咨询考研一对一（TMK主管分配TMK）</t>
  </si>
  <si>
    <t>2026-03-23 14:34:59</t>
  </si>
  <si>
    <t>王皓民</t>
  </si>
  <si>
    <t>32153010</t>
  </si>
  <si>
    <t>2026-03-23 14:47</t>
  </si>
  <si>
    <t>北京林业大学</t>
  </si>
  <si>
    <t>信息管理与信息系统（管理信息方向）</t>
  </si>
  <si>
    <t>2026-03-24 11:51</t>
  </si>
  <si>
    <t>WYB260008</t>
  </si>
  <si>
    <t>28考研无忧计划（27蜂鸟/储值班）</t>
  </si>
  <si>
    <t>BJWY25030q8UPI</t>
  </si>
  <si>
    <t>BJWY3925303565</t>
  </si>
  <si>
    <t>WYB2600080001</t>
  </si>
  <si>
    <t>回访人：赵星火，回访时间：2026-03-23 14:47，回访内容：只想要7月份上强化和冲刺班这边继续维护中；|回访人：赵星火，回访时间：2026-03-24 11:51，回访内容：1</t>
  </si>
  <si>
    <t>陈超</t>
  </si>
  <si>
    <t>151036675</t>
  </si>
  <si>
    <t>2026-03-24 17:59:21</t>
  </si>
  <si>
    <t>续费原因：复试一对一，赵星火老师老生，已经和赵星火老师联系；该学生为保护期外续费，原顾问部门：国内大学部</t>
  </si>
  <si>
    <t>32219371</t>
  </si>
  <si>
    <t>2026-03-24 18:05</t>
  </si>
  <si>
    <t>电子信息工程学院</t>
  </si>
  <si>
    <t>2026-03-24 20:04</t>
  </si>
  <si>
    <t>2026-03-24 20:10</t>
  </si>
  <si>
    <t>LP17743538531451</t>
  </si>
  <si>
    <t>BJWY1156432159</t>
  </si>
  <si>
    <t>回访人：赵星火，回访时间：2026-03-24 18:05，回访内容：咨询复试一对一推荐课程跟进中 继续维护；|回访人：赵星火，回访时间：2026-03-24 20:04，回访内容：系统自动签约</t>
  </si>
  <si>
    <t>32218378</t>
  </si>
  <si>
    <t>2026-03-24 16:04</t>
  </si>
  <si>
    <t>2026-03-24 16:07</t>
  </si>
  <si>
    <t>2026-03-24 16:09</t>
  </si>
  <si>
    <t>LP1774339628740</t>
  </si>
  <si>
    <t>六级一对一伴学班</t>
  </si>
  <si>
    <t>回访人：谭悦，回访时间：2026-03-24 16:04，回访内容：1；|回访人：谭悦，回访时间：2026-03-24 16:07，回访内容：系统自动签约</t>
  </si>
  <si>
    <t>刘家长</t>
  </si>
  <si>
    <t>71253852</t>
  </si>
  <si>
    <t>2024-05-27 12:14:41</t>
  </si>
  <si>
    <t>刘家长       【群内已审核】
电话：13676905666
课程需求：考研
意向城市：北京
资源描述：学生大二，想从现在开始备考考研，北交，材料专业
推荐人：南昌中心—洪强华
推荐人邮箱：hongqianghua@xdf.cn（TMK主管分配TMK）</t>
  </si>
  <si>
    <t>31863675</t>
  </si>
  <si>
    <t>2026-02-28 12:38</t>
  </si>
  <si>
    <t>2026-03-24 14:49</t>
  </si>
  <si>
    <t>2026-03-24 14:51</t>
  </si>
  <si>
    <t>KYQNJXY2703A</t>
  </si>
  <si>
    <t>取消27考研全年集训营英语（基础）</t>
  </si>
  <si>
    <t>KYQNJXY2703A0005</t>
  </si>
  <si>
    <t>回访人：谭悦，回访时间：2026-03-16 12:08，回访内容：昨天来集训营面谈试听课了， 对数学老师比较满意， 还要考虑一下，跟进中  ；|回访人：谭悦，回访时间：2026-03-23 15:30，回访内容：家长想报四月集训营， 跟进考研课程中， ；|回访人：谭悦，回访时间：2026-03-24 14:49，回访内容：1</t>
  </si>
  <si>
    <t>KYQNJXY2703B</t>
  </si>
  <si>
    <t>KYQNJXY2703B0003</t>
  </si>
  <si>
    <t>KYQNJXZ2703</t>
  </si>
  <si>
    <t>取消27考研全年集训营政治（四月）</t>
  </si>
  <si>
    <t>KYQNJXZ27030005</t>
  </si>
  <si>
    <t>KYQNJXS2702</t>
  </si>
  <si>
    <t>27考研全年集训营数学（四月）</t>
  </si>
  <si>
    <t>KYQNJXS27020003</t>
  </si>
  <si>
    <t>KYQNJX2704Z0005</t>
  </si>
  <si>
    <t>LP1774334704381</t>
  </si>
  <si>
    <t>27考研专业课一对一（30h/集训）</t>
  </si>
  <si>
    <t>32199500</t>
  </si>
  <si>
    <t>2026-03-23 19:45</t>
  </si>
  <si>
    <t>2026-03-23 19:46</t>
  </si>
  <si>
    <t>BJWY24032w1g8X</t>
  </si>
  <si>
    <t>KYQNJX2703Z0083</t>
  </si>
  <si>
    <t>回访人：李涛，回访时间：2026-03-23 19:45，回访内容：换班重新交接；|回访人：李涛，回访时间：2026-03-23 19:45，回访内容：1</t>
  </si>
  <si>
    <t>KYQNJXS27010041</t>
  </si>
  <si>
    <t>KYQNJXZ27010042</t>
  </si>
  <si>
    <t>KYQNJXY2702B0028</t>
  </si>
  <si>
    <t>KYQNJXY2702A0023</t>
  </si>
  <si>
    <t>LP17742660311037</t>
  </si>
  <si>
    <t>王小滢</t>
  </si>
  <si>
    <t>150852508</t>
  </si>
  <si>
    <t>申柄华</t>
  </si>
  <si>
    <t>2026-03-23 17:51:00</t>
  </si>
  <si>
    <t>续费原因：续费一对一，星火老师协助；该学生为保护期内续费，原顾问：国内大学部-赵星火(zhaoxinghuo@xdf.cn)</t>
  </si>
  <si>
    <t>申柄华shenbinghua@xdf.cn</t>
  </si>
  <si>
    <t>32198853</t>
  </si>
  <si>
    <t>2026-03-23 17:55</t>
  </si>
  <si>
    <t>中国音乐学院</t>
  </si>
  <si>
    <t>国乐系</t>
  </si>
  <si>
    <t>音乐表演（中国乐器演奏）</t>
  </si>
  <si>
    <t>2026-03-23 17:58</t>
  </si>
  <si>
    <t>2026-03-23 18:00</t>
  </si>
  <si>
    <t>LP1774259920831</t>
  </si>
  <si>
    <t>BJWY1047660690</t>
  </si>
  <si>
    <t>回访人：赵星火，回访时间：2026-03-23 17:55，回访内容：续费交费了；|回访人：赵星火，回访时间：2026-03-23 17:58，回访内容：系统自动签约</t>
  </si>
  <si>
    <t>LP1774259942833</t>
  </si>
  <si>
    <t>常浩然</t>
  </si>
  <si>
    <t>150847307</t>
  </si>
  <si>
    <t>郑雪新</t>
  </si>
  <si>
    <t>2026-03-23 16:20:03</t>
  </si>
  <si>
    <t>续费原因：咨询续费；该学生为保护期内续费，原顾问：国内大学部-李涛(litao48@xdf.cn)</t>
  </si>
  <si>
    <t>郑雪新zhengxuexin@xdf.cn</t>
  </si>
  <si>
    <t>32162400</t>
  </si>
  <si>
    <t>2026-03-23 16:44</t>
  </si>
  <si>
    <t>机电工程学院</t>
  </si>
  <si>
    <t>机械设计制造及其自动化</t>
  </si>
  <si>
    <t>2026-03-23 17:52</t>
  </si>
  <si>
    <t>2026-03-23 17:59</t>
  </si>
  <si>
    <t>LP1774259567814</t>
  </si>
  <si>
    <t>BJWY6420377129</t>
  </si>
  <si>
    <t>回访人：李涛，回访时间：2026-03-23 16:44，回访内容：报名英语6级一对一！；|回访人：李涛，回访时间：2026-03-23 17:52，回访内容：系统自动签约</t>
  </si>
  <si>
    <t>150738250</t>
  </si>
  <si>
    <t>2026-03-23 11:30:30</t>
  </si>
  <si>
    <t>内部员工推荐(大学内部员工推荐)</t>
  </si>
  <si>
    <t>王子懿</t>
  </si>
  <si>
    <t>32196225</t>
  </si>
  <si>
    <t>2026-03-23 11:57</t>
  </si>
  <si>
    <t>六级,大学学科辅导</t>
  </si>
  <si>
    <t>山东工商学院</t>
  </si>
  <si>
    <t>金融学院（财富管理学院）</t>
  </si>
  <si>
    <t>2026-03-23 13:24</t>
  </si>
  <si>
    <t>WYSJ26021</t>
  </si>
  <si>
    <t>BJWY6289218705</t>
  </si>
  <si>
    <t>WYSJ260210101</t>
  </si>
  <si>
    <t xml:space="preserve">回访人：谭悦，回访时间：2026-03-23 11:57，回访内容：今天孩子爸爸妈妈来北京面谈了 想先报六级班， 后期考虑暑假集训营  ；|回访人：谭悦，回访时间：2026-03-23 13:24，回访内容：签约 </t>
  </si>
  <si>
    <t>78155818</t>
  </si>
  <si>
    <t>2024-06-23 09:42:43</t>
  </si>
  <si>
    <t>家长，孩子刚考完四级，想暑假学习下六级，倾向于线上，方便回电；18553318729  刚考完四级  暑假报六级辅导  给孩子咨询报名  英语高考133   山东的  考虑网课   咨询新东方 外呼主题：2025财年第1财月代理商</t>
  </si>
  <si>
    <t>2025财年第1财月代理商</t>
  </si>
  <si>
    <t>线上运营-商务合作</t>
  </si>
  <si>
    <t>坦途网</t>
  </si>
  <si>
    <t>马晟闰</t>
  </si>
  <si>
    <t>32161359</t>
  </si>
  <si>
    <t>2026-03-23 10:03</t>
  </si>
  <si>
    <t>山东科技大学</t>
  </si>
  <si>
    <t>电气与自动化工程学院</t>
  </si>
  <si>
    <t>电气工程及其自动化</t>
  </si>
  <si>
    <t>2026-03-23 10:17</t>
  </si>
  <si>
    <t>2026-03-23 13:26</t>
  </si>
  <si>
    <t>LP17742322612828</t>
  </si>
  <si>
    <t>BJWY5745333836</t>
  </si>
  <si>
    <t>回访人：谭悦，回访时间：2026-03-23 10:03，回访内容：1；|回访人：谭悦，回访时间：2026-03-23 10:17，回访内容：系统自动签约</t>
  </si>
  <si>
    <t>树袋熊</t>
  </si>
  <si>
    <t>150622591</t>
  </si>
  <si>
    <t>康荧</t>
  </si>
  <si>
    <t>2026-03-22 00:54:48</t>
  </si>
  <si>
    <t>【小红书资源】
咨询考研数三一对一，ip地址在北京</t>
  </si>
  <si>
    <t>周闻汐</t>
  </si>
  <si>
    <t>32192668</t>
  </si>
  <si>
    <t>2026-03-22 15:19</t>
  </si>
  <si>
    <t>数学与统计学院</t>
  </si>
  <si>
    <t>应用统计学</t>
  </si>
  <si>
    <t>2026-03-22 17:06</t>
  </si>
  <si>
    <t>BJWY6883909264</t>
  </si>
  <si>
    <t>WYE270600027</t>
  </si>
  <si>
    <t>回访人：谭悦，回访时间：2026-03-22 15:19，回访内容：跟进中 周闻汐 15010397505；|回访人：谭悦，回访时间：2026-03-22 17:06，回访内容：签约</t>
  </si>
  <si>
    <t>英语,数学,政治</t>
  </si>
  <si>
    <t>WYE270590027</t>
  </si>
  <si>
    <t>WYE270550026</t>
  </si>
  <si>
    <t>WYM27024</t>
  </si>
  <si>
    <t>WYM270240049</t>
  </si>
  <si>
    <t>WYM27023</t>
  </si>
  <si>
    <t>WYM270230049</t>
  </si>
  <si>
    <t>WYM27022</t>
  </si>
  <si>
    <t>WYM270220049</t>
  </si>
  <si>
    <t>WYP270420040</t>
  </si>
  <si>
    <t>WYP270410040</t>
  </si>
  <si>
    <t>WYP270400040</t>
  </si>
  <si>
    <t>李明</t>
  </si>
  <si>
    <t>150663958</t>
  </si>
  <si>
    <t>2026-03-22 13:51:26</t>
  </si>
  <si>
    <t>续费原因：续费 2h；该学生为保护期内续费，原顾问：国内大学部-谭悦(tanyue9@xdf.cn)</t>
  </si>
  <si>
    <t>32192617</t>
  </si>
  <si>
    <t>2026-03-22 15:13</t>
  </si>
  <si>
    <t>公共管理学院</t>
  </si>
  <si>
    <t>公共管理</t>
  </si>
  <si>
    <t>2026-03-22 15:17</t>
  </si>
  <si>
    <t>2026-03-22 17:12</t>
  </si>
  <si>
    <t>LP1774163849668</t>
  </si>
  <si>
    <t>BJWY5497181540</t>
  </si>
  <si>
    <t>回访人：谭悦，回访时间：2026-03-22 15:13，回访内容：1；|回访人：谭悦，回访时间：2026-03-22 15:17，回访内容：系统自动签约</t>
  </si>
  <si>
    <t>秦子俊</t>
  </si>
  <si>
    <t>150277673</t>
  </si>
  <si>
    <t>2026-03-19 21:46:30</t>
  </si>
  <si>
    <t>渠道录入来源：集团百度投放-基木鱼
账户名：baidu-大学-总部-A22KA00038
线索ID：260319495738410793
线索时间：2026-03-19 21:46:28
页面名称：新东方考研官网
姓名：秦子俊
城市：北京
IP：111.193.13.26
来源页：https://aisite.wejianzhan.com/site/wjzswa2z/2709ca16-adcc-4fe9-80de-b882ab614db6?utm_source=0_02_searchengine_Baidu_m_market&amp;utm_medium=CPT&amp;utm_campaign=DX_QG_baidu_kaoyan-wy_M_251016&amp;utm_1st_id=7&amp;utm_2nd_id=63&amp;xdf_source_channel_code=ee2c72388e9e41ada4902cadab1b13a5&amp;wid=3024b58f0efc4846976a2811142e3944_0_0</t>
  </si>
  <si>
    <t>2026财年第10财月集团百度投放-基木鱼</t>
  </si>
  <si>
    <t>集团-百度品专</t>
  </si>
  <si>
    <t>32138271</t>
  </si>
  <si>
    <t>2026-03-20 10:35</t>
  </si>
  <si>
    <t>2026-03-22 11:47</t>
  </si>
  <si>
    <t>2026-03-22 11:48</t>
  </si>
  <si>
    <t>WYE27052</t>
  </si>
  <si>
    <t>BJWY6698966491</t>
  </si>
  <si>
    <t>WYE270520050</t>
  </si>
  <si>
    <t>回访人：赵星火，回访时间：2026-03-20 10:35，回访内容：本科学校和专业，首经贸本校
目标院校和专业，首经贸   金融学硕
就业，刚退伍回来跟进中
基本学情 四六级大学数学：数学不好两年没开始学习了，
学习时间分配
学习习惯，自己没有学习计划 
去年学习情况
分析未上岸原因；|回访人：赵星火，回访时间：2026-03-21 17:46，回访内容：确定下明天到访跟进学生情况中继续维护。；|回访人：赵星火，回访时间：2026-03-22 11:47，回访内容：签约</t>
  </si>
  <si>
    <t>英语,数学</t>
  </si>
  <si>
    <t>集团百度投放-基木鱼</t>
  </si>
  <si>
    <t>WYM27018</t>
  </si>
  <si>
    <t>WYM270180069</t>
  </si>
  <si>
    <t>WYE27051</t>
  </si>
  <si>
    <t>WYE270510050</t>
  </si>
  <si>
    <t>WYM27017</t>
  </si>
  <si>
    <t>WYM270170069</t>
  </si>
  <si>
    <t>WYE270550021</t>
  </si>
  <si>
    <t>WYM27016</t>
  </si>
  <si>
    <t>WYM270160069</t>
  </si>
  <si>
    <t>盛同学</t>
  </si>
  <si>
    <t>149858578</t>
  </si>
  <si>
    <t>吴凯龙</t>
  </si>
  <si>
    <t>2026-03-17 14:18:03</t>
  </si>
  <si>
    <t>李涛48的内部员工推荐工单</t>
  </si>
  <si>
    <t>李楚帆lichufan@xdf.cn</t>
  </si>
  <si>
    <t>金可歆</t>
  </si>
  <si>
    <t>32107307</t>
  </si>
  <si>
    <t>2026-03-22 19:13</t>
  </si>
  <si>
    <t>北京建筑大学</t>
  </si>
  <si>
    <t>环境与能源工程学院</t>
  </si>
  <si>
    <t>环境工程（海绵城市建设）</t>
  </si>
  <si>
    <t>2026-03-22 19:14</t>
  </si>
  <si>
    <t>2026-03-22 19:15</t>
  </si>
  <si>
    <t>李楚帆</t>
  </si>
  <si>
    <t>BJWY4054263916</t>
  </si>
  <si>
    <t>WYP270420039</t>
  </si>
  <si>
    <t>回访人：李涛，回访时间：2026-03-17 14:23，回访内容：给孩子了解考研课程  北京建筑大学 环境工程专业 周六带孩子一起来校区面谈！；|回访人：赵星火，回访时间：2026-03-22 19:14，回访内容：签约</t>
  </si>
  <si>
    <t>WYM270240048</t>
  </si>
  <si>
    <t>WYE270600026</t>
  </si>
  <si>
    <t>WYP270410039</t>
  </si>
  <si>
    <t>WYE270590026</t>
  </si>
  <si>
    <t>WYM270230048</t>
  </si>
  <si>
    <t>WYP270400039</t>
  </si>
  <si>
    <t>WYE270550025</t>
  </si>
  <si>
    <t>WYM270220048</t>
  </si>
  <si>
    <t>LP1774166556933</t>
  </si>
  <si>
    <t>胡</t>
  </si>
  <si>
    <t>149758368</t>
  </si>
  <si>
    <t>2026-03-16 17:46:06</t>
  </si>
  <si>
    <t>老带新，转谭悦</t>
  </si>
  <si>
    <t>胡途楠</t>
  </si>
  <si>
    <t>32104394</t>
  </si>
  <si>
    <t>2026-03-16 17:58</t>
  </si>
  <si>
    <t>伦敦布鲁内尔学院</t>
  </si>
  <si>
    <t>数据科学与大数据技术1</t>
  </si>
  <si>
    <t>2026-03-22 15:29</t>
  </si>
  <si>
    <t>BJWY7678301334</t>
  </si>
  <si>
    <t>WYP270420037</t>
  </si>
  <si>
    <t xml:space="preserve">回访人：谭悦，回访时间：2026-03-16 17:58，回访内容：老带新推荐来的， 跟进考研学习， 择校择专业  ；|回访人：谭悦，回访时间：2026-03-21 12:58，回访内容：学生今天来校区沟通， 试听课  ；|回访人：谭悦，回访时间：2026-03-22 15:29，回访内容：签约 </t>
  </si>
  <si>
    <t>WYP270410037</t>
  </si>
  <si>
    <t>WYP270400037</t>
  </si>
  <si>
    <t>未告知</t>
  </si>
  <si>
    <t>150372881</t>
  </si>
  <si>
    <t>2026-03-20 15:11:30</t>
  </si>
  <si>
    <t xml:space="preserve">赵丹萍+zhaodanping@xdf.cn+赵丹萍(新东方教育科技集团有限公司-产业机构-国际教育培训事业部-国际教育北京中心-美研部-服务管理中心-班课项目 | 学习管理师)
</t>
  </si>
  <si>
    <t>国际教育推荐</t>
  </si>
  <si>
    <t>赵丹萍+zhaodanping@xdf.cn+赵丹萍(新东方教育科技集团有限公司-产业机构-国际教育培训事业部-国际教育北京中心-美研部-服务管理中心-班课项目 | 学习管理师)</t>
  </si>
  <si>
    <t>王凯超</t>
  </si>
  <si>
    <t>32157338</t>
  </si>
  <si>
    <t>2026-03-20 18:54</t>
  </si>
  <si>
    <t>预防医学</t>
  </si>
  <si>
    <t>2026-03-22 14:22</t>
  </si>
  <si>
    <t>2026-03-22 14:23</t>
  </si>
  <si>
    <t>WYS26023</t>
  </si>
  <si>
    <t>BJWY4366178735</t>
  </si>
  <si>
    <t>WYS260230045</t>
  </si>
  <si>
    <t>回访人：赵星火，回访时间：2026-03-20 18:54，回访内容：来海淀比较远推荐线上还是看下跟进中 明天回复；|回访人：赵星火，回访时间：2026-03-21 10:38，回访内容：回访学生情况看下课程考虑继续维护中；|回访人：赵星火，回访时间：2026-03-22 14:22，回访内容：1</t>
  </si>
  <si>
    <t>JOJ的无麸质小笼包</t>
  </si>
  <si>
    <t>149656250</t>
  </si>
  <si>
    <t>2026-03-16 14:06:18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</si>
  <si>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统一活动id：3207906
统一活动名称：北京大学事业部26年3月小红书专业号投放
渠道名称：网络营销-小红书-专业号投放
线索创建人邮箱：cuijiahui2@xdf.cn
资源跟进人邮箱：cuijiahui2@xdf.cn
备注：用户地区是【北京市北京市】，在【2026-03-16 14:04:15】留资，私信通线索标签为【留客资】，来源于【小红书账号名称：北京新东方考研一对一咨询】投放账户，意向项目是【考研/考博】，留资笔记是【--】，备注【需要到校区择校择专，规划备考，本科中华女子学院，播音主持，大二，四级过了，六级在考，微信是AnMason123，需要到校区，给顾问老师约时间】
</t>
  </si>
  <si>
    <t>2026财年第10财月小红书</t>
  </si>
  <si>
    <t>安芮妍</t>
  </si>
  <si>
    <t>32105805</t>
  </si>
  <si>
    <t>2026-03-17 10:22</t>
  </si>
  <si>
    <t>六级,考研专业课,考研无忧计划</t>
  </si>
  <si>
    <t>中华女子学院</t>
  </si>
  <si>
    <t>文化传播学院</t>
  </si>
  <si>
    <t>播音与主持艺术</t>
  </si>
  <si>
    <t>2026-03-22 11:53</t>
  </si>
  <si>
    <t>BJWY0306552179</t>
  </si>
  <si>
    <t>WYE280050009</t>
  </si>
  <si>
    <t xml:space="preserve">回访人：谭悦，回访时间：2026-03-17 10:22，回访内容：微信通过了  ；|回访人：谭悦，回访时间：2026-03-17 16:10，回访内容：六级，346， 雅思4.5-5
六级500分， 雅思5-5.5
大二下学期六级， 暑假开始学考研， 专业课。
邀约这周六的试听课  ；|回访人：谭悦，回访时间：2026-03-20 12:32，回访内容：邀约明天魏公村校区试听课  跟进中  ；|回访人：谭悦，回访时间：2026-03-22 11:53，回访内容：签约 </t>
  </si>
  <si>
    <t>无忧计划-早鸟,考研专业课300,六级无忧计划</t>
  </si>
  <si>
    <t>WYE280040009</t>
  </si>
  <si>
    <t>WYE280010014</t>
  </si>
  <si>
    <t>WYP280030013</t>
  </si>
  <si>
    <t>WYP280020013</t>
  </si>
  <si>
    <t>WYP280010013</t>
  </si>
  <si>
    <t>WYS260230043</t>
  </si>
  <si>
    <t>LP17741515763105</t>
  </si>
  <si>
    <t>考研初试专业课一对一（28考研/无忧50小时）</t>
  </si>
  <si>
    <t>罗同学</t>
  </si>
  <si>
    <t>149516492</t>
  </si>
  <si>
    <t>2026-03-14 15:13:14</t>
  </si>
  <si>
    <t xml:space="preserve">渠道录入来源：SCRM-客服推送
商机ID：5010543365
商机编码：XSJ26031472390073000
针对人群：大学
学生学校：中国音乐学院
咨询课程：英语
创建人邮箱：liqiuyang1@xdf.cn
创建时间：2026-03-14 15:13:11
资源类型：单个资源
跟进记录：商机备注：咨询考研  大五  两位一起的 辛苦分配同一个老师;接触点：直访；
</t>
  </si>
  <si>
    <t>大五</t>
  </si>
  <si>
    <t>王钦</t>
  </si>
  <si>
    <t>罗心悦</t>
  </si>
  <si>
    <t>32094060</t>
  </si>
  <si>
    <t>2026-03-14 17:33</t>
  </si>
  <si>
    <t>钢琴系</t>
  </si>
  <si>
    <t>音乐表演（钢琴）</t>
  </si>
  <si>
    <t>2026-03-21 16:50</t>
  </si>
  <si>
    <t>2026-03-21 16:53</t>
  </si>
  <si>
    <t>BJWY8913237067</t>
  </si>
  <si>
    <t>回访人：王钦，回访时间：2026-03-14 17:33，回访内容：安排李涛老师进行面谈接待沟通，介绍了一对一项目的内容；|回访人：王钦，回访时间：2026-03-16 21:41，回访内容：明天线下花园桥面谈付款；|回访人：王钦，回访时间：2026-03-20 21:24，回访内容：同步了魏公村校区的的相关试听邀约，进行相关线下跟进，等待对方回复；|回访人：王钦，回访时间：2026-03-21 16:50，回访内容：1</t>
  </si>
  <si>
    <t>147676010</t>
  </si>
  <si>
    <t>2026-03-02 08:54:51</t>
  </si>
  <si>
    <t>咨询考研课程，微信联系18219852317</t>
  </si>
  <si>
    <t>李瑛</t>
  </si>
  <si>
    <t>31812923</t>
  </si>
  <si>
    <t>2026-03-02 12:02</t>
  </si>
  <si>
    <t>考研集训营,考研无忧计划</t>
  </si>
  <si>
    <t>文化产业管理</t>
  </si>
  <si>
    <t>2026-03-21 17:52</t>
  </si>
  <si>
    <t>2026-03-21 17:53</t>
  </si>
  <si>
    <t>WYP27209</t>
  </si>
  <si>
    <t>BJWY7747947854</t>
  </si>
  <si>
    <t>WYP272090044</t>
  </si>
  <si>
    <t>回访人：李涛，回访时间：2026-03-16 18:28，回访内容：要等一周再看；|回访人：李涛，回访时间：2026-03-20 17:20，回访内容：这周定！；|回访人：李涛，回访时间：2026-03-21 17:52，回访内容：报名</t>
  </si>
  <si>
    <t>无忧计划-早鸟</t>
  </si>
  <si>
    <t>WYE27212</t>
  </si>
  <si>
    <t>WYE272120045</t>
  </si>
  <si>
    <t>WYP27208</t>
  </si>
  <si>
    <t>WYP272080044</t>
  </si>
  <si>
    <t>WYE27211</t>
  </si>
  <si>
    <t>WYE272110045</t>
  </si>
  <si>
    <t>WYP27207</t>
  </si>
  <si>
    <t>WYP272070044</t>
  </si>
  <si>
    <t>WYE27208</t>
  </si>
  <si>
    <t>WYE272080053</t>
  </si>
  <si>
    <t>李子扬</t>
  </si>
  <si>
    <t>149672760</t>
  </si>
  <si>
    <t>2026-03-17 13:01:17</t>
  </si>
  <si>
    <t>续费原因：学生报名700/h的专业课一对一的课程，辛苦分配给赵星火老师。；该学生为保护期内续费，原顾问：国内大学部-赵星火(zhaoxinghuo@xdf.cn)</t>
  </si>
  <si>
    <t>32110417</t>
  </si>
  <si>
    <t>2026-03-17 20:24</t>
  </si>
  <si>
    <t>大学学科辅导</t>
  </si>
  <si>
    <t>北京工业大学都柏林学院</t>
  </si>
  <si>
    <t>2026-03-21 11:33</t>
  </si>
  <si>
    <t>2026-03-21 11:34</t>
  </si>
  <si>
    <t>LP17740639842662</t>
  </si>
  <si>
    <t>27考研专业课一对一（无忧）</t>
  </si>
  <si>
    <t>BJWY5491797172</t>
  </si>
  <si>
    <t>回访人：赵星火，回访时间：2026-03-17 20:24，回访内容：跟进学生情况等试听结束看下情况跟进中；|回访人：赵星火，回访时间：2026-03-20 15:56，回访内容：今晚八点才试听 试听之后再看下；|回访人：赵星火，回访时间：2026-03-21 11:33，回访内容：系统自动签约</t>
  </si>
  <si>
    <t>专业课</t>
  </si>
  <si>
    <t>杨欣</t>
  </si>
  <si>
    <t>149703796</t>
  </si>
  <si>
    <t>李亚坤</t>
  </si>
  <si>
    <t>2026-03-15 16:22:19</t>
  </si>
  <si>
    <t>续费原因：续专业课一对一；该学生为保护期内续费，原顾问：国内大学部-赵星火(zhaoxinghuo@xdf.cn)</t>
  </si>
  <si>
    <t>李亚坤liyakun4@xdf.cn</t>
  </si>
  <si>
    <t>32100016</t>
  </si>
  <si>
    <t>2026-03-15 19:23</t>
  </si>
  <si>
    <t>2026-03-21 10:16</t>
  </si>
  <si>
    <t>2026-03-21 10:19</t>
  </si>
  <si>
    <t>LP17740593832256</t>
  </si>
  <si>
    <t>XDF3140342751</t>
  </si>
  <si>
    <t>回访人：赵星火，回访时间：2026-03-15 19:23，回访内容：沟通续费跟进中；|回访人：赵星火，回访时间：2026-03-16 10:38，回访内容：约时间缴费续费跟进中继续维护学生；|回访人：赵星火，回访时间：2026-03-21 10:16，回访内容：系统自动签约</t>
  </si>
  <si>
    <t>计算机</t>
  </si>
  <si>
    <t>刘家豪</t>
  </si>
  <si>
    <t>148931516</t>
  </si>
  <si>
    <t>2026-03-10 20:08:22</t>
  </si>
  <si>
    <t>续费原因：考虑二战；该学生为保护期外续费，原顾问部门：国内大学部</t>
  </si>
  <si>
    <t>32042055</t>
  </si>
  <si>
    <t>2026-03-10 20:21</t>
  </si>
  <si>
    <t>材料</t>
  </si>
  <si>
    <t>2026-03-21 18:14</t>
  </si>
  <si>
    <t>2026-03-21 18:31</t>
  </si>
  <si>
    <t>BJWY3144689723</t>
  </si>
  <si>
    <t>KYQNJXY2701B0061</t>
  </si>
  <si>
    <t>回访人：谭悦，回访时间：2026-03-17 17:23，回访内容：面谈过了，  学生想自学，  家长想让他报课， 考虑中  ；|回访人：谭悦，回访时间：2026-03-21 18:14，回访内容：签约</t>
  </si>
  <si>
    <t>KYQNJXS27010038</t>
  </si>
  <si>
    <t>KYQNJXZ27010039</t>
  </si>
  <si>
    <t>KYQNJXY2701A</t>
  </si>
  <si>
    <t>KYQNJXY2701A0061</t>
  </si>
  <si>
    <t>KYQNJX2703Z0076</t>
  </si>
  <si>
    <t>LP17740889141582</t>
  </si>
  <si>
    <t>27考研专业课一对一（30h/集训/985版）</t>
  </si>
  <si>
    <t>潘同学</t>
  </si>
  <si>
    <t>149575814</t>
  </si>
  <si>
    <t>2026-03-14 15:14:41</t>
  </si>
  <si>
    <t xml:space="preserve">渠道录入来源：SCRM-客服推送
商机ID：5010543371
商机编码：XSJ26031472477222000
针对人群：大学
学生学校：不详
咨询课程：英语
创建人邮箱：liqiuyang1@xdf.cn
创建时间：2026-03-14 15:14:38
资源类型：单个资源
跟进记录：商机备注：咨询考研 大三 两位一起 离知春路方便 ;接触点：直访；
</t>
  </si>
  <si>
    <t>潘羽涵</t>
  </si>
  <si>
    <t>32080128</t>
  </si>
  <si>
    <t>2026-03-14 17:16</t>
  </si>
  <si>
    <t>音乐学系</t>
  </si>
  <si>
    <t>音乐学理论</t>
  </si>
  <si>
    <t>2026-03-21 16:55</t>
  </si>
  <si>
    <t>2026-03-21 16:56</t>
  </si>
  <si>
    <t>BJWY3027961814</t>
  </si>
  <si>
    <t>回访人：王钦，回访时间：2026-03-14 17:16，回访内容：咨询考研的辅导课程，一对一价格比较贵，推荐走读课程  李涛老师接待；|回访人：王钦，回访时间：2026-03-16 21:42，回访内容：明天花园桥线下校区面谈准备付款；|回访人：王钦，回访时间：2026-03-20 21:25，回访内容：同步了魏公村校区的的相关试听邀约，进行相关线下跟进，等待对方回复；|回访人：王钦，回访时间：2026-03-21 16:55，回访内容：1</t>
  </si>
  <si>
    <t>150092468</t>
  </si>
  <si>
    <t>2026-03-18 19:17:56</t>
  </si>
  <si>
    <t xml:space="preserve">咨询考研课程，尽快联系
渠道录入来源：大众点评
事件名称：400电话
大众点评门店名称：新东方考研四六级(中关村总部)
店铺绑定的校区：临时教学校区
店铺管理员邮箱：lvmeng2@xdf.cn
备注：2026-03-18 19:17:54,用户在大众点评新东方考研四六级(中关村总部)呼入400电话 已接
</t>
  </si>
  <si>
    <t>2026财年第10财月大众点评在线咨询</t>
  </si>
  <si>
    <t>大众点评</t>
  </si>
  <si>
    <t>郭胤哲</t>
  </si>
  <si>
    <t>32115644</t>
  </si>
  <si>
    <t>2026-03-18 19:35</t>
  </si>
  <si>
    <t>外国语学院</t>
  </si>
  <si>
    <t>德语</t>
  </si>
  <si>
    <t>2026-03-20 14:36</t>
  </si>
  <si>
    <t>2026-03-20 14:37</t>
  </si>
  <si>
    <t>BJWY8421557510</t>
  </si>
  <si>
    <t>108320173000000005</t>
  </si>
  <si>
    <t>回访人：李涛，回访时间：2026-03-18 19:35，回访内容：本科是学的德语   去年没有考，现在是大四！  六级考了480分！ 本科首师大学！    目前定的国际关系专业！   明天到花园桥校区 当面沟通！；|回访人：李涛，回访时间：2026-03-20 14:36，回访内容：报名</t>
  </si>
  <si>
    <t>新媒体管家-点评</t>
  </si>
  <si>
    <t>张海威</t>
  </si>
  <si>
    <t>150177256</t>
  </si>
  <si>
    <t>徐岩</t>
  </si>
  <si>
    <t>2026-03-19 11:05:45</t>
  </si>
  <si>
    <t>续费原因：续费四级；该学生为保护期内续费，原顾问：国内大学部-赵星火(zhaoxinghuo@xdf.cn)</t>
  </si>
  <si>
    <t>徐岩xuyan91@xdf.cn</t>
  </si>
  <si>
    <t>32133220</t>
  </si>
  <si>
    <t>2026-03-19 11:17</t>
  </si>
  <si>
    <t>公共管理与传媒学院</t>
  </si>
  <si>
    <t>网络与新媒体</t>
  </si>
  <si>
    <t>2026-03-19 12:57</t>
  </si>
  <si>
    <t>2026-03-19 12:58</t>
  </si>
  <si>
    <t>LP17738962442673</t>
  </si>
  <si>
    <t>四级一对一畅学班（80H）</t>
  </si>
  <si>
    <t>BJWY5344002864</t>
  </si>
  <si>
    <t>2026-03-19</t>
  </si>
  <si>
    <t>回访人：赵星火，回访时间：2026-03-19 11:17，回访内容：跟进下续费这边跟进中继续维护学生情况；|回访人：赵星火，回访时间：2026-03-19 12:57，回访内容：系统自动签约</t>
  </si>
  <si>
    <t>四级一对一</t>
  </si>
  <si>
    <t>149684461</t>
  </si>
  <si>
    <t>2026-03-15 16:29:32</t>
  </si>
  <si>
    <t>魏公村直访，咨询考研</t>
  </si>
  <si>
    <t>高龙明</t>
  </si>
  <si>
    <t>辛雨扬</t>
  </si>
  <si>
    <t>32085137</t>
  </si>
  <si>
    <t>2026-03-15 16:49</t>
  </si>
  <si>
    <t>数据科学与大数据技术</t>
  </si>
  <si>
    <t>2026-03-18 16:22</t>
  </si>
  <si>
    <t>2026-03-19 10:35</t>
  </si>
  <si>
    <t>BJWY5051477658</t>
  </si>
  <si>
    <t>回访人：高龙明，回访时间：2026-03-15 16:49，回访内容：魏公村面谈，谭悦协助；|回访人：高龙明，回访时间：2026-03-15 18:27，回访内容：已面谈 推荐花园桥校区走读班；|回访人：高龙明，回访时间：2026-03-18 16:22，回访内容：报名了</t>
  </si>
  <si>
    <t>数学</t>
  </si>
  <si>
    <t>刘霁</t>
  </si>
  <si>
    <t>149910279</t>
  </si>
  <si>
    <t>2026-03-18 13:39:22</t>
  </si>
  <si>
    <t>顾问转介绍-新带新(返现)</t>
  </si>
  <si>
    <t>32112439</t>
  </si>
  <si>
    <t>2026-03-18 13:41</t>
  </si>
  <si>
    <t>物流学院</t>
  </si>
  <si>
    <t>物流工程</t>
  </si>
  <si>
    <t>2026-03-18 15:04</t>
  </si>
  <si>
    <t>LP1773817439429</t>
  </si>
  <si>
    <t>考研复试公共课一对一（26考季/8h）</t>
  </si>
  <si>
    <t>BJWY0537212885</t>
  </si>
  <si>
    <t>2026-03-18</t>
  </si>
  <si>
    <t>回访人：谭悦，回访时间：2026-03-18 13:41，回访内容：复试一对一；|回访人：谭悦，回访时间：2026-03-18 15:04，回访内容：系统自动签约</t>
  </si>
  <si>
    <t>LP1773817439428</t>
  </si>
  <si>
    <t>149669376</t>
  </si>
  <si>
    <t>2026-03-17 10:54:23</t>
  </si>
  <si>
    <t xml:space="preserve">13011880080 百度投放
</t>
  </si>
  <si>
    <t>闫圣杰</t>
  </si>
  <si>
    <t>32092306</t>
  </si>
  <si>
    <t>2026-03-17 11:25</t>
  </si>
  <si>
    <t>天津中医药大学</t>
  </si>
  <si>
    <t>针灸推拿学院</t>
  </si>
  <si>
    <t>康复治疗学</t>
  </si>
  <si>
    <t>2026-03-18 12:29</t>
  </si>
  <si>
    <t>2026-03-18 13:54</t>
  </si>
  <si>
    <t>WYE28103</t>
  </si>
  <si>
    <t>考研英语无忧计划早鸟（28考研/英一冲刺）</t>
  </si>
  <si>
    <t>BJWY9886008168</t>
  </si>
  <si>
    <t>WYE281030009</t>
  </si>
  <si>
    <t>回访人：谭悦，回访时间：2026-03-17 11:25，回访内容：大二，28考研，线下，天津中医药，北体运康，现在想跨考中农生物与医药。 本科是康复治疗学，加家长的微信 ；|回访人：谭悦，回访时间：2026-03-18 12:29，回访内容：签约</t>
  </si>
  <si>
    <t>无忧计划-早鸟,考研专业课300</t>
  </si>
  <si>
    <t>WYE28102</t>
  </si>
  <si>
    <t>考研英语无忧计划早鸟（28考研/英一强化）</t>
  </si>
  <si>
    <t>WYE281020009</t>
  </si>
  <si>
    <t>WYE28101</t>
  </si>
  <si>
    <t>WYE281010018</t>
  </si>
  <si>
    <t>WYP28103</t>
  </si>
  <si>
    <t>WYP281030018</t>
  </si>
  <si>
    <t>WYP28102</t>
  </si>
  <si>
    <t>WYP281020018</t>
  </si>
  <si>
    <t>WYP28101</t>
  </si>
  <si>
    <t>WYP281010018</t>
  </si>
  <si>
    <t>WYSJ260210095</t>
  </si>
  <si>
    <t>LP177381216214</t>
  </si>
  <si>
    <t>孙一良</t>
  </si>
  <si>
    <t>149067591</t>
  </si>
  <si>
    <t>2026-03-11 10:30:57</t>
  </si>
  <si>
    <t>续费原因：后面需要一对一的课程；该学生为保护期内续费，原顾问：国内大学部-李涛(litao48@xdf.cn)</t>
  </si>
  <si>
    <t>32029431</t>
  </si>
  <si>
    <t>2026-03-11 10:44</t>
  </si>
  <si>
    <t>考研专业课,考研VIP</t>
  </si>
  <si>
    <t>中央音乐学院</t>
  </si>
  <si>
    <t>音乐学</t>
  </si>
  <si>
    <t>2026-03-18 11:26</t>
  </si>
  <si>
    <t>2026-03-18 11:27</t>
  </si>
  <si>
    <t>LP17738044062512</t>
  </si>
  <si>
    <t>27考研专业课一对一（50h）</t>
  </si>
  <si>
    <t>BJWY2260808681</t>
  </si>
  <si>
    <t>回访人：李涛，回访时间：2026-03-11 10:44，回访内容：介绍计算机一对一课程   继续跟进！；|回访人：李涛，回访时间：2026-03-16 16:24，回访内容：明天课前规划！；|回访人：李涛，回访时间：2026-03-18 11:26，回访内容：系统自动签约</t>
  </si>
  <si>
    <t>VIP - 伴学,考研专业课150</t>
  </si>
  <si>
    <t>计算机,专业课150</t>
  </si>
  <si>
    <t>149971119</t>
  </si>
  <si>
    <t>2026-03-17 21:43:25</t>
  </si>
  <si>
    <t>赵星火死单激活</t>
  </si>
  <si>
    <t>林禹彤</t>
  </si>
  <si>
    <t>32110630</t>
  </si>
  <si>
    <t>2026-03-17 21:47</t>
  </si>
  <si>
    <t>清华大学</t>
  </si>
  <si>
    <t>环境学院</t>
  </si>
  <si>
    <t>2026-03-18 11:07</t>
  </si>
  <si>
    <t>LP17738032312415</t>
  </si>
  <si>
    <t>27考研一对一</t>
  </si>
  <si>
    <t>BJWY0477000286</t>
  </si>
  <si>
    <t>回访人：赵星火，回访时间：2026-03-17 21:47，回访内容：签约；|回访人：赵星火，回访时间：2026-03-18 11:07，回访内容：系统自动签约</t>
  </si>
  <si>
    <t>大三考研</t>
  </si>
  <si>
    <t>149992571</t>
  </si>
  <si>
    <t>2026-03-17 18:45:58</t>
  </si>
  <si>
    <t>考季：27考季
年级：大三
课程形式：线上
基本情况：大三，陆军航空上学，学的机械，想跨考计算机专业，学校想报郑州的信息工程大学，咨询线上课程及专业课，现在方便联系</t>
  </si>
  <si>
    <t>2026-03-17 18:55:40</t>
  </si>
  <si>
    <t>念泽宇</t>
  </si>
  <si>
    <t>32110111</t>
  </si>
  <si>
    <t>2026-03-17 19:02</t>
  </si>
  <si>
    <t>考研专业课,线上考研产品</t>
  </si>
  <si>
    <t>陆军航空兵学院</t>
  </si>
  <si>
    <t>2026-03-18 20:13</t>
  </si>
  <si>
    <t>2026-03-19 09:35</t>
  </si>
  <si>
    <t>30981513195</t>
  </si>
  <si>
    <t>2028考研数学直通车 长线2期,2028考研政治直通车 长线2期,2028考研英语直通车 长线2期</t>
  </si>
  <si>
    <t>BJWY5602295992</t>
  </si>
  <si>
    <t>回访人：李涛，回访时间：2026-03-17 19:02，回访内容：孩子学校是封闭的    暑假也比较少！主要想要了解线上课程 推荐督学课程！大三，陆军航空上学，学的机械，想跨考计算机专业，学校想报郑州的信息工程大学；|回访人：李涛，回访时间：2026-03-18 20:13，回访内容：系统自动签约</t>
  </si>
  <si>
    <t>12070.8</t>
  </si>
  <si>
    <t>LP17738366751731</t>
  </si>
  <si>
    <t>江嘉怡</t>
  </si>
  <si>
    <t>150101630</t>
  </si>
  <si>
    <t>黄子琪</t>
  </si>
  <si>
    <t>2026-03-18 16:39:23</t>
  </si>
  <si>
    <t>续费原因：公共课一对一；该学生为保护期内续费，原顾问：国内大学部-谭悦(tanyue9@xdf.cn)</t>
  </si>
  <si>
    <t>黄子琪huangziqi3@xdf.cn</t>
  </si>
  <si>
    <t>32131050</t>
  </si>
  <si>
    <t>2026-03-18 17:51</t>
  </si>
  <si>
    <t>中央财经大学</t>
  </si>
  <si>
    <t>会计学院</t>
  </si>
  <si>
    <t>2026-03-18 17:55</t>
  </si>
  <si>
    <t>2026-03-18 17:57</t>
  </si>
  <si>
    <t>LP17738277021279</t>
  </si>
  <si>
    <t>BJWY1987714033</t>
  </si>
  <si>
    <t>回访人：谭悦，回访时间：2026-03-18 17:51，回访内容：1；|回访人：谭悦，回访时间：2026-03-18 17:55，回访内容：系统自动签约</t>
  </si>
  <si>
    <t>赖嘉欣</t>
  </si>
  <si>
    <t>149637715</t>
  </si>
  <si>
    <t>2026-03-15 13:40:52</t>
  </si>
  <si>
    <t>谭悦9的老带新系统顾问-有返现工单</t>
  </si>
  <si>
    <t>32097319</t>
  </si>
  <si>
    <t>2026-03-15 13:55</t>
  </si>
  <si>
    <t>北京舞蹈学院</t>
  </si>
  <si>
    <t>舞蹈</t>
  </si>
  <si>
    <t>2026-03-18 14:45</t>
  </si>
  <si>
    <t>2026-03-18 14:46</t>
  </si>
  <si>
    <t>BJWY0245292322</t>
  </si>
  <si>
    <t>WYE270600015</t>
  </si>
  <si>
    <t>回访人：谭悦，回访时间：2026-03-15 13:55，回访内容：跟进27考研无忧计划， 周末走读班 ；|回访人：谭悦，回访时间：2026-03-18 14:45，回访内容：1</t>
  </si>
  <si>
    <t>WYE270590015</t>
  </si>
  <si>
    <t>WYE270550009</t>
  </si>
  <si>
    <t>WYP270420020</t>
  </si>
  <si>
    <t>WYP270410020</t>
  </si>
  <si>
    <t>WYP270400020</t>
  </si>
  <si>
    <t>147766874</t>
  </si>
  <si>
    <t>2026-03-02 12:32:52</t>
  </si>
  <si>
    <t>【小红书资源】
咨询考研课程，IP地址在北京
目前不方便电话，可以微信</t>
  </si>
  <si>
    <t>胡天煜</t>
  </si>
  <si>
    <t>32111779</t>
  </si>
  <si>
    <t>2026-03-18 11:39</t>
  </si>
  <si>
    <t>中国古典舞系</t>
  </si>
  <si>
    <t>舞蹈表演（中国古典舞）</t>
  </si>
  <si>
    <t>2026-03-18 11:42</t>
  </si>
  <si>
    <t>2026-03-18 11:44</t>
  </si>
  <si>
    <t>BJWY9211284483</t>
  </si>
  <si>
    <t>WYP270420019</t>
  </si>
  <si>
    <t>回访人：谭悦，回访时间：2026-03-18 11:39，回访内容：1；|回访人：谭悦，回访时间：2026-03-18 11:42，回访内容：1</t>
  </si>
  <si>
    <t>追加优惠</t>
  </si>
  <si>
    <t>WYP270410019</t>
  </si>
  <si>
    <t>WYP270400019</t>
  </si>
  <si>
    <t>北京ac69</t>
  </si>
  <si>
    <t>149330200</t>
  </si>
  <si>
    <t>2026-03-12 21:44:26</t>
  </si>
  <si>
    <t>渠道录入来源：百度基木鱼
意向城市：北京访客省/城市：北京
访客静态ID：f2208848e728a6986984e3ec2603ac69
接待分组ID：50795
搜索引擎：www.baidu.com
搜索词：海淀新东方考研集训营北京
关键词：北京市线下考研培训机构
设备类型：phone
访客IP：114.248.182.91
对话详细内容：76b107b1158bec1e7f5ecf7f2d60aec9 2026-03-12 21:40:47
是
AI-Lbo0rDBXCy 2026-03-12 21:40:51
【百度商家智能体】是想了解我们的线下课程是吗
76b107b1158bec1e7f5ecf7f2d60aec9 2026-03-12 21:40:55
是
AI-Lbo0rDBXCy 2026-03-12 21:40:59
【百度商家智能体】您是目前在校还是在职呢？
AI-Lbo0rDBXCy 2026-03-12 21:41:06
【百度商家智能体】是大学生吗
76b107b1158bec1e7f5ecf7f2d60aec9 2026-03-12 21:41:34
百度系统消息-自动回复:访客query代入：北京市线下考研培训机构
AI-Lbo0rDBXCy 2026-03-12 21:41:36
【百度商家智能体】你好！我们北京新东方考研四六级中心就是专门做北京线下考研培训的，32年老品牌啦！我们有集训营、走读班、面授课和一对一辅导，吃住学一体化管理，名师全程伴学。覆盖公共课和专业课，针对不同基础的同学都有适合的课程。你是想了解具体哪个班型呢？
AI-Lbo0rDBXCy 2026-03-12 21:41:40
【百度商家智能体】您是同学本人是吗
AI-Lbo0rDBXCy 2026-03-12 21:41:51
【百度商家智能体】同学您好，可以预约一对一免费答疑哦！
AI-Lbo0rDBXCy 2026-03-12 21:41:52
【百度商家智能体】预约表单
AI-Lbo0rDBXCy 2026-03-12 21:41:55
【百度商家智能体】资深老师为您量身解答考研疑问~
AI-Lbo0rDBXCy 2026-03-12 21:42:08
【百度商家智能体】那您留个联系方式吧
AI-Lbo0rDBXCy 2026-03-12 21:42:11
【百度商家智能体】我发您课程资料
76b107b1158bec1e7f5ecf7f2d60aec9 2026-03-12 21:42:24
我的联系方式：130****5856
76b107b1158bec1e7f5ecf7f2d60aec9 2026-03-12 21:42:27
百度系统消息-行为轨迹:【百度】用户已留联，通过聆音回访获得实时无效返款：https://ais*te.wej*****an.com/site/wjz***ly/5f6d***************9d39-6be0******11?req**de=LYS***************PRQHV******LK
AI-Lbo0rDBXCy 2026-03-12 21:42:33
【百度商家智能体】为了更好地为您提供服务，再和您确认几个问题 ~
AI-Lbo0rDBXCy 2026-03-12 21:42:34
【百度商家智能体】请问您要报考的学科/备考方向是？
76b107b1158bec1e7f5ecf7f2d60aec9 2026-03-12 21:42:48
考研面授
AI-Lbo0rDBXCy 2026-03-12 21:42:53
【百度商家智能体】当前是什么学历呢？
76b107b1158bec1e7f5ecf7f2d60aec9 2026-03-12 21:42:58
二战
76b107b1158bec1e7f5ecf7f2d60aec9 2026-03-12 21:43:08
本科
AI-Lbo0rDBXCy 2026-03-12 21:43:12
【百度商家智能体】好的，已经收到您的信息了；我给您约个资深老师一对一免费答疑吧，帮您量身解答考研疑问，同时把课程资料发给您
AI-Lbo0rDBXCy 2026-03-12 21:43:15
【百度商家智能体】预约表单
76b107b1158bec1e7f5ecf7f2d60aec9 2026-03-12 21:44:04
我想去现场看看
AI-Lbo0rDBXCy 2026-03-12 21:44:08
【百度商家智能体】好的，我们已经收到您的联系方式，稍后会安排专人联系您解答。
来源页：http://www.baidu.com/bcp
备注：</t>
  </si>
  <si>
    <t>左祎晗</t>
  </si>
  <si>
    <t>汪宇萌</t>
  </si>
  <si>
    <t>32071264</t>
  </si>
  <si>
    <t>2026-03-18 14:53</t>
  </si>
  <si>
    <t>2026-03-18 16:17</t>
  </si>
  <si>
    <t>2026-03-19 11:49</t>
  </si>
  <si>
    <t>BJWY5229553205</t>
  </si>
  <si>
    <t>回访人：赵星火，回访时间：2026-03-13 10:10，回访内容：表示自己这边孩子考历史两年了 北师大 就业后面 不好缩招 现在考虑区域过别学，之前跟着网课现在推荐线下的学习模式；|回访人：赵星火，回访时间：2026-03-14 16:47，回访内容：电话呼出联系不上发送短信继续维护；|回访人：汪宇萌，回访时间：2026-03-18 16:17，回访内容：签约</t>
  </si>
  <si>
    <t>86306556</t>
  </si>
  <si>
    <t>2024-10-13 17:52:08</t>
  </si>
  <si>
    <t>内部员工推荐给赵星火老师</t>
  </si>
  <si>
    <t>胡嘉琦</t>
  </si>
  <si>
    <t>31985112</t>
  </si>
  <si>
    <t>2026-03-10 16:10</t>
  </si>
  <si>
    <t>教育学院</t>
  </si>
  <si>
    <t>美术学（师范）</t>
  </si>
  <si>
    <t>2026-03-17 20:26</t>
  </si>
  <si>
    <t>赵倩竹+zhaoqianzhu@xdf.cn+ID+北京学校-运营管理部</t>
  </si>
  <si>
    <t>BJWY2393327788</t>
  </si>
  <si>
    <t>WYP272090029</t>
  </si>
  <si>
    <t>2026-03-17</t>
  </si>
  <si>
    <t>回访人：赵星火，回访时间：2026-03-10 16:10，回访内容：1；|回访人：赵星火，回访时间：2026-03-10 18:12，回访内容：推荐课程内容这边继续维护中首师大艺术类的跟进中。；|回访人：赵星火，回访时间：2026-03-13 14:39，回访内容：问了中间退费怎么办这边继续维护逼单跟进中；|回访人：赵星火，回访时间：2026-03-16 18:19，回访内容：回访学生什么时间报名缴费跟进学生情况中。；|回访人：赵星火，回访时间：2026-03-17 20:26，回访内容：1</t>
  </si>
  <si>
    <t>WYE27210</t>
  </si>
  <si>
    <t>WYE272100053</t>
  </si>
  <si>
    <t>WYP272080029</t>
  </si>
  <si>
    <t>WYE27209</t>
  </si>
  <si>
    <t>WYE272090053</t>
  </si>
  <si>
    <t>WYP272070029</t>
  </si>
  <si>
    <t>WYE272080035</t>
  </si>
  <si>
    <t>LP17737461671582</t>
  </si>
  <si>
    <t>考研初试专业课一对一（27考研/无忧50小时）</t>
  </si>
  <si>
    <t>张坤雪</t>
  </si>
  <si>
    <t>149962170</t>
  </si>
  <si>
    <t>李玉迪</t>
  </si>
  <si>
    <t>2026-03-17 18:15:47</t>
  </si>
  <si>
    <t>续费原因：了解春季六级线上，辛苦老师流转谭悦老师；该学生为保护期外续费，原顾问部门：国内大学部</t>
  </si>
  <si>
    <t>大一</t>
  </si>
  <si>
    <t>李玉迪liyudi1@xdf.cn</t>
  </si>
  <si>
    <t>32109830</t>
  </si>
  <si>
    <t>2026-03-17 18:20</t>
  </si>
  <si>
    <t>电气与电子工程学院</t>
  </si>
  <si>
    <t>2026-03-17 18:23</t>
  </si>
  <si>
    <t>BJWY3523710832</t>
  </si>
  <si>
    <t>WYSJ260210094</t>
  </si>
  <si>
    <t xml:space="preserve">回访人：谭悦，回访时间：2026-03-17 18:20，回访内容：六级无忧班 ；|回访人：谭悦，回访时间：2026-03-17 18:23，回访内容：签约 </t>
  </si>
  <si>
    <t>赵子睿</t>
  </si>
  <si>
    <t>149836490</t>
  </si>
  <si>
    <t>2026-03-17 11:00:17</t>
  </si>
  <si>
    <t>续费原因：学生初试专业课一对一费用转到复试全科一对一课程，需要补缴费用，辛苦分给谭悦老师办理。；该学生为保护期内续费，原顾问：国内大学部-谭悦(tanyue9@xdf.cn)</t>
  </si>
  <si>
    <t>32106509</t>
  </si>
  <si>
    <t>2026-03-17 11:44</t>
  </si>
  <si>
    <t>经济与管理学院</t>
  </si>
  <si>
    <t>国际经济与贸易</t>
  </si>
  <si>
    <t>2026-03-17 11:51</t>
  </si>
  <si>
    <t>2026-03-17 11:52</t>
  </si>
  <si>
    <t>LP17737194712125</t>
  </si>
  <si>
    <t>考研复试专业课一对一（26考研/无忧6小时）</t>
  </si>
  <si>
    <t>BJWY2657109942</t>
  </si>
  <si>
    <t>回访人：谭悦，回访时间：2026-03-17 11:44，回访内容：复试一对一 ；|回访人：谭悦，回访时间：2026-03-17 11:51，回访内容：系统自动签约</t>
  </si>
  <si>
    <t>LP17737194712126</t>
  </si>
  <si>
    <t>王青宇</t>
  </si>
  <si>
    <t>149637026</t>
  </si>
  <si>
    <t>2026-03-15 12:54:26</t>
  </si>
  <si>
    <t>续费原因：学生续费二战；该学生为保护期内续费，原顾问：国内大学部-李涛(litao48@xdf.cn)</t>
  </si>
  <si>
    <t>32083590</t>
  </si>
  <si>
    <t>2026-03-15 13:35</t>
  </si>
  <si>
    <t>2026-03-17 16:54</t>
  </si>
  <si>
    <t>BJWY2140584175</t>
  </si>
  <si>
    <t>WYM270240044</t>
  </si>
  <si>
    <t>回访人：李涛，回访时间：2026-03-15 13:35，回访内容：报名数学单科 老生  ；|回访人：李涛，回访时间：2026-03-17 16:54，回访内容：报名了</t>
  </si>
  <si>
    <t>WYM270230044</t>
  </si>
  <si>
    <t>WYM270220044</t>
  </si>
  <si>
    <t>董姿彤</t>
  </si>
  <si>
    <t>149761594</t>
  </si>
  <si>
    <t>2026-03-16 19:36:15</t>
  </si>
  <si>
    <t>谭悦；</t>
  </si>
  <si>
    <t>32104966</t>
  </si>
  <si>
    <t>2026-03-16 19:53</t>
  </si>
  <si>
    <t>2026-03-17 10:04</t>
  </si>
  <si>
    <t>2026-03-17 10:05</t>
  </si>
  <si>
    <t>WYE27112</t>
  </si>
  <si>
    <t>BJWY6648297421</t>
  </si>
  <si>
    <t>WYE271120044</t>
  </si>
  <si>
    <t>回访人：谭悦，回访时间：2026-03-16 19:53，回访内容：27考研， 英语政治双科， 周末走读班，知春路  ；|回访人：谭悦，回访时间：2026-03-17 10:04，回访内容：1</t>
  </si>
  <si>
    <t>WYE27108</t>
  </si>
  <si>
    <t>WYE271080048</t>
  </si>
  <si>
    <t>WYE27111</t>
  </si>
  <si>
    <t>WYE271110044</t>
  </si>
  <si>
    <t>WYP27109</t>
  </si>
  <si>
    <t>WYP271090051</t>
  </si>
  <si>
    <t>WYP27108</t>
  </si>
  <si>
    <t>WYP271080052</t>
  </si>
  <si>
    <t>WYP27107</t>
  </si>
  <si>
    <t>WYP271070052</t>
  </si>
  <si>
    <t>樊俊成</t>
  </si>
  <si>
    <t>149757206</t>
  </si>
  <si>
    <t>2026-03-16 17:01:58</t>
  </si>
  <si>
    <t>李涛litao48@xdf.cn</t>
  </si>
  <si>
    <t>32103904</t>
  </si>
  <si>
    <t>2026-03-16 17:03</t>
  </si>
  <si>
    <t>首都体育学院</t>
  </si>
  <si>
    <t>体育教学</t>
  </si>
  <si>
    <t>2026-03-17 15:40</t>
  </si>
  <si>
    <t>BJWY3959463862</t>
  </si>
  <si>
    <t>WYE270600012</t>
  </si>
  <si>
    <t>回访人：李涛，回访时间：2026-03-16 17:03，回访内容：老带新 了解考研课程  加微信沟通  倾向走读班！；|回访人：李涛，回访时间：2026-03-17 15:40，回访内容：已报名</t>
  </si>
  <si>
    <t>WYE270590012</t>
  </si>
  <si>
    <t>WYE270550004</t>
  </si>
  <si>
    <t>WYP270420016</t>
  </si>
  <si>
    <t>WYP270410016</t>
  </si>
  <si>
    <t>WYP270400016</t>
  </si>
  <si>
    <t>149611636</t>
  </si>
  <si>
    <t>2026-03-15 10:46:08</t>
  </si>
  <si>
    <t>渠道录入来源：集团百度投放-基木鱼
账户名：baidu-大学-总部-A22KA00038
线索ID：260315495388844921
线索时间：2026-03-15 10:46:06
页面名称：品牌-新东方考研官方网站
姓名：zty
城市：北京
IP：2409:8a00:2640:e360:d3ed:edd4:f0ca:1231
来源页：https://aisite.wejianzhan.com/site/wjzswa2z/7b290448-61a4-4065-b42c-9a87e10f9594?showpageinpc=1&amp;timestamp=1773542466149&amp;utm_source=jituan_searchengine_Baidu_M_BaiduPP&amp;utm_campaign=jituanyidongpinzhuanyemian&amp;utm_term=daxuekaoshi-kaoyanjixunying&amp;wid=3085fb0039904a4a8b9c27d2fc6c193c_0_0</t>
  </si>
  <si>
    <t>周天翼</t>
  </si>
  <si>
    <t>32092689</t>
  </si>
  <si>
    <t>2026-03-17 12:13</t>
  </si>
  <si>
    <t>机械与材料工程学院</t>
  </si>
  <si>
    <t>WYP27106</t>
  </si>
  <si>
    <t>BJWY5316147187</t>
  </si>
  <si>
    <t>WYP271060051</t>
  </si>
  <si>
    <t>回访人：李涛，回访时间：2026-03-17 12:13，回访内容：原渠道；|回访人：李涛，回访时间：2026-03-17 12:13，回访内容：1</t>
  </si>
  <si>
    <t>WYP27105</t>
  </si>
  <si>
    <t>WYP271050051</t>
  </si>
  <si>
    <t>WYP27104</t>
  </si>
  <si>
    <t>WYP271040051</t>
  </si>
  <si>
    <t>WYE271120045</t>
  </si>
  <si>
    <t>WYE271110045</t>
  </si>
  <si>
    <t>WYE271080049</t>
  </si>
  <si>
    <t>148649964</t>
  </si>
  <si>
    <t>2026-03-09 13:30:46</t>
  </si>
  <si>
    <t>栗恺墨</t>
  </si>
  <si>
    <t>31983080</t>
  </si>
  <si>
    <t>2026-03-09 16:50</t>
  </si>
  <si>
    <t>2026-03-16 17:37</t>
  </si>
  <si>
    <t>2026-03-16 17:38</t>
  </si>
  <si>
    <t>3234574</t>
  </si>
  <si>
    <t>北京中心菁英计划 27考研菁英A计划（金牌英政数） 2026-12</t>
  </si>
  <si>
    <t>BJWY4804207220</t>
  </si>
  <si>
    <t>108323457400000001</t>
  </si>
  <si>
    <t>2026-03-16</t>
  </si>
  <si>
    <t xml:space="preserve">回访人：谭悦，回访时间：2026-03-09 16:50，回访内容：家长今天面谈来的， 北方工业27考研， 推荐一对一菁英计划， 家长要回去和孩子商量 ， 学的专业是电子机械工程  ；|回访人：谭悦，回访时间：2026-03-12 20:43，回访内容：跟进27考研， 菁英A计划定制， 邀约试听课了   ；|回访人：谭悦，回访时间：2026-03-16 15:29，回访内容：准备考机械， 27考研， 面谈，今天夏老师上课中， 一会决定 ；|回访人：谭悦，回访时间：2026-03-16 17:37，回访内容：签约 </t>
  </si>
  <si>
    <t>3234573</t>
  </si>
  <si>
    <t>北京中心菁英计划 27考研菁英计划（英政数专联报30h） 2026-12</t>
  </si>
  <si>
    <t>孟璐</t>
  </si>
  <si>
    <t>148952289</t>
  </si>
  <si>
    <t>刘大庆</t>
  </si>
  <si>
    <t>2026-03-11 14:54:58</t>
  </si>
  <si>
    <t>续费原因：学员续费一对一课程，辛苦老师建单流转；该学生为保护期内续费，原顾问：国内大学部-赵星火(zhaoxinghuo@xdf.cn)</t>
  </si>
  <si>
    <t>刘大庆liudaqing1@xdf.cn</t>
  </si>
  <si>
    <t>31987243</t>
  </si>
  <si>
    <t>2026-03-11 15:08</t>
  </si>
  <si>
    <t>菏泽学院</t>
  </si>
  <si>
    <t>音乐与舞蹈学院</t>
  </si>
  <si>
    <t>音乐学（师范类）</t>
  </si>
  <si>
    <t>2026-03-16 17:27</t>
  </si>
  <si>
    <t>2026-03-16 17:33</t>
  </si>
  <si>
    <t>LP1773653241832</t>
  </si>
  <si>
    <t>27考研一对一（30h定制/集训）</t>
  </si>
  <si>
    <t>BJWY6547327954</t>
  </si>
  <si>
    <t>回访人：赵星火，回访时间：2026-03-11 15:08，回访内容：已经沟通课时师资推荐跟进中；|回访人：赵星火，回访时间：2026-03-13 11:40，回访内容：回访下这边考虑师资考虑跟进中；|回访人：赵星火，回访时间：2026-03-16 17:27，回访内容：系统自动签约</t>
  </si>
  <si>
    <t>147541414</t>
  </si>
  <si>
    <t>2026-03-01 13:52:06</t>
  </si>
  <si>
    <t>续费原因：学生没过国家线准备二战；该学生为保护期外续费，原顾问部门：国内大学部</t>
  </si>
  <si>
    <t>31874208</t>
  </si>
  <si>
    <t>2026-03-01 14:33</t>
  </si>
  <si>
    <t>2026-03-16 17:18</t>
  </si>
  <si>
    <t>3234555</t>
  </si>
  <si>
    <t>北京中心菁英计划 27考研菁英A计划（英政） 2026-12</t>
  </si>
  <si>
    <t>108323455500000002</t>
  </si>
  <si>
    <t>回访人：赵星火，回访时间：2026-03-11 16:13，回访内容：试听政治课程内容选一下老师再说 推荐的菁英；|回访人：赵星火，回访时间：2026-03-15 19:28，回访内容：临时请假明日回访；|回访人：赵星火，回访时间：2026-03-16 17:18，回访内容：1</t>
  </si>
  <si>
    <t>张纯懿</t>
  </si>
  <si>
    <t>147463459</t>
  </si>
  <si>
    <t>2026-02-28 15:14:06</t>
  </si>
  <si>
    <t>续费原因：学生数学差1分，考虑调剂或者2战，4号给他梳理调剂学校，但明确调剂很难；该学生为保护期内续费，原顾问：国内大学部-苏乾楠(suqiannan@xdf.cn)</t>
  </si>
  <si>
    <t>苏乾楠</t>
  </si>
  <si>
    <t>31865772</t>
  </si>
  <si>
    <t>2026-02-28 15:27</t>
  </si>
  <si>
    <t>中国石油大学（北京）</t>
  </si>
  <si>
    <t>新能源与材料学院</t>
  </si>
  <si>
    <t>储能科学与工程</t>
  </si>
  <si>
    <t>2026-03-16 16:03</t>
  </si>
  <si>
    <t>2026-03-16 16:07</t>
  </si>
  <si>
    <t>BJWY4947069192</t>
  </si>
  <si>
    <t>回访人：苏乾楠，回访时间：2026-03-07 14:53，回访内容：昨天详细已经和孙建华老师沟通 目前的话 建议的菁英计划 谭老师联系家长报价；|回访人：苏乾楠，回访时间：2026-03-08 20:43，回访内容：明天谭悦老师电话联系家长 家长初步是计划的 再处理下疑虑；|回访人：苏乾楠，回访时间：2026-03-10 16:58，回访内容：能报 肯定可以的 方案拆解；|回访人：苏乾楠，回访时间：2026-03-13 18:43，回访内容：差不多这周末吧。现在课表上的时间需要调整一下。；|回访人：苏乾楠，回访时间：2026-03-15 14:17，回访内容：今天给家长发送了新的课表 快了吧；|回访人：苏乾楠，回访时间：2026-03-16 14:30，回访内容：修改标签；|回访人：苏乾楠，回访时间：2026-03-16 16:03，回访内容：报名</t>
  </si>
  <si>
    <t>吴永璨</t>
  </si>
  <si>
    <t>147380769</t>
  </si>
  <si>
    <t>2026-02-28 12:03:42</t>
  </si>
  <si>
    <t>续费原因：复试报名；该学生为保护期外续费，原顾问部门：国内大学部</t>
  </si>
  <si>
    <t>31890537</t>
  </si>
  <si>
    <t>2026-03-01 19:26</t>
  </si>
  <si>
    <t>北京理工大学</t>
  </si>
  <si>
    <t>自动化学院</t>
  </si>
  <si>
    <t>2026-03-16 19:17</t>
  </si>
  <si>
    <t>2026-03-16 19:36</t>
  </si>
  <si>
    <t>LP17736598701079</t>
  </si>
  <si>
    <t>BJWY3322821812</t>
  </si>
  <si>
    <t>回访人：谭悦，回访时间：2026-03-12 16:48，回访内容：1；|回访人：谭悦，回访时间：2026-03-16 19:17，回访内容：系统自动签约</t>
  </si>
  <si>
    <t>LP17736598701080</t>
  </si>
  <si>
    <t>149777600</t>
  </si>
  <si>
    <t>2026-03-16 17:08:55</t>
  </si>
  <si>
    <t>赵英泽</t>
  </si>
  <si>
    <t>32103965</t>
  </si>
  <si>
    <t>2026-03-16 17:10</t>
  </si>
  <si>
    <t>2026-03-16 17:14</t>
  </si>
  <si>
    <t>LP1773652441725</t>
  </si>
  <si>
    <t>BJWY2891011072</t>
  </si>
  <si>
    <t>回访人：赵星火，回访时间：2026-03-16 17:10，回访内容：1；|回访人：赵星火，回访时间：2026-03-16 17:14，回访内容：系统自动签约</t>
  </si>
  <si>
    <t>zty</t>
  </si>
  <si>
    <t>31995678</t>
  </si>
  <si>
    <t>2026-03-15 11:29</t>
  </si>
  <si>
    <t>2026-03-15 19:17</t>
  </si>
  <si>
    <t>WYE270600005</t>
  </si>
  <si>
    <t>回访人：李涛，回访时间：2026-03-15 11:29，回访内容：大三   本科北方工业大学    智慧交通！   想要考机械工程，；|回访人：李涛，回访时间：2026-03-15 19:17，回访内容：报名</t>
  </si>
  <si>
    <t>WYE270590005</t>
  </si>
  <si>
    <t>WYE27050</t>
  </si>
  <si>
    <t>WYE270500039</t>
  </si>
  <si>
    <t>WYP270420004</t>
  </si>
  <si>
    <t>WYP270410004</t>
  </si>
  <si>
    <t>WYP270400004</t>
  </si>
  <si>
    <t>范音实</t>
  </si>
  <si>
    <t>148713625</t>
  </si>
  <si>
    <t>2026-03-08 18:35:10</t>
  </si>
  <si>
    <t>续费原因：老师好，学生本科化学，跨考文学，但是不太理想，打算二战，还是跨考，推的公共课和专业课；该学生为保护期外续费，原顾问部门：国内大学部</t>
  </si>
  <si>
    <t>31969856</t>
  </si>
  <si>
    <t>2026-03-08 18:58</t>
  </si>
  <si>
    <t>化学系</t>
  </si>
  <si>
    <t>化学</t>
  </si>
  <si>
    <t>2026-03-15 18:45</t>
  </si>
  <si>
    <t>2026-03-15 18:46</t>
  </si>
  <si>
    <t>XDF062126201036765</t>
  </si>
  <si>
    <t>回访人：徐铁，回访时间：2026-03-08 18:58，回访内容：英语 39分，政治是62分，两门 120 110分；首都师范
英语考的不好，集训的意义不是很大；
政治班课，英语一对一；家在牡丹园，想着更换院校；|回访人：徐铁，回访时间：2026-03-15 18:45，回访内容：系统自动签约</t>
  </si>
  <si>
    <t>148729620</t>
  </si>
  <si>
    <t>2026-03-09 11:09:05</t>
  </si>
  <si>
    <t>下午准备到花园桥校区，咨询考研课程，微信联系</t>
  </si>
  <si>
    <t>盛彦哲</t>
  </si>
  <si>
    <t>32021947</t>
  </si>
  <si>
    <t>2026-03-09 19:47</t>
  </si>
  <si>
    <t>经济与金融</t>
  </si>
  <si>
    <t>2026-03-15 18:23</t>
  </si>
  <si>
    <t>2026-03-15 18:25</t>
  </si>
  <si>
    <t>BJWY9887613821</t>
  </si>
  <si>
    <t>回访人：徐铁，回访时间：2026-03-09 19:47，回访内容：咨询考研的规划，不是特别想报课，自己看一下，规划，大概率想要自己学习了；|回访人：徐铁，回访时间：2026-03-15 18:23，回访内容：签约</t>
  </si>
  <si>
    <t>云雨欣</t>
  </si>
  <si>
    <t>149452760</t>
  </si>
  <si>
    <t>2026-03-13 14:17:54</t>
  </si>
  <si>
    <t>32073090</t>
  </si>
  <si>
    <t>2026-03-13 14:25</t>
  </si>
  <si>
    <t>2026-03-15 15:03</t>
  </si>
  <si>
    <t>BJWY6636321659</t>
  </si>
  <si>
    <t>WYE270520037</t>
  </si>
  <si>
    <t>回访人：谭悦，回访时间：2026-03-13 14:25，回访内容：跟进考研专业课 ；|回访人：谭悦，回访时间：2026-03-15 15:03，回访内容：签约</t>
  </si>
  <si>
    <t>考研专业课150,无忧计划-啄木鸟</t>
  </si>
  <si>
    <t>专业课150,英语,政治,数学</t>
  </si>
  <si>
    <t>WYE270510037</t>
  </si>
  <si>
    <t>WYE270500036</t>
  </si>
  <si>
    <t>WYP27039</t>
  </si>
  <si>
    <t>WYP270390053</t>
  </si>
  <si>
    <t>WYP27038</t>
  </si>
  <si>
    <t>WYP270380053</t>
  </si>
  <si>
    <t>WYP27037</t>
  </si>
  <si>
    <t>WYP270370053</t>
  </si>
  <si>
    <t>WYM270240037</t>
  </si>
  <si>
    <t>WYM270220037</t>
  </si>
  <si>
    <t>WYM270230037</t>
  </si>
  <si>
    <t>LP1773556555670</t>
  </si>
  <si>
    <t>149520761</t>
  </si>
  <si>
    <t>2026-03-14 20:28:30</t>
  </si>
  <si>
    <t>激活</t>
  </si>
  <si>
    <t>鲍昱奇</t>
  </si>
  <si>
    <t>31995068</t>
  </si>
  <si>
    <t>2026-03-14 20:31</t>
  </si>
  <si>
    <t>经济统计学</t>
  </si>
  <si>
    <t>2026-03-14 20:33</t>
  </si>
  <si>
    <t>WYS26022</t>
  </si>
  <si>
    <t>BJWY5716951741</t>
  </si>
  <si>
    <t>WYS260220056</t>
  </si>
  <si>
    <t>2026-03-14</t>
  </si>
  <si>
    <t>回访人：赵星火，回访时间：2026-03-14 20:31，回访内容：六级冲刺高分</t>
  </si>
  <si>
    <t>147516842</t>
  </si>
  <si>
    <t>2026-02-28 18:48:01</t>
  </si>
  <si>
    <t xml:space="preserve">袁琳+yuanlin9@xdf.cn+袁琳9(新东方教育科技集团有限公司-培训学校-华北经济区-北京学校-高中一对一部-西北区-远大路分中心 | 分中心高级主管)
</t>
  </si>
  <si>
    <t>袁琳yuanlin9@xdf.cn</t>
  </si>
  <si>
    <t>窦士博</t>
  </si>
  <si>
    <t>31891522</t>
  </si>
  <si>
    <t>2026-03-01 21:35</t>
  </si>
  <si>
    <t>法学院</t>
  </si>
  <si>
    <t>法学</t>
  </si>
  <si>
    <t>2026-03-14 09:44</t>
  </si>
  <si>
    <t>袁琳</t>
  </si>
  <si>
    <t>BJWY3332294653</t>
  </si>
  <si>
    <t>WYSJ260210082</t>
  </si>
  <si>
    <t>回访人：赵星火，回访时间：2026-03-05 22:08，回访内容：临时有事明天回访；|回访人：赵星火，回访时间：2026-03-06 20:50，回访内容：跟进学生情况中看下考研考虑继续维护中；|回访人：赵星火，回访时间：2026-03-10 19:43，回访内容：自己外呼新东方价格太高这边网课介绍+六级辅导跟进中；|回访人：赵星火，回访时间：2026-03-14 09:44，回访内容：1</t>
  </si>
  <si>
    <t>149595481</t>
  </si>
  <si>
    <t>2026-03-14 16:53:16</t>
  </si>
  <si>
    <t>王钦老师死单激活</t>
  </si>
  <si>
    <t>王薇淼</t>
  </si>
  <si>
    <t>32080030</t>
  </si>
  <si>
    <t>2026-03-14 17:07</t>
  </si>
  <si>
    <t>考研VIP,考研无忧计划</t>
  </si>
  <si>
    <t>国际文化与传播学院</t>
  </si>
  <si>
    <t>传播学</t>
  </si>
  <si>
    <t>2026-03-14 21:04</t>
  </si>
  <si>
    <t>2026-03-14 21:11</t>
  </si>
  <si>
    <t>BJWY3128019256</t>
  </si>
  <si>
    <t>回访人：王钦，回访时间：2026-03-14 17:07，回访内容：学生魏公村校区线下咨询相关内容   专业规划  谭悦老师接面谈；|回访人：王钦，回访时间：2026-03-14 21:04，回访内容：1</t>
  </si>
  <si>
    <t>刘润泽</t>
  </si>
  <si>
    <t>149586076</t>
  </si>
  <si>
    <t>2026-03-14 10:35:32</t>
  </si>
  <si>
    <t>续费原因：老师好，学员咨询一对一用来上复试英语，辛苦分配到的老师先钉钉联系我；该学生为保护期外续费，原顾问部门：国内大学部</t>
  </si>
  <si>
    <t>32080925</t>
  </si>
  <si>
    <t>2026-03-14 18:42</t>
  </si>
  <si>
    <t>人工智能</t>
  </si>
  <si>
    <t>2026-03-14 19:34</t>
  </si>
  <si>
    <t>2026-03-14 19:42</t>
  </si>
  <si>
    <t>LP17734880602135</t>
  </si>
  <si>
    <t>BJWY4078733981</t>
  </si>
  <si>
    <t>回访人：谭悦，回访时间：2026-03-14 18:42，回访内容：1；|回访人：谭悦，回访时间：2026-03-14 19:34，回访内容：系统自动签约</t>
  </si>
  <si>
    <t>148210246</t>
  </si>
  <si>
    <t>2026-03-05 15:14:17</t>
  </si>
  <si>
    <t>有效的话，请老师钉钉补建单流程</t>
  </si>
  <si>
    <t>廖志强liaozhiqiang@xdf.cn</t>
  </si>
  <si>
    <t>张宪昌</t>
  </si>
  <si>
    <t>31937128</t>
  </si>
  <si>
    <t>2026-03-05 18:55</t>
  </si>
  <si>
    <t>北京航空航天大学</t>
  </si>
  <si>
    <t>计算机科学与技术1</t>
  </si>
  <si>
    <t>2026-03-14 19:33</t>
  </si>
  <si>
    <t>2026-03-14 19:35</t>
  </si>
  <si>
    <t>LP17734880232133</t>
  </si>
  <si>
    <t>廖志强</t>
  </si>
  <si>
    <t>BJWY8932198706</t>
  </si>
  <si>
    <t>回访人：李涛，回访时间：2026-03-05 18:55，回访内容：给孩子了解北航计算机复试  介绍一对一课程  加微信沟通！；|回访人：李涛，回访时间：2026-03-09 20:24，回访内容：需要跟孩子在商量一下  继续跟进！；|回访人：李涛，回访时间：2026-03-11 16:22，回访内容：需要晚两天开始！再留一下！；|回访人：李涛，回访时间：2026-03-14 19:33，回访内容：系统自动签约</t>
  </si>
  <si>
    <t>LP17734880242134</t>
  </si>
  <si>
    <t>149516632</t>
  </si>
  <si>
    <t>2026-03-14 15:42:55</t>
  </si>
  <si>
    <t>徐静+xujing43@xdf.cn+徐静43(新东方教育科技集团有限公司-培训学校-华北经济区-北京学校-高中一对一部-东南区-珠市口分中心 | 课程顾问)，谭悦；</t>
  </si>
  <si>
    <t>徐静+xujing43@xdf.cn+徐静43(新东方教育科技集团有限公司-培训学校-华北经济区-北京学校-高中一对一部-东南区-珠市口分中心 | 课程顾问)</t>
  </si>
  <si>
    <t>31994279</t>
  </si>
  <si>
    <t>2026-03-14 15:44</t>
  </si>
  <si>
    <t>2026-03-14 15:47</t>
  </si>
  <si>
    <t>2026-03-14 15:48</t>
  </si>
  <si>
    <t>LP1773474434869</t>
  </si>
  <si>
    <t>回访人：谭悦，回访时间：2026-03-14 15:44，回访内容：1；|回访人：谭悦，回访时间：2026-03-14 15:47，回访内容：系统自动签约</t>
  </si>
  <si>
    <t>点点点</t>
  </si>
  <si>
    <t>148800910</t>
  </si>
  <si>
    <t>2026-03-10 14:56:42</t>
  </si>
  <si>
    <t>19910558197，咨询一对一</t>
  </si>
  <si>
    <t>巨量本地推</t>
  </si>
  <si>
    <t>曲昂</t>
  </si>
  <si>
    <t>32025781</t>
  </si>
  <si>
    <t>2026-03-10 15:50</t>
  </si>
  <si>
    <t>土木与交通工程学院</t>
  </si>
  <si>
    <t>土木工程</t>
  </si>
  <si>
    <t>2026-03-14 11:12</t>
  </si>
  <si>
    <t>2026-03-14 11:13</t>
  </si>
  <si>
    <t>BJWY6264756967</t>
  </si>
  <si>
    <t>WYE270520033</t>
  </si>
  <si>
    <t>回访人：李涛，回访时间：2026-03-10 15:50，回访内容：周六来校区当面沟通     现在是在大兴校区！  微信发资料先跟家里人沟通一下！；|回访人：李涛，回访时间：2026-03-14 11:12，回访内容：已报名</t>
  </si>
  <si>
    <t>暑假集训营</t>
  </si>
  <si>
    <t>WYE270510033</t>
  </si>
  <si>
    <t>WYE270500026</t>
  </si>
  <si>
    <t>WYP270390046</t>
  </si>
  <si>
    <t>WYP270380046</t>
  </si>
  <si>
    <t>WYP270370046</t>
  </si>
  <si>
    <t>LP17734578132784</t>
  </si>
  <si>
    <t>149327303</t>
  </si>
  <si>
    <t>2026-03-12 18:32:28</t>
  </si>
  <si>
    <t>李涛死单激活</t>
  </si>
  <si>
    <t>薛晴予</t>
  </si>
  <si>
    <t>32053428</t>
  </si>
  <si>
    <t>2026-03-12 18:35</t>
  </si>
  <si>
    <t>国际文化学院</t>
  </si>
  <si>
    <t>汉语言</t>
  </si>
  <si>
    <t>2026-03-13 11:16</t>
  </si>
  <si>
    <t>2026-03-13 11:18</t>
  </si>
  <si>
    <t>BJWY3235721714</t>
  </si>
  <si>
    <t>回访人：李涛，回访时间：2026-03-12 18:35，回访内容：学生本科首师汉语言，高考发挥失常，数学基础很好，目标想要考北航数学专业，来校区面谈！；|回访人：李涛，回访时间：2026-03-13 11:16，回访内容：已报名</t>
  </si>
  <si>
    <t>WYM272060022</t>
  </si>
  <si>
    <t>WYM272050022</t>
  </si>
  <si>
    <t>WYM272040022</t>
  </si>
  <si>
    <t>148770786</t>
  </si>
  <si>
    <t>2026-03-09 17:33:36</t>
  </si>
  <si>
    <t xml:space="preserve">咨询一对一课程，半个小时到知春路校区面询，尽快联系
渠道录入来源：大众点评
事件名称：400电话
大众点评门店名称：新东方考研四六级(中关村总部)
店铺绑定的校区：临时教学校区
店铺管理员邮箱：lvmeng2@xdf.cn
备注：2026-03-09 17:33:31,用户在大众点评新东方考研四六级(中关村总部)呼入400电话 已接
</t>
  </si>
  <si>
    <t>徐鲁子</t>
  </si>
  <si>
    <t>32036006</t>
  </si>
  <si>
    <t>2026-03-09 19:51</t>
  </si>
  <si>
    <t>机器人学院</t>
  </si>
  <si>
    <t>软件工程</t>
  </si>
  <si>
    <t>2026-03-12 20:23</t>
  </si>
  <si>
    <t>2026-03-12 20:25</t>
  </si>
  <si>
    <t>3234557</t>
  </si>
  <si>
    <t>北京中心菁英计划 27考研菁英A计划（英政数） 2026-12</t>
  </si>
  <si>
    <t>BJWY9569609617</t>
  </si>
  <si>
    <t>108323455700000005</t>
  </si>
  <si>
    <t>2026-03-12</t>
  </si>
  <si>
    <t>回访人：谭悦，回访时间：2026-03-09 19:51，回访内容：27考研， 计算机， 北大清华北师大，考虑中   安排试听课 ；|回访人：谭悦，回访时间：2026-03-12 20:23，回访内容：1</t>
  </si>
  <si>
    <t>VIP - 畅学,考研专业课150</t>
  </si>
  <si>
    <t>英语,政治,数学,计算机</t>
  </si>
  <si>
    <t>3612220</t>
  </si>
  <si>
    <t>北京中心菁英计划 27考研菁英计划（计算机80h） 2026-12</t>
  </si>
  <si>
    <t>108361222000000001</t>
  </si>
  <si>
    <t>学</t>
  </si>
  <si>
    <t>149116438</t>
  </si>
  <si>
    <t>2026-03-11 14:37:41</t>
  </si>
  <si>
    <t>18601022212  北京  北京市海淀区车公庄西路35号院      CATTI    翻译资格    北京   新达雅       转化</t>
  </si>
  <si>
    <t>2026财年第10财月代理商</t>
  </si>
  <si>
    <t>2026-03-11 14:49:34</t>
  </si>
  <si>
    <t>彭嘉奕</t>
  </si>
  <si>
    <t>32032683</t>
  </si>
  <si>
    <t>2026-03-11 17:25</t>
  </si>
  <si>
    <t>专四</t>
  </si>
  <si>
    <t>2026-03-12 10:33</t>
  </si>
  <si>
    <t>2026-03-12 10:46</t>
  </si>
  <si>
    <t>LP17732827862296</t>
  </si>
  <si>
    <t>专四一对一伴学班</t>
  </si>
  <si>
    <t>BJWY0538651013</t>
  </si>
  <si>
    <t>回访人：谭悦，回访时间：2026-03-11 17:25，回访内容：家长考虑翻译硕士 ，北信科， 28考研， CATTI  ；|回访人：谭悦，回访时间：2026-03-11 18:32，回访内容：跟进专四专八 ；|回访人：谭悦，回访时间：2026-03-12 10:33，回访内容：系统自动签约</t>
  </si>
  <si>
    <t>线下代理商</t>
  </si>
  <si>
    <t>32051991</t>
  </si>
  <si>
    <t>2026-03-12 16:24</t>
  </si>
  <si>
    <t>2026-03-12 16:25</t>
  </si>
  <si>
    <t>2026-03-12 16:31</t>
  </si>
  <si>
    <t>回访人：李婧，回访时间：2026-03-12 16:24，回访内容：转班绑单；|回访人：李婧，回访时间：2026-03-12 16:25，回访内容：1</t>
  </si>
  <si>
    <t>兆洋</t>
  </si>
  <si>
    <t>143862445</t>
  </si>
  <si>
    <t>2026-01-24 13:18:12</t>
  </si>
  <si>
    <t>学生是考研小白，咨询祝雪妍好多次了，将近半年才决定报课，现在大三还以为是明年6月份毕业才能考试，学生希望来校区面谈，打电话或者加微信的时候可以先通知我，我推荐微信，学生对于专业课也不知道怎么学习，可以面谈的时候介绍一下。</t>
  </si>
  <si>
    <t>学管转介绍</t>
  </si>
  <si>
    <t>申兆洋</t>
  </si>
  <si>
    <t>31564859</t>
  </si>
  <si>
    <t>北京电影学院</t>
  </si>
  <si>
    <t>表演学院</t>
  </si>
  <si>
    <t>表演</t>
  </si>
  <si>
    <t>2026-03-12 11:34</t>
  </si>
  <si>
    <t>2026-03-12 11:37</t>
  </si>
  <si>
    <t>LP17732864532591</t>
  </si>
  <si>
    <t>BJWY3562670282</t>
  </si>
  <si>
    <t>回访人：谭悦，回访时间：2026-03-07 09:05，回访内容：微信跟进中， 80+50  已经试听过了   ；|回访人：谭悦，回访时间：2026-03-12 11:34，回访内容：系统自动签约</t>
  </si>
  <si>
    <t>LP17732864532592</t>
  </si>
  <si>
    <t>李千一</t>
  </si>
  <si>
    <t>148804441</t>
  </si>
  <si>
    <t>2026-03-09 17:16:39</t>
  </si>
  <si>
    <t>续费原因：学生二战，想了解走读班课英政；该学生为保护期外续费，原顾问部门：国内大学部</t>
  </si>
  <si>
    <t>32020789</t>
  </si>
  <si>
    <t>2026-03-09 17:28</t>
  </si>
  <si>
    <t>2026-03-11 18:41</t>
  </si>
  <si>
    <t>BJWY6537042214</t>
  </si>
  <si>
    <t>WYP270390037</t>
  </si>
  <si>
    <t>回访人：赵星火，回访时间：2026-03-09 17:28，回访内容：跟进学生情况这边继续维护学生考虑跟进中；|回访人：赵星火，回访时间：2026-03-10 18:14，回访内容：表示要等到周六确定下时间来校区看下缴费；|回访人：赵星火，回访时间：2026-03-11 18:41，回访内容：1</t>
  </si>
  <si>
    <t>WYE27054</t>
  </si>
  <si>
    <t>WYE270540046</t>
  </si>
  <si>
    <t>WYP270380037</t>
  </si>
  <si>
    <t>WYE27053</t>
  </si>
  <si>
    <t>WYE270530046</t>
  </si>
  <si>
    <t>WYP270370037</t>
  </si>
  <si>
    <t>WYE270500016</t>
  </si>
  <si>
    <t>149114713</t>
  </si>
  <si>
    <t>2026-03-11 14:04:58</t>
  </si>
  <si>
    <t>徐铁接了</t>
  </si>
  <si>
    <t>亓开来</t>
  </si>
  <si>
    <t>32030735</t>
  </si>
  <si>
    <t>2026-03-11 20:36</t>
  </si>
  <si>
    <t>中国矿业大学</t>
  </si>
  <si>
    <t>矿业工程学院</t>
  </si>
  <si>
    <t>新能源科学与工程</t>
  </si>
  <si>
    <t>2026-03-11 21:07</t>
  </si>
  <si>
    <t>2026-03-12 18:33</t>
  </si>
  <si>
    <t>BJWY1254065710</t>
  </si>
  <si>
    <t>回访人：徐铁，回访时间：2026-03-11 14:08，回访内容：面谈，在接待了；|回访人：徐铁，回访时间：2026-03-11 18:50，回访内容：面谈，一对一复试，孩子不学，家长逼着学，沟通不下来；|回访人：段同飞，回访时间：2026-03-11 20:36，回访内容：段同飞恢复工单, 系统自动生成回访记录!；|回访人：徐铁，回访时间：2026-03-11 20:51，回访内容：发送储值链接；|回访人：徐铁，回访时间：2026-03-11 21:07，回访内容：系统自动签约</t>
  </si>
  <si>
    <t>148392715</t>
  </si>
  <si>
    <t>2026-03-06 14:01:50</t>
  </si>
  <si>
    <t>【考研】家长咨询，孩子一战的时候考上了，院校不理想。二战是英语没过线。现在想了解下英语的辅导，一对一或者是小班课，方便电话；【考研】家长咨询，孩子一战的时候考上了，院校不理想。二战是英语没过线。现在想了解下英语的辅导，一对一或者是小班课，方便电话</t>
  </si>
  <si>
    <t>李雪晨</t>
  </si>
  <si>
    <t>32031143</t>
  </si>
  <si>
    <t>2026-03-11 14:54</t>
  </si>
  <si>
    <t>内蒙古工业大学</t>
  </si>
  <si>
    <t>材料科学与工程学院</t>
  </si>
  <si>
    <t>材料成型及控制工程</t>
  </si>
  <si>
    <t>2026-03-11 15:42</t>
  </si>
  <si>
    <t>2026-03-11 18:34</t>
  </si>
  <si>
    <t>BJWY6034684427</t>
  </si>
  <si>
    <t>KYQNJX2703Z0061</t>
  </si>
  <si>
    <t>回访人：谭悦，回访时间：2026-03-11 14:54，回访内容：1；|回访人：谭悦，回访时间：2026-03-11 15:42，回访内容：1</t>
  </si>
  <si>
    <t>KYQNJXZ27020027</t>
  </si>
  <si>
    <t>KYQNJXY2701B0047</t>
  </si>
  <si>
    <t>KYQNJXY2701A0047</t>
  </si>
  <si>
    <t>148742109</t>
  </si>
  <si>
    <t>2026-03-09 16:42:48</t>
  </si>
  <si>
    <t xml:space="preserve">10分钟左右到知春路校区，尽快联系
渠道录入来源：知了好学
事件名称：电话咨询
知了门店id：64741045
知了门店名称：新东方考研四六级（中关村校区）
店铺绑定的学校id：108
店铺绑定的部门code：02
店铺绑定的校区：临时教学校区
活动所属学校id：108
活动所属学校名称：北京大学事业部
统一活动id：3212193
统一活动名称：北京大学事业部26年3月知了好学电话咨询
渠道名称：网络营销-知了好学-电话咨询
店铺管理员邮箱：lvmeng2@xdf.cn
备注：用户在【2026-03-09 16:41:02】从【知了好学】百度-本地流量宝渠道拨打了店铺电话，电话【已接通】。来源页面：【https://aisite.wejianzhan.com/site/wjzavdcm/ecc15bc7-f2da-420b-b792-fcb6b0ee66c8】
</t>
  </si>
  <si>
    <t>2026财年第10财月知了好学</t>
  </si>
  <si>
    <t>知了好学</t>
  </si>
  <si>
    <t>戴怡然</t>
  </si>
  <si>
    <t>32036111</t>
  </si>
  <si>
    <t>2026-03-09 20:18</t>
  </si>
  <si>
    <t>经济管理学部</t>
  </si>
  <si>
    <t>2026-03-10 11:51</t>
  </si>
  <si>
    <t>2026-03-10 11:52</t>
  </si>
  <si>
    <t>XDF0311132869</t>
  </si>
  <si>
    <t>回访人：张乐，回访时间：2026-03-09 20:19，回访内容：送走了，女孩自己来的，北城，大三， 27考研，会计专硕，知春路走读班， 回家商量；|回访人：张乐，回访时间：2026-03-10 11:51，回访内容：北城，想考211 985 ，会计专硕， 目标学校外经贸， 255+。学生后期考虑加一对一辅导，辛苦老师先联系导学</t>
  </si>
  <si>
    <t>管综</t>
  </si>
  <si>
    <t>北城，想考211 985 ，会计专硕， 目标学校外经贸， 255+。学生后期考虑加一对一辅导，辛苦老师先联系导学</t>
  </si>
  <si>
    <t>147697725</t>
  </si>
  <si>
    <t>2026-03-02 09:26:18</t>
  </si>
  <si>
    <t>2026-03-02 09:43:06</t>
  </si>
  <si>
    <t>王彦翔</t>
  </si>
  <si>
    <t>31916341</t>
  </si>
  <si>
    <t>2026-03-10 20:53</t>
  </si>
  <si>
    <t>中北大学</t>
  </si>
  <si>
    <t>2026-03-10 21:20</t>
  </si>
  <si>
    <t>2026-03-10 21:21</t>
  </si>
  <si>
    <t>WYHE27003</t>
  </si>
  <si>
    <t>考研英语无忧计划候鸟（27考研/英二冲刺）</t>
  </si>
  <si>
    <t>BJWY6676927048</t>
  </si>
  <si>
    <t>WYHE270030025</t>
  </si>
  <si>
    <t>2026-03-10</t>
  </si>
  <si>
    <t xml:space="preserve">回访人：汪宇萌，回访时间：2026-03-02 19:59，回访内容：孩子想考南京理工，家在卢沟桥附近，想要规划，同步问课程；|回访人：汪宇萌，回访时间：2026-03-05 23:14，回访内容：询问接下来的学习是否准备看看怎么安排学习；|回访人：汪宇萌，回访时间：2026-03-06 18:58，回访内容：家长目前在开会，微信留言，询问接下来怎么安排；|回访人：谭悦，回访时间：2026-03-10 21:20，回访内容：签约 </t>
  </si>
  <si>
    <t>无忧计划-候鸟,考研专业课150</t>
  </si>
  <si>
    <t>WYHE27004</t>
  </si>
  <si>
    <t>考研英语无忧计划暑假候鸟（27考研/基础强化）</t>
  </si>
  <si>
    <t>WYHE270040026</t>
  </si>
  <si>
    <t>WYHP27002</t>
  </si>
  <si>
    <t>考研政治无忧计划候鸟（27考研/冲刺）</t>
  </si>
  <si>
    <t>WYHP270020077</t>
  </si>
  <si>
    <t>WYHP27003</t>
  </si>
  <si>
    <t>考研政治无忧计划暑假候鸟（27考研 /基础强化）</t>
  </si>
  <si>
    <t>WYHP270030024</t>
  </si>
  <si>
    <t>WYHM27002</t>
  </si>
  <si>
    <t>考研数学无忧计划候鸟（27考研/冲刺）</t>
  </si>
  <si>
    <t>WYHM270020057</t>
  </si>
  <si>
    <t>WYHM27003</t>
  </si>
  <si>
    <t>考研数学无忧计划暑假候鸟（27考研 /基础强化）</t>
  </si>
  <si>
    <t>WYHM270030009</t>
  </si>
  <si>
    <t>LP17731402191555</t>
  </si>
  <si>
    <t>刘析朗</t>
  </si>
  <si>
    <t>148095917</t>
  </si>
  <si>
    <t>2026-03-04 15:43:14</t>
  </si>
  <si>
    <t xml:space="preserve">渠道录入来源：SCRM-客服推送
商机ID：5010493129
商机编码：XSJ26030410189143000
针对人群：大学
学员号：XDF082102115118350
学生学校：不详
咨询课程：英语一
创建人邮箱：zhengxiaoyue@xdf.cn
创建时间：2026-03-04 15:43:10
资源类型：单个资源
跟进记录：商机备注：【外呼组+老生激活】咨询一对一最好的老师和价格，考研英语一和考研专业课，丰台区。首都经济贸易大学大三，加微信15568859622联系，;接触点：呼出；
</t>
  </si>
  <si>
    <t>31930268</t>
  </si>
  <si>
    <t>2026-03-04 19:45</t>
  </si>
  <si>
    <t>商务经济学</t>
  </si>
  <si>
    <t>2026-03-10 17:15</t>
  </si>
  <si>
    <t>2026-03-10 17:21</t>
  </si>
  <si>
    <t>LP17731341141210</t>
  </si>
  <si>
    <t>BJWY1998535057</t>
  </si>
  <si>
    <t>回访人：李涛，回访时间：2026-03-04 19:45，回访内容：本科是首经贸   目标哲学！四级460分！  问了一堆，要最好的老师！推荐金牌 ！；|回访人：李涛，回访时间：2026-03-09 17:17，回访内容：电话未接  微信继续跟进！；|回访人：李涛，回访时间：2026-03-10 17:15，回访内容：系统自动签约</t>
  </si>
  <si>
    <t>刘嘉森</t>
  </si>
  <si>
    <t>148580640</t>
  </si>
  <si>
    <t>2026-03-07 14:08:20</t>
  </si>
  <si>
    <t>31960973</t>
  </si>
  <si>
    <t>2026-03-07 14:10</t>
  </si>
  <si>
    <t>北京邮电大学世纪学院</t>
  </si>
  <si>
    <t>电子与自动化系</t>
  </si>
  <si>
    <t>自动化（智能控制与工业互联网技术及应用方向）</t>
  </si>
  <si>
    <t>2026-03-10 11:45</t>
  </si>
  <si>
    <t>KYSJJXY2701</t>
  </si>
  <si>
    <t>27考研暑假集训营英语</t>
  </si>
  <si>
    <t>BJWY0912092910</t>
  </si>
  <si>
    <t>KYSJJXY27010013</t>
  </si>
  <si>
    <t>回访人：李涛，回访时间：2026-03-07 14:10，回访内容：跟同学一起来校区面谈   了解集训 需要跟家里人商量一下；|回访人：李涛，回访时间：2026-03-09 20:03，回访内容：明天付费  ；|回访人：李涛，回访时间：2026-03-10 11:45，回访内容：报名</t>
  </si>
  <si>
    <t>KYSJJXZ2701</t>
  </si>
  <si>
    <t>27考研暑假集训营政治</t>
  </si>
  <si>
    <t>KYSJJXZ27010013</t>
  </si>
  <si>
    <t>KYSJJXS2701</t>
  </si>
  <si>
    <t>27考研暑假集训营数学</t>
  </si>
  <si>
    <t>KYSJJXS27010012</t>
  </si>
  <si>
    <t>KYSJJX2707SZ</t>
  </si>
  <si>
    <t>27考研暑假集训营（住宿费/英政数）</t>
  </si>
  <si>
    <t>KYSJJX2707SZ0013</t>
  </si>
  <si>
    <t>LP17731137972232</t>
  </si>
  <si>
    <t>赵文轩</t>
  </si>
  <si>
    <t>148849946</t>
  </si>
  <si>
    <t>2026-03-10 10:05:31</t>
  </si>
  <si>
    <t>辛苦流转赵星火</t>
  </si>
  <si>
    <t>李殊涵</t>
  </si>
  <si>
    <t>32037053</t>
  </si>
  <si>
    <t>2026-03-10 10:19</t>
  </si>
  <si>
    <t>延边大学</t>
  </si>
  <si>
    <t>护理学院</t>
  </si>
  <si>
    <t>护理</t>
  </si>
  <si>
    <t>2026-03-10 10:36</t>
  </si>
  <si>
    <t>WYFJ26021</t>
  </si>
  <si>
    <t>BJWY1193361761</t>
  </si>
  <si>
    <t>WYFJ260210049</t>
  </si>
  <si>
    <t>回访人：赵星火，回访时间：2026-03-10 10:19，回访内容：签约；|回访人：赵星火，回访时间：2026-03-10 10:36，回访内容：缴费</t>
  </si>
  <si>
    <t>147515679</t>
  </si>
  <si>
    <t>2026-02-28 18:03:44</t>
  </si>
  <si>
    <t>肖晨西2+ xiaochenxi2@xdf.cn+肖晨西2(新东方教育科技集团有限公司-产业机构-大学事业部-大学天津中心-考研项目部-走读项目部-销售管理部 | 学习顾问)</t>
  </si>
  <si>
    <t>马珺喆</t>
  </si>
  <si>
    <t>32042344</t>
  </si>
  <si>
    <t>2026-03-10 21:30</t>
  </si>
  <si>
    <t>人工智能学院</t>
  </si>
  <si>
    <t>WYS26021</t>
  </si>
  <si>
    <t>BJWY0762020915</t>
  </si>
  <si>
    <t>WYS260210055</t>
  </si>
  <si>
    <t>回访人：谭悦，回访时间：2026-03-10 21:30，回访内容：1；|回访人：谭悦，回访时间：2026-03-10 21:30，回访内容：1</t>
  </si>
  <si>
    <t>六级无忧计划,无忧计划-早鸟,考研专业课150</t>
  </si>
  <si>
    <t>陈若瑜</t>
  </si>
  <si>
    <t>148652635</t>
  </si>
  <si>
    <t>2026-03-09 15:15:36</t>
  </si>
  <si>
    <t>续费原因：二战；该学生为保护期内续费，原顾问：国内大学部-谭悦(tanyue9@xdf.cn)</t>
  </si>
  <si>
    <t>32020088</t>
  </si>
  <si>
    <t>2026-03-09 16:26</t>
  </si>
  <si>
    <t>机械工程学院</t>
  </si>
  <si>
    <t>2026-03-10 18:30</t>
  </si>
  <si>
    <t>2026-03-10 18:49</t>
  </si>
  <si>
    <t>LP17731386431496</t>
  </si>
  <si>
    <t>XDF072214235615410</t>
  </si>
  <si>
    <t>回访人：谭悦，回访时间：2026-03-09 16:26，回访内容：27考研， 一对一， 数学试听  ；|回访人：谭悦，回访时间：2026-03-10 18:30，回访内容：系统自动签约</t>
  </si>
  <si>
    <t>LP17731386441497</t>
  </si>
  <si>
    <t>盛熙俊</t>
  </si>
  <si>
    <t>148740334</t>
  </si>
  <si>
    <t>2026-03-09 16:07:27</t>
  </si>
  <si>
    <t>续费原因：报俩小时非定制，赵星火；该学生为保护期内续费，原顾问：国内大学部-赵星火(zhaoxinghuo@xdf.cn)</t>
  </si>
  <si>
    <t>32034256</t>
  </si>
  <si>
    <t>2026-03-09 16:11</t>
  </si>
  <si>
    <t>电气与控制工程学院</t>
  </si>
  <si>
    <t>2026-03-09 16:30</t>
  </si>
  <si>
    <t>2026-03-09 16:31</t>
  </si>
  <si>
    <t>LP1773045010792</t>
  </si>
  <si>
    <t>BJWY6629642109</t>
  </si>
  <si>
    <t>2026-03-09</t>
  </si>
  <si>
    <t>回访人：赵星火，回访时间：2026-03-09 16:11，回访内容：两小时续费；|回访人：赵星火，回访时间：2026-03-09 16:30，回访内容：系统自动签约</t>
  </si>
  <si>
    <t>148367021</t>
  </si>
  <si>
    <t>2026-03-06 13:56:54</t>
  </si>
  <si>
    <t>【考研】家长咨询，孩子一战的时候考上了，院校不理想。二战是英语没过线。现在想了解下英语的辅导，一对一或者是小班课，方便电话</t>
  </si>
  <si>
    <t>31975134</t>
  </si>
  <si>
    <t>2026-03-06 14:17</t>
  </si>
  <si>
    <t>2026-03-09 19:59</t>
  </si>
  <si>
    <t>2026-03-09 20:00</t>
  </si>
  <si>
    <t>KYSJJXY2703</t>
  </si>
  <si>
    <t>27考研暑假集训营英语（英语一）</t>
  </si>
  <si>
    <t>KYSJJXY27030011</t>
  </si>
  <si>
    <t>回访人：谭悦，回访时间：2026-03-06 14:17，回访内容：英语单科没过线，；|回访人：谭悦，回访时间：2026-03-09 19:59，回访内容：1</t>
  </si>
  <si>
    <t>KYSJJXZ2703</t>
  </si>
  <si>
    <t>KYSJJXZ27030011</t>
  </si>
  <si>
    <t>KYSJJX2707Z</t>
  </si>
  <si>
    <t>27考研暑假集训营（住宿费/英政）</t>
  </si>
  <si>
    <t>KYSJJX2707Z0018</t>
  </si>
  <si>
    <t>仲宇昕</t>
  </si>
  <si>
    <t>147738490</t>
  </si>
  <si>
    <t>2026-03-02 15:31:28</t>
  </si>
  <si>
    <t>续费原因：调剂；该学生为保护期内续费，原顾问：国内大学部-谭悦(tanyue9@xdf.cn)</t>
  </si>
  <si>
    <t>31915262</t>
  </si>
  <si>
    <t>2026-03-02 17:59</t>
  </si>
  <si>
    <t>2026-03-09 19:55</t>
  </si>
  <si>
    <t>2026-03-17 11:35</t>
  </si>
  <si>
    <t>LP17730573261356</t>
  </si>
  <si>
    <t>考研复试一对一（26考研/无忧8小时/非定制）</t>
  </si>
  <si>
    <t>BJWY6854548197</t>
  </si>
  <si>
    <t>回访人：谭悦，回访时间：2026-03-02 17:59，回访内容：咨询考研调剂  ；|回访人：谭悦，回访时间：2026-03-05 21:45，回访内容：微信跟进中 考研学习  ；|回访人：谭悦，回访时间：2026-03-09 19:55，回访内容：系统自动签约</t>
  </si>
  <si>
    <t>直链</t>
  </si>
  <si>
    <t>147467684</t>
  </si>
  <si>
    <t>郭欣宇</t>
  </si>
  <si>
    <t>2026-02-28 15:43:55</t>
  </si>
  <si>
    <t>13808881629，北京，全年集训，二战，计算机，李</t>
  </si>
  <si>
    <t>王鹤琛</t>
  </si>
  <si>
    <t>巨量广告</t>
  </si>
  <si>
    <t>胡钧豪</t>
  </si>
  <si>
    <t>31885006</t>
  </si>
  <si>
    <t>2026-03-09 15:34</t>
  </si>
  <si>
    <t>郑州轻工业大学</t>
  </si>
  <si>
    <t>计算机与通信工程学院</t>
  </si>
  <si>
    <t>2026-03-09 15:37</t>
  </si>
  <si>
    <t>2026-03-09 19:58</t>
  </si>
  <si>
    <t>BJWY7113016545</t>
  </si>
  <si>
    <t>KYQNJXY2701A0040</t>
  </si>
  <si>
    <t>回访人：王鹤琛，回访时间：2026-03-01 10:59，回访内容：添加微信，1：30给我回电话；|回访人：王鹤琛，回访时间：2026-03-01 15:11，回访内容：孩子去年报过全年线下，也有基础强化阶段，但是孩子基础的时候没好好学，今年只考了225，约3.3面试；|回访人：王鹤琛，回访时间：2026-03-03 17:38，回访内容：参观集训营，介绍课程，报价，家长表示回去考虑一下；|回访人：王鹤琛，回访时间：2026-03-05 15:42，回访内容：邀请参加公开体验日；|回访人：王鹤琛，回访时间：2026-03-07 17:10，回访内容：明天参加公开课；|回访人：王鹤琛，回访时间：2026-03-08 20:44，回访内容：参加公开课，面谈；|回访人：谭悦，回访时间：2026-03-09 15:37，回访内容：签约</t>
  </si>
  <si>
    <t>KYQNJXY2701B0040</t>
  </si>
  <si>
    <t>KYQNJXZ27010025</t>
  </si>
  <si>
    <t>KYQNJXS27010025</t>
  </si>
  <si>
    <t>KYZYJXJS2702</t>
  </si>
  <si>
    <t>27考研计算机集训营（408）</t>
  </si>
  <si>
    <t>KYZYJXJS27020028</t>
  </si>
  <si>
    <t>KYQNJX2703Z0053</t>
  </si>
  <si>
    <t>薛瑞铭</t>
  </si>
  <si>
    <t>147699729</t>
  </si>
  <si>
    <t>2026-03-02 09:56:54</t>
  </si>
  <si>
    <t>续费原因：全年全科集训营，法律非法，三年老生；
个性化；该学生为保护期内续费，原顾问：国内大学部-李涛(litao48@xdf.cn)</t>
  </si>
  <si>
    <t>31893119</t>
  </si>
  <si>
    <t>2026-03-02 10:48</t>
  </si>
  <si>
    <t>中国地质大学</t>
  </si>
  <si>
    <t>信息工程学院</t>
  </si>
  <si>
    <t>地理信息科学</t>
  </si>
  <si>
    <t>2026-03-09 13:54</t>
  </si>
  <si>
    <t>BJWY3176937057</t>
  </si>
  <si>
    <t>KYQNJXY2701A0039</t>
  </si>
  <si>
    <t>回访人：李涛，回访时间：2026-03-02 10:48，回访内容：想要了解一下全年集训 继续联系跟进；|回访人：李涛，回访时间：2026-03-02 12:03，回访内容：电话沟通 介绍集训营   需要跟家里在商量一下 继续跟进；|回访人：李涛，回访时间：2026-03-06 20:41，回访内容：预计这俩天报名！；|回访人：李涛，回访时间：2026-03-09 13:54，回访内容：已报名</t>
  </si>
  <si>
    <t>KYQNJXY2701B0039</t>
  </si>
  <si>
    <t>KYQNJXZ27020023</t>
  </si>
  <si>
    <t>KYQNJX2703Z0052</t>
  </si>
  <si>
    <t>LP17730320964693</t>
  </si>
  <si>
    <t>27考研专业课一对一（50h/集训）</t>
  </si>
  <si>
    <t>王博</t>
  </si>
  <si>
    <t>148622167</t>
  </si>
  <si>
    <t>2026-03-07 21:47:37</t>
  </si>
  <si>
    <t>续费原因：学员续费一对一复试课程辛苦老师建单流转；该学生为保护期外续费，原顾问部门：国内大学部</t>
  </si>
  <si>
    <t>31970492</t>
  </si>
  <si>
    <t>2026-03-08 20:52</t>
  </si>
  <si>
    <t>仪器科学与光电工程学院</t>
  </si>
  <si>
    <t>遥感科学与技术</t>
  </si>
  <si>
    <t>2026-03-09 10:59</t>
  </si>
  <si>
    <t>2026-03-09 11:00</t>
  </si>
  <si>
    <t>LP17730251614405</t>
  </si>
  <si>
    <t>考研复试一对一（26考研/ 集训8小时/非定制）</t>
  </si>
  <si>
    <t>BJWY9152928790</t>
  </si>
  <si>
    <t>回访人：谭悦，回访时间：2026-03-08 20:52，回访内容：北航，测控 ，10小时，90000、快，4800元，
；|回访人：谭悦，回访时间：2026-03-08 21:05，回访内容：发了支付订单， 学生明天再报名  ；|回访人：谭悦，回访时间：2026-03-09 10:59，回访内容：系统自动签约</t>
  </si>
  <si>
    <t>LP17730251614406</t>
  </si>
  <si>
    <t>考研复试专业课一对一（26考研/ 集训6小时）</t>
  </si>
  <si>
    <t>田明</t>
  </si>
  <si>
    <t>147463875</t>
  </si>
  <si>
    <t>2026-02-28 15:17:55</t>
  </si>
  <si>
    <t>续费原因：二战；该学生为保护期内续费，原顾问：国内大学部-赵星火(zhaoxinghuo@xdf.cn)</t>
  </si>
  <si>
    <t>31848723</t>
  </si>
  <si>
    <t>2026-02-28 15:32</t>
  </si>
  <si>
    <t>建筑与艺术学院</t>
  </si>
  <si>
    <t>建筑学</t>
  </si>
  <si>
    <t>2026-03-09 10:56</t>
  </si>
  <si>
    <t>2026-03-09 11:22</t>
  </si>
  <si>
    <t>LP17730249634378</t>
  </si>
  <si>
    <t>BJWY3742941733</t>
  </si>
  <si>
    <t>回访人：赵星火，回访时间：2026-02-28 15:32，回访内容：跟进学生情况这边继续维护跟进中学管老师一起；|回访人：赵星火，回访时间：2026-03-03 19:29，回访内容：表示先上课这边剩余课时，然后三月份来北京计划是专业课在这边也学习，还没确定学校。；|回访人：赵星火，回访时间：2026-03-08 20:01，回访内容：回访学生情况这边看下专业课储备师资；|回访人：赵星火，回访时间：2026-03-09 10:56，回访内容：系统自动签约</t>
  </si>
  <si>
    <t>LP17730249644379</t>
  </si>
  <si>
    <t>mr.ZHOU</t>
  </si>
  <si>
    <t>148001157</t>
  </si>
  <si>
    <t>2026-03-04 07:42:32</t>
  </si>
  <si>
    <t>渠道录入来源：总部-巨量本地推
意向城市：北京
访客省/城市：
qq: 
访客静态ID：DY01000013049500258124929927384134
接待分组ID：10141628
搜索引擎：DouYin
搜索词：
关键词：
设备类型：phone
访客IP：
对话详细内容：DY01000013049500258124929927384134 2026-03-04 07:40:49
用户通过其它进入私信
AI-130495-Xdf 2026-03-04 07:40:49
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
AI-130495-Xdf 2026-03-04 07:40:52
您是想咨询以下哪项呢**【封闭集训营】# **【考研走读班】# **【考研一对一】# **【在职考研】# **【考研规划】#
DY01000013049500258124929927384134 2026-03-04 07:41:00
【考研一对一】
AI-130495-Xdf 2026-03-04 07:41:04
您目前是大几的学生呢？
DY01000013049500258124929927384134 2026-03-04 07:41:20
二战失败准备三战。
AI-130495-Xdf 2026-03-04 07:41:23
同学目前有没有意向的专业院校呢？
DY01000013049500258124929927384134 2026-03-04 07:41:44
本科是北京工业大学。还想考北京的大学材料方向。
AI-130495-Xdf 2026-03-04 07:41:47
好的，了解，我们新东方在全国32个城市都有校区，您倾向在哪个城市上课，或者希望在哪里的老师给您介绍下呢？
DY01000013049500258124929927384134 2026-03-04 07:41:57
在北京。
AI-130495-Xdf 2026-03-04 07:42:00
您可以留下姓名和电话，我这边可以立刻安排对应校区顾问老师给你回电！
DY01000013049500258124929927384134 2026-03-04 07:42:30
周 139****6186
来源页：新东方考研(总部)-其它
备注：</t>
  </si>
  <si>
    <t>2026财年第10财月总部巨量投放-易聊</t>
  </si>
  <si>
    <t>总部-巨量本地推</t>
  </si>
  <si>
    <t>周楷风</t>
  </si>
  <si>
    <t>31924830</t>
  </si>
  <si>
    <t>2026-03-04 10:40</t>
  </si>
  <si>
    <t>材料与制造学部</t>
  </si>
  <si>
    <t>材料科学与工程</t>
  </si>
  <si>
    <t>2026-03-09 21:31</t>
  </si>
  <si>
    <t>2026-03-09 21:33</t>
  </si>
  <si>
    <t>LP17730630851521</t>
  </si>
  <si>
    <t>BJWY4371591865</t>
  </si>
  <si>
    <t>回访人：李涛，回访时间：2026-03-04 10:40，回访内容：考了两年 今年没有过A线，现在决定想要三战，之前一直是自己复习，北京工业大学，材料学，这次271分     政治52   英语34    数学82    专业103  ，推荐菁英计划+督学计划！   ；|回访人：李涛，回访时间：2026-03-06 19:26，回访内容：这俩天在去一趟魏公村校区  看看校区环境！；|回访人：李涛，回访时间：2026-03-07 18:53，回访内容：推荐一对一课程 ！发协议！；|回访人：李涛，回访时间：2026-03-09 20:29，回访内容：等一下孩子爸爸！；|回访人：李涛，回访时间：2026-03-09 21:31，回访内容：系统自动签约；|回访人：李涛，回访时间：2026-03-09 21:32，回访内容：已报名</t>
  </si>
  <si>
    <t>总部巨量投放-易聊</t>
  </si>
  <si>
    <t>LP17730630961522</t>
  </si>
  <si>
    <t>考研初试专业课一对一（27考研/30小时）</t>
  </si>
  <si>
    <t>133144692</t>
  </si>
  <si>
    <t>2025-11-01 18:44:14</t>
  </si>
  <si>
    <t>知春路直访，咨询考研
徐铁接待(资源备注人:程远;资源备注时间:2025-11-01 20:48)</t>
  </si>
  <si>
    <t>唐宁</t>
  </si>
  <si>
    <t>30646709</t>
  </si>
  <si>
    <t>2026-03-08 13:58</t>
  </si>
  <si>
    <t>作曲系</t>
  </si>
  <si>
    <t>作曲</t>
  </si>
  <si>
    <t>2026-03-09 14:57</t>
  </si>
  <si>
    <t>2026-03-09 20:04</t>
  </si>
  <si>
    <t>BJWY6374783962</t>
  </si>
  <si>
    <t>回访人：赵秋侠，回访时间：2026-03-08 13:58，回访内容：赵秋侠恢复工单, 系统自动生成回访记录!；|回访人：徐铁，回访时间：2026-03-08 18:42，回访内容：发了缴费链接了，结果家里人吵架了，回去商量一下了；|回访人：徐铁，回访时间：2026-03-09 14:57，回访内容：签约</t>
  </si>
  <si>
    <t>芮乃雅</t>
  </si>
  <si>
    <t>148674452</t>
  </si>
  <si>
    <t>2026-03-08 15:14:01</t>
  </si>
  <si>
    <t>续费原因：学生想了解专业课， 对价格比较敏感，辛苦老师先联系我；该学生为保护期外续费，原顾问部门：国内大学部</t>
  </si>
  <si>
    <t>32014127</t>
  </si>
  <si>
    <t>2026-03-08 15:41</t>
  </si>
  <si>
    <t>考研专业课,考研VIP,考研无忧计划</t>
  </si>
  <si>
    <t>天津师范大学</t>
  </si>
  <si>
    <t>人力资源</t>
  </si>
  <si>
    <t>2026-03-09 15:52</t>
  </si>
  <si>
    <t>2026-03-30 13:55</t>
  </si>
  <si>
    <t>LP1773042734657</t>
  </si>
  <si>
    <t>27考研985院校升级费</t>
  </si>
  <si>
    <t>BJWY3810262215</t>
  </si>
  <si>
    <t>回访人：李涛，回访时间：2026-03-08 15:41，回访内容：学生想要了解专业课 先跟学管老师沟通一下；|回访人：李涛，回访时间：2026-03-09 15:52，回访内容：系统自动签约</t>
  </si>
  <si>
    <t>LP1773043161682</t>
  </si>
  <si>
    <t>LP177484981595</t>
  </si>
  <si>
    <t>27考研专业课一对一（50h/无忧）</t>
  </si>
  <si>
    <t>LP177484984897</t>
  </si>
  <si>
    <t>27考研985院校升级费（无忧）</t>
  </si>
  <si>
    <t>146886864</t>
  </si>
  <si>
    <t>2026-02-25 11:26:35</t>
  </si>
  <si>
    <t>13335270985  家长  北京理工  大三  大数据   咨询网课     但一定要让北京的老师沟通 总部百度</t>
  </si>
  <si>
    <t>杨仁基</t>
  </si>
  <si>
    <t>31827579</t>
  </si>
  <si>
    <t>2026-02-25 11:41</t>
  </si>
  <si>
    <t>信息与电子学院</t>
  </si>
  <si>
    <t>大数据</t>
  </si>
  <si>
    <t>2026-03-08 20:25</t>
  </si>
  <si>
    <t>2026-03-08 20:31</t>
  </si>
  <si>
    <t>BJWY7152423607</t>
  </si>
  <si>
    <t>WYE270520022</t>
  </si>
  <si>
    <t>回访人：赵星火，回访时间：2026-03-01 22:21，回访内容：回访学生情况这边继续维护跟进中继续维护。；|回访人：赵星火，回访时间：2026-03-06 21:06，回访内容：回访学生情况这边继续维护跟进中看下网课；|回访人：赵星火，回访时间：2026-03-08 20:25，回访内容：1</t>
  </si>
  <si>
    <t>WYE270510022</t>
  </si>
  <si>
    <t>WYE27049</t>
  </si>
  <si>
    <t>WYE270490048</t>
  </si>
  <si>
    <t>王嘉明同学</t>
  </si>
  <si>
    <t>148687465</t>
  </si>
  <si>
    <t>2026-03-08 10:03:34</t>
  </si>
  <si>
    <t xml:space="preserve">仲文娟3-zhongwenjuan3@xdf.cn-(新东方教育科技集团有限公司-培训学校-华北经济区-北京学校-高中一对一部-西南区-海淀东分中心 | 学习顾问)
</t>
  </si>
  <si>
    <t>仲文娟zhongwenjuan3@xdf.cn</t>
  </si>
  <si>
    <t>王嘉明</t>
  </si>
  <si>
    <t>32011658</t>
  </si>
  <si>
    <t>2026-03-08 10:05</t>
  </si>
  <si>
    <t>公共卫生学院</t>
  </si>
  <si>
    <t>公共事业管理（卫生管理）</t>
  </si>
  <si>
    <t>2026-03-08 19:30</t>
  </si>
  <si>
    <t>2026-03-08 19:32</t>
  </si>
  <si>
    <t>考研督学计划 27考研英政督学计划</t>
  </si>
  <si>
    <t>仲文娟</t>
  </si>
  <si>
    <t>BJWY1673605011</t>
  </si>
  <si>
    <t>108320173000000004</t>
  </si>
  <si>
    <t>回访人：李涛，回访时间：2026-03-08 10:05，回访内容：了解考研课程  推荐督学   首医 公共卫生   微信沟通中；|回访人：李涛，回访时间：2026-03-08 19:30，回访内容：已报名</t>
  </si>
  <si>
    <t>3201740</t>
  </si>
  <si>
    <t>考研督学计划 考研督学一对一（27考季-50h专业课）</t>
  </si>
  <si>
    <t>吴雨珊</t>
  </si>
  <si>
    <t>148703821</t>
  </si>
  <si>
    <t>2026-03-08 16:41:18</t>
  </si>
  <si>
    <t>续费原因：续费数学；该学生为保护期外续费，原顾问部门：国内大学部</t>
  </si>
  <si>
    <t>32014734</t>
  </si>
  <si>
    <t>2026-03-08 16:49</t>
  </si>
  <si>
    <t>声音学院</t>
  </si>
  <si>
    <t>录音艺术</t>
  </si>
  <si>
    <t>WYF26021</t>
  </si>
  <si>
    <t>BJWY6412905905</t>
  </si>
  <si>
    <t>WYF260210053</t>
  </si>
  <si>
    <t>回访人：赵星火，回访时间：2026-03-08 16:49，回访内容：1</t>
  </si>
  <si>
    <t>谷同学</t>
  </si>
  <si>
    <t>143908916</t>
  </si>
  <si>
    <t>2026-01-25 12:25:40</t>
  </si>
  <si>
    <t xml:space="preserve">渠道录入来源：SCRM-客服推送
商机ID：5010315976
商机编码：XSJ20260125010474
针对人群：大学
学生学校：北京语言大学
咨询课程：不区分
创建人邮箱：wangsen22@xdf.cn
创建时间：2026-01-25 12:24:55
资源类型：单个资源
跟进记录：商机备注：学员本人，现在大二，艺术专业，在北京语言大学上学，距离知春路校区很近，辛苦老师回电联系介绍课程信息;接触点：呼入；
</t>
  </si>
  <si>
    <t>谷蕊君</t>
  </si>
  <si>
    <t>31584462</t>
  </si>
  <si>
    <t>2026-01-25 20:09</t>
  </si>
  <si>
    <t>北京语言大学</t>
  </si>
  <si>
    <t>人文学院</t>
  </si>
  <si>
    <t>2026-03-08 15:55</t>
  </si>
  <si>
    <t>2026-03-08 15:58</t>
  </si>
  <si>
    <t>BJWY5221694282</t>
  </si>
  <si>
    <t>回访人：徐铁，回访时间：2026-03-01 22:26，回访内容：微信再邀约过来看一下；|回访人：徐铁，回访时间：2026-03-08 15:55，回访内容：签约</t>
  </si>
  <si>
    <t>148438257</t>
  </si>
  <si>
    <t>2026-03-07 09:31:03</t>
  </si>
  <si>
    <t>31960017</t>
  </si>
  <si>
    <t>2026-03-07 11:38</t>
  </si>
  <si>
    <t>2026-03-08 15:48</t>
  </si>
  <si>
    <t>WYP270390015</t>
  </si>
  <si>
    <t>回访人：赵星火，回访时间：2026-03-07 11:38，回访内容：数学不好预计上午周日明天校区面谈跟进中；|回访人：赵星火，回访时间：2026-03-08 15:48，回访内容：1</t>
  </si>
  <si>
    <t>无忧计划-啄木鸟,VIP - 伴学,考研专业课150</t>
  </si>
  <si>
    <t>WYM270240017</t>
  </si>
  <si>
    <t>WYE270520020</t>
  </si>
  <si>
    <t>WYP270380015</t>
  </si>
  <si>
    <t>WYE270510020</t>
  </si>
  <si>
    <t>WYM270230017</t>
  </si>
  <si>
    <t>WYP270370015</t>
  </si>
  <si>
    <t>WYM270220017</t>
  </si>
  <si>
    <t>WYE270490044</t>
  </si>
  <si>
    <t>LP1772954078880</t>
  </si>
  <si>
    <t>LP1772954078881</t>
  </si>
  <si>
    <t>27考研一对一（20h/无忧）</t>
  </si>
  <si>
    <t>140715840</t>
  </si>
  <si>
    <t>2026-01-04 12:26:38</t>
  </si>
  <si>
    <t>谭悦的内部员工推荐</t>
  </si>
  <si>
    <t>李思澧</t>
  </si>
  <si>
    <t>32012957</t>
  </si>
  <si>
    <t>2026-03-08 12:50</t>
  </si>
  <si>
    <t>印刷工程</t>
  </si>
  <si>
    <t>2026-03-08 13:35</t>
  </si>
  <si>
    <t>2026-03-08 19:04</t>
  </si>
  <si>
    <t>LP177294811255</t>
  </si>
  <si>
    <t>六级一对一畅学班（80H）</t>
  </si>
  <si>
    <t>杨莹莹+yangyingying18@xdf.cn+杨莹莹18(新东方教育科技集团有限公司-培训学校-北京学校-高中一对一部-东南区-蒲黄榆分中心 | 课程顾问)</t>
  </si>
  <si>
    <t>BJWY8549800749</t>
  </si>
  <si>
    <t>回访人：谭悦，回访时间：2026-03-08 12:50，回访内容：1；|回访人：谭悦，回访时间：2026-03-08 13:11，回访内容：报四级一对一 ；|回访人：谭悦，回访时间：2026-03-08 13:35，回访内容：系统自动签约</t>
  </si>
  <si>
    <t>复试</t>
  </si>
  <si>
    <t>148628080</t>
  </si>
  <si>
    <t>2026-03-07 15:10:30</t>
  </si>
  <si>
    <t>2026-03-07 15:15:51</t>
  </si>
  <si>
    <t>唐柏芝</t>
  </si>
  <si>
    <t>32010562</t>
  </si>
  <si>
    <t>2026-03-07 19:55</t>
  </si>
  <si>
    <t>外国语言文化学院</t>
  </si>
  <si>
    <t>2026-03-08 11:14</t>
  </si>
  <si>
    <t>2026-03-08 11:15</t>
  </si>
  <si>
    <t>LP17729396944490</t>
  </si>
  <si>
    <t>BJWY5930865036</t>
  </si>
  <si>
    <t>回访人：谭悦，回访时间：2026-03-07 19:55，回访内容：360分，  翻硕， 复试面试， 推荐8小时一对一 加不上微信  ；|回访人：谭悦，回访时间：2026-03-08 11:14，回访内容：系统自动签约</t>
  </si>
  <si>
    <t>147758879</t>
  </si>
  <si>
    <t>2026-03-02 11:35:11</t>
  </si>
  <si>
    <t>15201598463，学生咨询线下考研课程</t>
  </si>
  <si>
    <t>李济杭</t>
  </si>
  <si>
    <t>31881822</t>
  </si>
  <si>
    <t>2026-03-02 14:03</t>
  </si>
  <si>
    <t>2026-03-08 20:27</t>
  </si>
  <si>
    <t>BJWY7280060062</t>
  </si>
  <si>
    <t>KYSJJXY27010011</t>
  </si>
  <si>
    <t>回访人：李涛，回访时间：2026-03-02 14:03，回访内容：现在是大三   是双非院校，想上211  自动化！本科北邮实际学院！四级考了460左右，六级考了300多！G点3左右，介绍一对一和班课 来校区面谈；|回访人：李涛，回访时间：2026-03-06 20:38，回访内容：明天下午一点来学校面谈！；|回访人：李涛，回访时间：2026-03-08 20:27，回访内容：已报名</t>
  </si>
  <si>
    <t>KYSJJXZ27010011</t>
  </si>
  <si>
    <t>KYSJJXS27010010</t>
  </si>
  <si>
    <t>KYSJJX2707SZ0011</t>
  </si>
  <si>
    <t>LP17729728183178</t>
  </si>
  <si>
    <t>王琳曦</t>
  </si>
  <si>
    <t>147493234</t>
  </si>
  <si>
    <t>郝琨</t>
  </si>
  <si>
    <t>2026-02-28 15:56:16</t>
  </si>
  <si>
    <t>续费原因：学生出分后打算二战，辛苦老师联系   ；该学生为保护期内续费，原顾问：国内大学部-谭悦(tanyue9@xdf.cn)</t>
  </si>
  <si>
    <t>郝琨haokun@xdf.cn</t>
  </si>
  <si>
    <t>31871419</t>
  </si>
  <si>
    <t>2026-03-08 17:08</t>
  </si>
  <si>
    <t>六级,考研集训营</t>
  </si>
  <si>
    <t>艺术设计学部</t>
  </si>
  <si>
    <t>视觉传达设计</t>
  </si>
  <si>
    <t>2026-03-08 17:24</t>
  </si>
  <si>
    <t>2026-03-08 18:28</t>
  </si>
  <si>
    <t>BJWY5108768620</t>
  </si>
  <si>
    <t>回访人：谭悦，回访时间：2026-03-01 09:34，回访内容：孩子考的不好， 二战 家长咨询集训营， 跟进续费  打电话沟通  ；|回访人：谭悦，回访时间：2026-03-02 22:33，回访内容：微信跟进中  ；|回访人：谭悦，回访时间：2026-03-07 08:57，回访内容：家长今天来集训营 徐铁老师接待  ；|回访人：谭悦，回访时间：2026-03-08 13:37，回访内容：系统自动签约；|回访人：谭悦，回访时间：2026-03-08 17:05，回访内容：谭悦进行了退单操作!(本条回访记录由系统自动记录)；|回访人：徐铁，回访时间：2026-03-08 17:24，回访内容：签约</t>
  </si>
  <si>
    <t>向日</t>
  </si>
  <si>
    <t>147625941</t>
  </si>
  <si>
    <t>2026-03-01 17:06:14</t>
  </si>
  <si>
    <t>资源录入来源：小表单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备注：来源:小表单;姓名:向日;意向课程: 【课程】考研、四六级、专升本、成人英语/北京/北京; 新老生: 新生; 提交链接:pages/index/index.html?scene=81512,,ucwVUGil;地理位置:-;渠道:新媒体运营/集团品牌官微</t>
  </si>
  <si>
    <t>31815490</t>
  </si>
  <si>
    <t>2026-03-02 21:13</t>
  </si>
  <si>
    <t>2026-03-07 19:09</t>
  </si>
  <si>
    <t>2026-03-07 19:10</t>
  </si>
  <si>
    <t>回访人：李婧，回访时间：2026-03-02 21:13，回访内容：考金融专硕，还没有定好院校；介绍了走读，觉得比较贵，但其实也能挤出来，家住海淀离知春路比较近
邀约周六先来试听，然后再谈详情和敲定；|回访人：李婧，回访时间：2026-03-06 18:31，回访内容：提醒明天开课，但是在忙还没商量好；|回访人：李婧，回访时间：2026-03-07 19:09，回访内容：1</t>
  </si>
  <si>
    <t>148623006</t>
  </si>
  <si>
    <t>2026-03-07 11:46:46</t>
  </si>
  <si>
    <t>咨询考研课程，30分钟到知春路校区</t>
  </si>
  <si>
    <t>刘创</t>
  </si>
  <si>
    <t>李响</t>
  </si>
  <si>
    <t>32006786</t>
  </si>
  <si>
    <t>2026-03-07 12:52</t>
  </si>
  <si>
    <t>考研无忧计划,线上考研产品</t>
  </si>
  <si>
    <t>管弦系</t>
  </si>
  <si>
    <t>弦乐</t>
  </si>
  <si>
    <t>2026-03-07 17:50</t>
  </si>
  <si>
    <t>2026-03-07 17:52</t>
  </si>
  <si>
    <t>BJWY4373939258</t>
  </si>
  <si>
    <t>回访人：刘创，回访时间：2026-03-07 12:52，回访内容：星火咨选中中央音乐学院的推荐了班课或者一对一；|回访人：刘创，回访时间：2026-03-07 17:50，回访内容：1</t>
  </si>
  <si>
    <t>政治,英语</t>
  </si>
  <si>
    <t>147604287</t>
  </si>
  <si>
    <t>2026-03-01 14:56:03</t>
  </si>
  <si>
    <t>知春路</t>
  </si>
  <si>
    <t>喻越</t>
  </si>
  <si>
    <t>31810824</t>
  </si>
  <si>
    <t>2026-03-01 16:44</t>
  </si>
  <si>
    <t>2026-03-07 13:59</t>
  </si>
  <si>
    <t>WYP27030</t>
  </si>
  <si>
    <t>BJWY2249353723</t>
  </si>
  <si>
    <t>WYP270300049</t>
  </si>
  <si>
    <t>回访人：李涛，回访时间：2026-03-01 16:44，回访内容：学生是北邮人工智能 想要考一一408  目标浙大  介绍走读一对一 回家跟家里商量一下  继续跟进；|回访人：李涛，回访时间：2026-03-03 10:17，回访内容：跟家里人沟通商量一下   继续跟进；|回访人：李涛，回访时间：2026-03-06 20:58，回访内容：明天11点30到！；|回访人：李涛，回访时间：2026-03-07 13:59，回访内容：已报名</t>
  </si>
  <si>
    <t>WYM270240006</t>
  </si>
  <si>
    <t>WYE270520013</t>
  </si>
  <si>
    <t>WYP27029</t>
  </si>
  <si>
    <t>WYP270290049</t>
  </si>
  <si>
    <t>WYE270510013</t>
  </si>
  <si>
    <t>WYM270230006</t>
  </si>
  <si>
    <t>WYC27002</t>
  </si>
  <si>
    <t>考研专业课无忧计划（27考研/408计算机）</t>
  </si>
  <si>
    <t>WYC270020021</t>
  </si>
  <si>
    <t>WYP27028</t>
  </si>
  <si>
    <t>WYP270280049</t>
  </si>
  <si>
    <t>WYE270490025</t>
  </si>
  <si>
    <t>WYM270220006</t>
  </si>
  <si>
    <t>148568259</t>
  </si>
  <si>
    <t>2026-03-07 10:52:34</t>
  </si>
  <si>
    <t>陈婷+chenting30@xdf.cn+陈婷30(新东方教育科技集团有限公司-培训学校-华北经济区-北京学校-高中一对一部-西北区-知春路分中心 | 课程顾问)</t>
  </si>
  <si>
    <t>陈婷chenting30@xdf.cn</t>
  </si>
  <si>
    <t>刘子翚</t>
  </si>
  <si>
    <t>31959638</t>
  </si>
  <si>
    <t>2026-03-07 10:55</t>
  </si>
  <si>
    <t>2026-03-07 13:06</t>
  </si>
  <si>
    <t>陈婷</t>
  </si>
  <si>
    <t>BJWY9577375324</t>
  </si>
  <si>
    <t>WYSJ260210056</t>
  </si>
  <si>
    <t>回访人：赵星火，回访时间：2026-03-07 10:55，回访内容：签约；|回访人：赵星火，回访时间：2026-03-07 13:06，回访内容：1</t>
  </si>
  <si>
    <t>147383698</t>
  </si>
  <si>
    <t>2026-02-28 12:31:56</t>
  </si>
  <si>
    <t>续费原因：复试管综；该学生为保护期外续费，原顾问部门：国内大学部</t>
  </si>
  <si>
    <t>31850031</t>
  </si>
  <si>
    <t>2026-02-28 17:04</t>
  </si>
  <si>
    <t>2026-03-07 11:53</t>
  </si>
  <si>
    <t>2026-03-07 11:55</t>
  </si>
  <si>
    <t>LP17728556193868</t>
  </si>
  <si>
    <t>回访人：谭悦，回访时间：2026-02-28 17:04，回访内容：跟进考研复试班 ；|回访人：谭悦，回访时间：2026-03-06 20:09，回访内容：微信跟进中，考研学习  ；|回访人：谭悦，回访时间：2026-03-07 11:53，回访内容：系统自动签约</t>
  </si>
  <si>
    <t>张宇博</t>
  </si>
  <si>
    <t>148657723</t>
  </si>
  <si>
    <t>2026-03-07 20:05:07</t>
  </si>
  <si>
    <t>续费原因：复试10小时，个性化赵星火；该学生为保护期外续费，原顾问部门：国内大学部</t>
  </si>
  <si>
    <t>31964491</t>
  </si>
  <si>
    <t>2026-03-07 20:19</t>
  </si>
  <si>
    <t>中国人民公安大学</t>
  </si>
  <si>
    <t>公安管理学院</t>
  </si>
  <si>
    <t>公安管理学</t>
  </si>
  <si>
    <t>2026-03-07 20:59</t>
  </si>
  <si>
    <t>2026-03-07 21:03</t>
  </si>
  <si>
    <t>LP17728883793157</t>
  </si>
  <si>
    <t>考研复试一对一（26考季）-定制</t>
  </si>
  <si>
    <t>BJWY4132320884</t>
  </si>
  <si>
    <t>回访人：赵星火，回访时间：2026-03-07 20:19，回访内容：1复试出了订单跟进中；|回访人：赵星火，回访时间：2026-03-07 20:59，回访内容：系统自动签约</t>
  </si>
  <si>
    <t>Hya</t>
  </si>
  <si>
    <t>31944493</t>
  </si>
  <si>
    <t>2026-03-04 21:13</t>
  </si>
  <si>
    <t>WYE270540026</t>
  </si>
  <si>
    <t>回访人：谭悦，回访时间：2026-03-04 21:13，回访内容：加微信了  ；|回访人：谭悦，回访时间：2026-03-07 19:09，回访内容：1</t>
  </si>
  <si>
    <t>WYE270530026</t>
  </si>
  <si>
    <t>WYE270490038</t>
  </si>
  <si>
    <t>148055181</t>
  </si>
  <si>
    <t>2026-03-04 13:27:29</t>
  </si>
  <si>
    <t>咨询考研一对一辅导</t>
  </si>
  <si>
    <t>31926702</t>
  </si>
  <si>
    <t>2026-03-04 14:23</t>
  </si>
  <si>
    <t>2026-03-07 18:26</t>
  </si>
  <si>
    <t>2026-03-07 18:28</t>
  </si>
  <si>
    <t>3201729</t>
  </si>
  <si>
    <t>考研督学计划 27考研数学督学计划</t>
  </si>
  <si>
    <t>108320172900000002</t>
  </si>
  <si>
    <t>回访人：李涛，回访时间：2026-03-04 14:23，回访内容：家长咨询，想要线下一对一，是属于跨专业  数学，推荐督学计划  觉得菁英有点贵！本科是中央音乐学院，明天到花园桥课程！数学1试听！；|回访人：李涛，回访时间：2026-03-05 10:31，回访内容：学生属于跨专业，考计算机专业，数学20分，英语30分左右  刚刚过线，去年考的是北邮！；|回访人：李涛，回访时间：2026-03-06 19:25，回访内容：明天来花园桥！；|回访人：李涛，回访时间：2026-03-07 18:26，回访内容：已报名</t>
  </si>
  <si>
    <t>王世豪</t>
  </si>
  <si>
    <t>138900691</t>
  </si>
  <si>
    <t>2025-12-22 17:13:02</t>
  </si>
  <si>
    <t>续费原因：二战咨询；该学生为保护期内续费，原顾问：国内大学部-赵星火(zhaoxinghuo@xdf.cn)</t>
  </si>
  <si>
    <t>31161720</t>
  </si>
  <si>
    <t>2025-12-22 17:20</t>
  </si>
  <si>
    <t>学前教育学院</t>
  </si>
  <si>
    <t>学前教育</t>
  </si>
  <si>
    <t>2026-03-07 16:22</t>
  </si>
  <si>
    <t>BJWY0011768931</t>
  </si>
  <si>
    <t>WYP270390003</t>
  </si>
  <si>
    <t>回访人：赵星火，回访时间：2026-02-28 20:44，回访内容：回访下学生的情况这边继续维护跟进中。；|回访人：赵星火，回访时间：2026-03-05 22:11，回访内容：临时有事明天回访；|回访人：赵星火，回访时间：2026-03-06 21:27，回访内容：跟进学生明天电话联系跟进中继续维护；|回访人：赵星火，回访时间：2026-03-07 16:22，回访内容：1</t>
  </si>
  <si>
    <t>无忧计划-啄木鸟,考研专业课300</t>
  </si>
  <si>
    <t>WYE270520014</t>
  </si>
  <si>
    <t>WYP270380003</t>
  </si>
  <si>
    <t>WYE270510014</t>
  </si>
  <si>
    <t>WYP270370003</t>
  </si>
  <si>
    <t>WYE270490031</t>
  </si>
  <si>
    <t>LP17728713791342</t>
  </si>
  <si>
    <t>何泽楷</t>
  </si>
  <si>
    <t>147423854</t>
  </si>
  <si>
    <t>2026-02-28 08:34:53</t>
  </si>
  <si>
    <t>续费原因：未上岸，准备二战，考虑继续报 50h 专业课；该学生为保护期内续费，原顾问：国内大学部-赵星火(zhaoxinghuo@xdf.cn)</t>
  </si>
  <si>
    <t>31804453</t>
  </si>
  <si>
    <t>2026-02-28 10:01</t>
  </si>
  <si>
    <t>国外大学</t>
  </si>
  <si>
    <t>2026-03-07 11:47</t>
  </si>
  <si>
    <t>LP17728552193814</t>
  </si>
  <si>
    <t>BJWY3572404650</t>
  </si>
  <si>
    <t>回访人：赵星火，回访时间：2026-02-28 10:01，回访内容：跟进学生情况这边继续维护跟进中；|回访人：赵星火，回访时间：2026-03-01 22:05，回访内容：过两天要详细沟通下邀约面谈继续维护中；|回访人：赵星火，回访时间：2026-03-06 20:35，回访内容：校区面谈了这边跟进学生情况支付限额 明天缴费；|回访人：赵星火，回访时间：2026-03-07 11:47，回访内容：系统自动签约</t>
  </si>
  <si>
    <t>LP17728552193815</t>
  </si>
  <si>
    <t>孙雨涵</t>
  </si>
  <si>
    <t>148568347</t>
  </si>
  <si>
    <t>寇颖</t>
  </si>
  <si>
    <t>2026-03-07 10:55:49</t>
  </si>
  <si>
    <t>续费原因：复试班课；该学生为保护期内续费，原顾问：国内大学部-谭悦(tanyue9@xdf.cn)</t>
  </si>
  <si>
    <t>寇颖kouying@xdf.cn</t>
  </si>
  <si>
    <t>31978888</t>
  </si>
  <si>
    <t>2026-03-07 19:07</t>
  </si>
  <si>
    <t>考研专业课,考研复试班</t>
  </si>
  <si>
    <t>会计学1</t>
  </si>
  <si>
    <t>WYT26204</t>
  </si>
  <si>
    <t>BJWY6398433958</t>
  </si>
  <si>
    <t>WYT262040023</t>
  </si>
  <si>
    <t>回访人：谭悦，回访时间：2026-03-07 19:07，回访内容：1</t>
  </si>
  <si>
    <t>WYT26206</t>
  </si>
  <si>
    <t>WYT262060011</t>
  </si>
  <si>
    <t>147839888</t>
  </si>
  <si>
    <t>2026-03-02 19:30:57</t>
  </si>
  <si>
    <t>激活
王佳琦+wangjiaqi65@xdf.cn+ID+产业机构-大学事业部-大学沈阳中心-考研项目部-销售管理部</t>
  </si>
  <si>
    <t>曲龄文</t>
  </si>
  <si>
    <t>31899366</t>
  </si>
  <si>
    <t>2026-03-02 19:39</t>
  </si>
  <si>
    <t>2026-03-07 16:20</t>
  </si>
  <si>
    <t>BJWY5080083508</t>
  </si>
  <si>
    <t>WYS260220030</t>
  </si>
  <si>
    <t>回访人：赵星火，回访时间：2026-03-02 19:39，回访内容：曲龄文   15941523678   男  北京邮电大学   大四    通信工程
基础不好 预算有限还是线下面授学习跟进中；|回访人：赵星火，回访时间：2026-03-03 19:03，回访内容：表示现在今天没时间有时间这边再说；|回访人：赵星火，回访时间：2026-03-06 11:53，回访内容：提醒面谈跟进学生情况中这边继续维护；|回访人：赵星火，回访时间：2026-03-07 16:20，回访内容：1</t>
  </si>
  <si>
    <t>彭济民</t>
  </si>
  <si>
    <t>147553863</t>
  </si>
  <si>
    <t>2026-03-01 14:30:12</t>
  </si>
  <si>
    <t>续费原因：学生报名了复试，觉得希望不大想要二战，目前意向报名班课，辛苦老师跟进联系。；该学生为保护期内续费，原顾问：国内大学部-赵星火(zhaoxinghuo@xdf.cn)</t>
  </si>
  <si>
    <t>31874407</t>
  </si>
  <si>
    <t>2026-03-01 14:47</t>
  </si>
  <si>
    <t>北京大学医学部</t>
  </si>
  <si>
    <t>口腔医学</t>
  </si>
  <si>
    <t>2026-03-06 20:10</t>
  </si>
  <si>
    <t>2026-03-06 20:12</t>
  </si>
  <si>
    <t>BJWY9085629152</t>
  </si>
  <si>
    <t>WYP270300047</t>
  </si>
  <si>
    <t>2026-03-06</t>
  </si>
  <si>
    <t>回访人：赵星火，回访时间：2026-03-01 14:47，回访内容：表示要退费这边复试内容看下课程初试考虑跟进中；|回访人：赵星火，回访时间：2026-03-03 19:49，回访内容：专业课复核成绩这边继续维护学生情况跟进中。；|回访人：赵星火，回访时间：2026-03-06 20:10，回访内容：系统自动签约</t>
  </si>
  <si>
    <t>WYE270520012</t>
  </si>
  <si>
    <t>WYP270290047</t>
  </si>
  <si>
    <t>WYE270510012</t>
  </si>
  <si>
    <t>WYP270280047</t>
  </si>
  <si>
    <t>WYE270490023</t>
  </si>
  <si>
    <t>LP17727990032362</t>
  </si>
  <si>
    <t>27考研清北院校升级费（无忧）</t>
  </si>
  <si>
    <t>LP17727989962361</t>
  </si>
  <si>
    <t>102330115</t>
  </si>
  <si>
    <t>2025-05-13 15:54:03</t>
  </si>
  <si>
    <t>吕宸博</t>
  </si>
  <si>
    <t>31940662</t>
  </si>
  <si>
    <t>2026-03-06 13:55</t>
  </si>
  <si>
    <t>河南工业大学</t>
  </si>
  <si>
    <t>信息科学与工程学院</t>
  </si>
  <si>
    <t>2026-03-06 16:02</t>
  </si>
  <si>
    <t>LP17473798262677</t>
  </si>
  <si>
    <t>考研初试专业课一对一伴学班（计算机-26考季）</t>
  </si>
  <si>
    <t>BJWY8493021970</t>
  </si>
  <si>
    <t>回访人：系统管理员，回访时间：2026-03-06 13:55，回访内容：学生转产品转入，创建续费工单。</t>
  </si>
  <si>
    <t>LP1772776278118</t>
  </si>
  <si>
    <t>冯娴</t>
  </si>
  <si>
    <t>147520525</t>
  </si>
  <si>
    <t>2026-02-28 22:37:31</t>
  </si>
  <si>
    <t>续费原因：咨询复试；该学生为保护期外续费，原顾问部门：国内大学部</t>
  </si>
  <si>
    <t>31872986</t>
  </si>
  <si>
    <t>2026-03-01 12:19</t>
  </si>
  <si>
    <t>宁波大学</t>
  </si>
  <si>
    <t>人文与传媒学院</t>
  </si>
  <si>
    <t>2026-03-06 10:38</t>
  </si>
  <si>
    <t>2026-03-06 10:40</t>
  </si>
  <si>
    <t>LP17727646993384</t>
  </si>
  <si>
    <t>BJWY4754933877</t>
  </si>
  <si>
    <t>回访人：谭悦，回访时间：2026-03-01 12:19，回访内容：跟进复试  等出分 ；|回访人：谭悦，回访时间：2026-03-05 22:09，回访内容：微信跟进中  ；|回访人：谭悦，回访时间：2026-03-06 10:38，回访内容：系统自动签约</t>
  </si>
  <si>
    <t>姚宇晟</t>
  </si>
  <si>
    <t>147397959</t>
  </si>
  <si>
    <t>葛铭</t>
  </si>
  <si>
    <t>2026-02-28 11:08:36</t>
  </si>
  <si>
    <t>续费原因：续费二战；该学生为保护期内续费，原顾问：国内大学部-赵星火(zhaoxinghuo@xdf.cn)</t>
  </si>
  <si>
    <t>葛铭geming@xdf.cn</t>
  </si>
  <si>
    <t>31847738</t>
  </si>
  <si>
    <t>2026-02-28 14:13</t>
  </si>
  <si>
    <t>北京科技大学</t>
  </si>
  <si>
    <t>2026-03-06 10:23</t>
  </si>
  <si>
    <t>2026-03-06 10:27</t>
  </si>
  <si>
    <t>WYP27206</t>
  </si>
  <si>
    <t>BJWY8823586949</t>
  </si>
  <si>
    <t>WYP272060043</t>
  </si>
  <si>
    <t>回访人：赵星火，回访时间：2026-02-28 14:13，回访内容：跟进学生情况这边问下课程考虑继续维护中。；|回访人：赵星火，回访时间：2026-03-02 21:25，回访内容：回访学生情况这边退费确认，然后问有没有小班，跟进中继续维护。；|回访人：赵星火，回访时间：2026-03-06 10:23，回访内容：系统自动签约</t>
  </si>
  <si>
    <t>政治,数学,英语,专业课150</t>
  </si>
  <si>
    <t>WYE272100033</t>
  </si>
  <si>
    <t>WYP27205</t>
  </si>
  <si>
    <t>WYP272050043</t>
  </si>
  <si>
    <t>WYE272090033</t>
  </si>
  <si>
    <t>WYP27204</t>
  </si>
  <si>
    <t>WYP272040043</t>
  </si>
  <si>
    <t>WYE27207</t>
  </si>
  <si>
    <t>WYE272070048</t>
  </si>
  <si>
    <t>LP17727638193303</t>
  </si>
  <si>
    <t>27考研一对一伴学(无忧)</t>
  </si>
  <si>
    <t>LP17727638193302</t>
  </si>
  <si>
    <t>贾小力</t>
  </si>
  <si>
    <t>147838649</t>
  </si>
  <si>
    <t>苗朝霞</t>
  </si>
  <si>
    <t>2026-03-02 18:34:56</t>
  </si>
  <si>
    <t>续费原因：学员咨询一对一，辛苦老师直接联系学员，没有学员联系方式的话可以直接联系苗朝霞；该学生为保护期外续费，原顾问部门：国内大学部</t>
  </si>
  <si>
    <t>苗朝霞miaochaoxia@xdf.cn</t>
  </si>
  <si>
    <t>31915923</t>
  </si>
  <si>
    <t>2026-03-02 19:09</t>
  </si>
  <si>
    <t>2026-03-06 18:38</t>
  </si>
  <si>
    <t>WYT26202</t>
  </si>
  <si>
    <t>BJWY9642589793</t>
  </si>
  <si>
    <t>WYT262020014</t>
  </si>
  <si>
    <t>回访人：赵星火，回访时间：2026-03-02 19:09，回访内容：推荐一对一学习跟进中继续维护学生考虑；|回访人：赵星火，回访时间：2026-03-06 18:38，回访内容：1</t>
  </si>
  <si>
    <t>WYT26201</t>
  </si>
  <si>
    <t>WYT262010027</t>
  </si>
  <si>
    <t>张同学</t>
  </si>
  <si>
    <t>146556897</t>
  </si>
  <si>
    <t>2026-02-21 16:38:37</t>
  </si>
  <si>
    <t>赵星火zhaoxinghuo@xdf.cn</t>
  </si>
  <si>
    <t>张筠钒</t>
  </si>
  <si>
    <t>31772584</t>
  </si>
  <si>
    <t>2026-02-21 16:44</t>
  </si>
  <si>
    <t>北京体育大学</t>
  </si>
  <si>
    <t>中国武术学院</t>
  </si>
  <si>
    <t>武术与民族传统体育</t>
  </si>
  <si>
    <t>2026-03-06 18:07</t>
  </si>
  <si>
    <t>2026-03-06 18:40</t>
  </si>
  <si>
    <t>LP17727916691916</t>
  </si>
  <si>
    <t>BJWY3645959368</t>
  </si>
  <si>
    <t>回访人：赵星火，回访时间：2026-03-02 21:26，回访内容：跟进学生情况这边周五缴费继续维护中；|回访人：赵星火，回访时间：2026-03-06 18:07，回访内容：系统自动签约</t>
  </si>
  <si>
    <t>欧阳墨霏</t>
  </si>
  <si>
    <t>130502502</t>
  </si>
  <si>
    <t>2025-10-13 15:38:37</t>
  </si>
  <si>
    <t>【王朝群】咨询人大、外经贸自命题专业课（TMK主管分配TMK）</t>
  </si>
  <si>
    <t>京内会销/讲座</t>
  </si>
  <si>
    <t>2026-03-02 11:35:25</t>
  </si>
  <si>
    <t>31893664</t>
  </si>
  <si>
    <t>2026-03-02 11:40</t>
  </si>
  <si>
    <t>2026-03-06 17:51</t>
  </si>
  <si>
    <t>2026-03-06 18:23</t>
  </si>
  <si>
    <t>LP17727906961779</t>
  </si>
  <si>
    <t>BJWY3510184345</t>
  </si>
  <si>
    <t>回访人：李涛，回访时间：2026-03-02 11:40，回访内容：孩子大三 对外经贸，想考人大金融，先发一下英语和经综的真题  微信继续跟进！；|回访人：李涛，回访时间：2026-03-04 16:11，回访内容：了解一对一课程   发老师试听 推荐老师；|回访人：李涛，回访时间：2026-03-06 17:51，回访内容：系统自动签约</t>
  </si>
  <si>
    <t>经综,专业课150</t>
  </si>
  <si>
    <t>塔娜</t>
  </si>
  <si>
    <t>147388708</t>
  </si>
  <si>
    <t>2026-02-28 14:04:17</t>
  </si>
  <si>
    <t>续费原因：复试课，个性化；该学生为保护期外续费，原顾问部门：国内大学部</t>
  </si>
  <si>
    <t>31806108</t>
  </si>
  <si>
    <t>2026-02-28 15:31</t>
  </si>
  <si>
    <t>中国地质大学(北京)</t>
  </si>
  <si>
    <t>资勘</t>
  </si>
  <si>
    <t>2026-03-06 15:19</t>
  </si>
  <si>
    <t>2026-03-06 15:23</t>
  </si>
  <si>
    <t>LP1772781595715</t>
  </si>
  <si>
    <t>BJWY0438533775</t>
  </si>
  <si>
    <t>回访人：赵星火，回访时间：2026-02-28 15:31，回访内容：跟陈晶老师跟进中继续维护学生；|回访人：赵星火，回访时间：2026-03-03 20:55，回访内容：回访学生情况这边继续维护跟进中给到信心；|回访人：赵星火，回访时间：2026-03-06 15:19，回访内容：系统自动签约</t>
  </si>
  <si>
    <t>冯稼祥</t>
  </si>
  <si>
    <t>148273280</t>
  </si>
  <si>
    <t>2026-03-05 20:08:01</t>
  </si>
  <si>
    <t>续费原因：学生咨询复试，辛苦老师尽快联系学生；该学生为保护期内续费，原顾问：国内大学部-谭悦(tanyue9@xdf.cn)</t>
  </si>
  <si>
    <t>31937702</t>
  </si>
  <si>
    <t>2026-03-05 20:23</t>
  </si>
  <si>
    <t>合肥工业大学屯溪路校区</t>
  </si>
  <si>
    <t>计算机与信息学院（人工智能学院）</t>
  </si>
  <si>
    <t>2026-03-06 14:37</t>
  </si>
  <si>
    <t>2026-03-24 15:05</t>
  </si>
  <si>
    <t>LP1772779058413</t>
  </si>
  <si>
    <t>BJWY0702066855</t>
  </si>
  <si>
    <t>回访人：谭悦，回访时间：2026-03-05 20:23，回访内容：跟进考研复试  ；|回访人：谭悦，回访时间：2026-03-06 14:37，回访内容：系统自动签约</t>
  </si>
  <si>
    <t>孙睿泽</t>
  </si>
  <si>
    <t>147380825</t>
  </si>
  <si>
    <t>2026-02-28 12:06:38</t>
  </si>
  <si>
    <t>续费原因：续费复试；该学生为保护期外续费，原顾问部门：国内大学部</t>
  </si>
  <si>
    <t>31807416</t>
  </si>
  <si>
    <t>2026-02-28 18:52</t>
  </si>
  <si>
    <t>商务英语</t>
  </si>
  <si>
    <t>2026-03-06 13:27</t>
  </si>
  <si>
    <t>2026-03-27 13:35</t>
  </si>
  <si>
    <t>LP177277483014</t>
  </si>
  <si>
    <t>BJWY9403107977</t>
  </si>
  <si>
    <t>回访人：谭悦，回访时间：2026-02-28 18:52，回访内容：跟进考研复试 ；|回访人：谭悦，回访时间：2026-03-06 13:27，回访内容：系统自动签约</t>
  </si>
  <si>
    <t>吕金泽</t>
  </si>
  <si>
    <t>147592464</t>
  </si>
  <si>
    <t>2026-03-01 14:36:46</t>
  </si>
  <si>
    <t>续费原因：老师好，学员转专业，改考数学，补差价；该学生为保护期内续费，原顾问：国内大学部-谭悦(tanyue9@xdf.cn)</t>
  </si>
  <si>
    <t>31875993</t>
  </si>
  <si>
    <t>2026-03-01 17:10</t>
  </si>
  <si>
    <t>光电信息科学与工程</t>
  </si>
  <si>
    <t>2026-03-06 20:42</t>
  </si>
  <si>
    <t>WYE27016</t>
  </si>
  <si>
    <t>考研英语无忧计划（27考研/英二强化）</t>
  </si>
  <si>
    <t>BJWY6032294372</t>
  </si>
  <si>
    <t>WYE270160066</t>
  </si>
  <si>
    <t>回访人：谭悦，回访时间：2026-03-01 17:10，回访内容：1；|回访人：谭悦，回访时间：2026-03-01 22:16，回访内容：1；|回访人：谭悦，回访时间：2026-03-06 20:42，回访内容：1</t>
  </si>
  <si>
    <t>WYE27030</t>
  </si>
  <si>
    <t>考研英语无忧计划（27考研/英二冲刺）</t>
  </si>
  <si>
    <t>WYE270300052</t>
  </si>
  <si>
    <t>WYP27012</t>
  </si>
  <si>
    <t>考研政治无忧计划（27考研/冲刺）</t>
  </si>
  <si>
    <t>WYP270120062</t>
  </si>
  <si>
    <t>WYP27011</t>
  </si>
  <si>
    <t>考研政治无忧计划（27考研/强化）</t>
  </si>
  <si>
    <t>WYP270110062</t>
  </si>
  <si>
    <t>WYP27010</t>
  </si>
  <si>
    <t>考研政治无忧计划（27考研/基础）</t>
  </si>
  <si>
    <t>WYP270100062</t>
  </si>
  <si>
    <t>WYM27012</t>
  </si>
  <si>
    <t>考研数学无忧计划（27考研/冲刺）</t>
  </si>
  <si>
    <t>WYM270120042</t>
  </si>
  <si>
    <t>WYM27008</t>
  </si>
  <si>
    <t>考研数学无忧计划（27考研/强化）</t>
  </si>
  <si>
    <t>WYM270080047</t>
  </si>
  <si>
    <t>LP17727879991470</t>
  </si>
  <si>
    <t>148339951</t>
  </si>
  <si>
    <t>2026-03-06 10:19:34</t>
  </si>
  <si>
    <t>赵星火激活离职顾问签约学员，原渠道激活</t>
  </si>
  <si>
    <t>赵一宁</t>
  </si>
  <si>
    <t>31939080</t>
  </si>
  <si>
    <t>2026-03-06 10:33</t>
  </si>
  <si>
    <t>安徽师范大学</t>
  </si>
  <si>
    <t>地理与旅游学院</t>
  </si>
  <si>
    <t>地理科学（师范）</t>
  </si>
  <si>
    <t>2026-03-06 15:21</t>
  </si>
  <si>
    <t>LP17727647263388</t>
  </si>
  <si>
    <t>BJWY6585818667</t>
  </si>
  <si>
    <t>回访人：赵星火，回访时间：2026-03-06 10:33，回访内容：表示缴费了；|回访人：赵星火，回访时间：2026-03-06 10:38，回访内容：系统自动签约</t>
  </si>
  <si>
    <t>147577547</t>
  </si>
  <si>
    <t>2026-03-01 09:20:57</t>
  </si>
  <si>
    <t xml:space="preserve"> 大五，中医，咨询专业课，让直接给孩子联系，手机号是 18511057423</t>
  </si>
  <si>
    <t>2026-03-01 09:46:22</t>
  </si>
  <si>
    <t>王喆</t>
  </si>
  <si>
    <t>31886430</t>
  </si>
  <si>
    <t>2026-03-01 13:36</t>
  </si>
  <si>
    <t>山东中医药大学</t>
  </si>
  <si>
    <t>中医学院</t>
  </si>
  <si>
    <t>2026-03-05 12:41</t>
  </si>
  <si>
    <t>2026-03-05 12:42</t>
  </si>
  <si>
    <t>BJWY4285570062</t>
  </si>
  <si>
    <t>108320174000000003</t>
  </si>
  <si>
    <t>回访人：谭悦，回访时间：2026-03-01 13:36，回访内容：二战， 专业课200，报的解放军总医院， 英政50分，；|回访人：谭悦，回访时间：2026-03-02 22:37，回访内容：1；|回访人：谭悦，回访时间：2026-03-04 17:43，回访内容：家长咨询考研的课程， 中综  ；|回访人：谭悦，回访时间：2026-03-05 12:41，回访内容：1</t>
  </si>
  <si>
    <t>考研专业课300,VIP - 伴学</t>
  </si>
  <si>
    <t>专业课300,英语,政治</t>
  </si>
  <si>
    <t>琴系人生</t>
  </si>
  <si>
    <t>147508809</t>
  </si>
  <si>
    <t>2026-02-28 21:11:41</t>
  </si>
  <si>
    <t>【小红书资源】
二战咨询考研集训，IP地址在吉林</t>
  </si>
  <si>
    <t>李卓瀚</t>
  </si>
  <si>
    <t>31883565</t>
  </si>
  <si>
    <t>2026-02-28 22:33</t>
  </si>
  <si>
    <t>2026-03-05 19:05</t>
  </si>
  <si>
    <t>2026-03-05 19:07</t>
  </si>
  <si>
    <t>BJWY9097974165</t>
  </si>
  <si>
    <t>回访人：张乐，回访时间：2026-02-28 22:33，回访内容：这个北京城市学院考北信科的计算机两年了，东北人聊了一个小时，家长特别认可北京价格的话也能接受，感觉能报加微信发送详情。；|回访人：张乐，回访时间：2026-03-05 19:05，回访内容：报名</t>
  </si>
  <si>
    <t>全年集训营,无忧计划-布谷鸟</t>
  </si>
  <si>
    <t>学生北城计算机考北信科自己学了2次不理想，第三次备考保底北信科，冲北工大或者华北电力。基础比较薄弱辛苦老师督促学习。</t>
  </si>
  <si>
    <t>马维利</t>
  </si>
  <si>
    <t>142195972</t>
  </si>
  <si>
    <t>2026-01-13 10:26:08</t>
  </si>
  <si>
    <t>加餐资源-谭悦
有效的话，需要再建单群补一个建单流程，内部员工推荐，推荐人信息：袁光+yuanguang@xdf.cn+袁光(新东方教育科技集团有限公司-培训学校-华北经济区-北京学校-综合行政部-行政管理中心 | 公共关系高级经理)</t>
  </si>
  <si>
    <t>袁光+yuanguang@xdf.cn+袁光(新东方教育科技集团有限公司-培训学校-华北经济区-北京学校-综合行政部-行政管理中心 | 公共关系高级经理)</t>
  </si>
  <si>
    <t>马宗骏</t>
  </si>
  <si>
    <t>31413028</t>
  </si>
  <si>
    <t>2026-03-05 11:08</t>
  </si>
  <si>
    <t>BJWY4516019180</t>
  </si>
  <si>
    <t>WYP280030008</t>
  </si>
  <si>
    <t xml:space="preserve">回访人：谭悦，回访时间：2026-03-01 22:36，回访内容：回访 28考研 赠送六级 问是否开学了 关心一下 ；|回访人：谭悦，回访时间：2026-03-05 11:08，回访内容：签约 </t>
  </si>
  <si>
    <t>英语,政治,经综</t>
  </si>
  <si>
    <t>WYE280050005</t>
  </si>
  <si>
    <t>WYP280020008</t>
  </si>
  <si>
    <t>WYJ28002</t>
  </si>
  <si>
    <t>考研专业课无忧计划（28考研/396经综数学）</t>
  </si>
  <si>
    <t>WYJ280020001</t>
  </si>
  <si>
    <t>WYJ28001</t>
  </si>
  <si>
    <t>考研专业课无忧计划（28考研/396经综逻辑与写作）</t>
  </si>
  <si>
    <t>WYJ280010001</t>
  </si>
  <si>
    <t>WYE280040005</t>
  </si>
  <si>
    <t>WYP280010008</t>
  </si>
  <si>
    <t>WYE280010009</t>
  </si>
  <si>
    <t>147386190</t>
  </si>
  <si>
    <t>2026-02-28 13:40:42</t>
  </si>
  <si>
    <t>续费原因：复试；该学生为保护期内续费，原顾问：国内大学部-谭悦(tanyue9@xdf.cn)</t>
  </si>
  <si>
    <t>李斌</t>
  </si>
  <si>
    <t>31958263</t>
  </si>
  <si>
    <t>2026-03-06 20:44</t>
  </si>
  <si>
    <t>山东农业大学</t>
  </si>
  <si>
    <t>日语</t>
  </si>
  <si>
    <t>WYT26012</t>
  </si>
  <si>
    <t>BJWY1920764299</t>
  </si>
  <si>
    <t>WYT260120018</t>
  </si>
  <si>
    <t>回访人：谭悦，回访时间：2026-03-06 20:44，回访内容：1；|回访人：谭悦，回访时间：2026-03-06 20:44，回访内容：1</t>
  </si>
  <si>
    <t>WYT26014</t>
  </si>
  <si>
    <t>WYT260140010</t>
  </si>
  <si>
    <t>张博岩</t>
  </si>
  <si>
    <t>147766735</t>
  </si>
  <si>
    <t>2026-03-02 12:19:57</t>
  </si>
  <si>
    <t>续费原因：咨询四级一对一 目前家长跟孩子商量去了；该学生为保护期外续费，原顾问部门：国内大学部</t>
  </si>
  <si>
    <t>31894601</t>
  </si>
  <si>
    <t>2026-03-02 13:34</t>
  </si>
  <si>
    <t>旅游学院</t>
  </si>
  <si>
    <t>旅游管理</t>
  </si>
  <si>
    <t>2026-03-04 11:29</t>
  </si>
  <si>
    <t>2026-03-04 11:33</t>
  </si>
  <si>
    <t>LP17725949702996</t>
  </si>
  <si>
    <t>四级一对一（30H）</t>
  </si>
  <si>
    <t>BJWY3896078049</t>
  </si>
  <si>
    <t>回访人：谭悦，回访时间：2026-03-02 13:34，回访内容：跟进英语四级 ；|回访人：谭悦，回访时间：2026-03-04 11:29，回访内容：系统自动签约</t>
  </si>
  <si>
    <t>147577007</t>
  </si>
  <si>
    <t>2026-03-01 09:09:19</t>
  </si>
  <si>
    <t xml:space="preserve">马同学，考专业政治学，咨询复试线下课程
渠道录入来源：大众点评
事件名称：在线咨询
大众点评门店名称：新东方考研四六级(封闭集训营校区)
店铺绑定的校区：北京中心住宿部
店铺管理员邮箱：lvmeng2@xdf.cn
备注：2026-03-01 09:09:17,用户在大众点评新东方考研四六级(封闭集训营校区)在线咨询
</t>
  </si>
  <si>
    <t>马琮渊</t>
  </si>
  <si>
    <t>31884264</t>
  </si>
  <si>
    <t>2026-03-01 09:31</t>
  </si>
  <si>
    <t>天津商业大学</t>
  </si>
  <si>
    <t>2026-03-04 18:27</t>
  </si>
  <si>
    <t>WYT26018</t>
  </si>
  <si>
    <t>BJWY2503114499</t>
  </si>
  <si>
    <t>WYT260180018</t>
  </si>
  <si>
    <t>回访人：李涛，回访时间：2026-03-01 09:31，回访内容：今年考的是政治学，考的北大，排名第二！；|回访人：李涛，回访时间：2026-03-04 17:50，回访内容：已经储值等待入班；|回访人：李涛，回访时间：2026-03-04 18:27，回访内容：已报名</t>
  </si>
  <si>
    <t>WYT26019</t>
  </si>
  <si>
    <t>WYT260190010</t>
  </si>
  <si>
    <t>崔若琳</t>
  </si>
  <si>
    <t>139100099</t>
  </si>
  <si>
    <t>2025-12-23 16:32:26</t>
  </si>
  <si>
    <t>续费原因：有二战计划；该学生为保护期内续费，原顾问：国内大学部-赵星火(zhaoxinghuo@xdf.cn)</t>
  </si>
  <si>
    <t>31196548</t>
  </si>
  <si>
    <t>2025-12-23 16:44</t>
  </si>
  <si>
    <t>生物与资源环境学院</t>
  </si>
  <si>
    <t>生物工程</t>
  </si>
  <si>
    <t>2026-03-04 13:42</t>
  </si>
  <si>
    <t>2026-03-04 14:52</t>
  </si>
  <si>
    <t>LP1772602958101</t>
  </si>
  <si>
    <t>BJWY0122570561</t>
  </si>
  <si>
    <t>回访人：赵星火，回访时间：2026-02-24 16:35，回访内容：等出分跟进中。；|回访人：赵星火，回访时间：2026-02-27 19:05，回访内容：提醒出分跟进学生情况看下课程考虑继续维护中。；|回访人：赵星火，回访时间：2026-03-04 13:42，回访内容：系统自动签约</t>
  </si>
  <si>
    <t>LP1772602958102</t>
  </si>
  <si>
    <t>小黄：</t>
  </si>
  <si>
    <t>147819537</t>
  </si>
  <si>
    <t>2026-03-02 16:18:18</t>
  </si>
  <si>
    <t>渠道录入来源：总部-巨量本地推
意向城市：
访客省/城市：
qq: 
访客静态ID：DY01000013049500243944472793101045
接待分组ID：10141628
搜索引擎：DouYin
搜索词：
关键词：
设备类型：phone
访客IP：
对话详细内容：DY01000013049500243944472793101045 2026-03-02 16:17:24
用户通过其它进入私信
AI-130495-Xdf 2026-03-02 16:17:25
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
AI-130495-Xdf 2026-03-02 16:17:28
您是想咨询以下哪项呢**【封闭集训营】# **【考研走读班】# **【考研一对一】# **【在职考研】# **【考研规划】#
DY01000013049500243944472793101045 2026-03-02 16:17:34
【考研一对一】
AI-130495-Xdf 2026-03-02 16:17:37
您目前是大几的学生呢？
DY01000013049500243944472793101045 2026-03-02 16:17:52
有咨询电话吗
AI-130495-Xdf 2026-03-02 16:17:56
这个平台是禁止发送的，在平台发送会被禁言，同学可以留一下年级，专业和【联系方式】
DY01000013049500243944472793101045 2026-03-02 16:18:16
186****8458
来源页：新东方考研(总部)-其它
备注：</t>
  </si>
  <si>
    <t>袁鹏添</t>
  </si>
  <si>
    <t>31814611</t>
  </si>
  <si>
    <t>2026-03-02 17:25</t>
  </si>
  <si>
    <t>山西医科大学</t>
  </si>
  <si>
    <t>基础医学院</t>
  </si>
  <si>
    <t>生物制药（四年制）</t>
  </si>
  <si>
    <t>2026-03-04 11:05</t>
  </si>
  <si>
    <t>2026-03-04 11:06</t>
  </si>
  <si>
    <t>BJWY3363438571</t>
  </si>
  <si>
    <t>WYFJ260210039</t>
  </si>
  <si>
    <t>回访人：李涛，回访时间：2026-03-02 17:25，回访内容：山西医科大学，大二，现在学的是医学工程！    四级没过！ 学的是医疗器械，；|回访人：李涛，回访时间：2026-03-04 11:05，回访内容：已报名</t>
  </si>
  <si>
    <t>常玙玥</t>
  </si>
  <si>
    <t>147677905</t>
  </si>
  <si>
    <t>2026-03-02 09:36:27</t>
  </si>
  <si>
    <t>续费原因：想二战可能考虑一对一数学课程；该学生为保护期外续费，原顾问部门：国内大学部</t>
  </si>
  <si>
    <t>31880451</t>
  </si>
  <si>
    <t>2026-03-02 11:30</t>
  </si>
  <si>
    <t>北京石油化工学院</t>
  </si>
  <si>
    <t>2026-03-04 20:23</t>
  </si>
  <si>
    <t>BJWY5105536828</t>
  </si>
  <si>
    <t>108320172900000001</t>
  </si>
  <si>
    <t xml:space="preserve">回访人：谭悦，回访时间：2026-03-02 11:30，回访内容：北石化，跟进 ；|回访人：谭悦，回访时间：2026-03-02 11:43，回访内容：会计学硕， 北石化，报的首经贸， 332分国家线
专业课99，能听懂， 做题做不出来，建华，成小伟，；|回访人：谭悦，回访时间：2026-03-04 18:33，回访内容：昨天试听课，孙建华老师讲的很清楚了， 推荐的数学单科督学计划 ，5万多，学生说回家商量，打算报名；|回访人：谭悦，回访时间：2026-03-04 20:23，回访内容：1签约 </t>
  </si>
  <si>
    <t>崔毓轩</t>
  </si>
  <si>
    <t>147568737</t>
  </si>
  <si>
    <t>2026-03-01 20:32:03</t>
  </si>
  <si>
    <t>续费原因：学生数学82分，英语55也需要补，考虑班课，学生近期想来 校区面谈；该学生为保护期外续费，原顾问部门：国内大学部</t>
  </si>
  <si>
    <t>31891091</t>
  </si>
  <si>
    <t>2026-03-01 20:39</t>
  </si>
  <si>
    <t>考研专业课,考研VIP,考研无忧计划,线上考研产品</t>
  </si>
  <si>
    <t>2026-03-04 16:11</t>
  </si>
  <si>
    <t>BJWY3662221602</t>
  </si>
  <si>
    <t>WYP270290038</t>
  </si>
  <si>
    <t>回访人：李涛，回访时间：2026-03-01 20:39，回访内容：了解二战，继续跟进；|回访人：李涛，回访时间：2026-03-02 10:14，回访内容：不方便电话 微信继续跟进！；|回访人：李涛，回访时间：2026-03-04 16:11，回访内容：已报名</t>
  </si>
  <si>
    <t>WYM270240002</t>
  </si>
  <si>
    <t>WYM270220002</t>
  </si>
  <si>
    <t>WYE270520004</t>
  </si>
  <si>
    <t>WYP270280038</t>
  </si>
  <si>
    <t>WYE270510004</t>
  </si>
  <si>
    <t>WYE270490006</t>
  </si>
  <si>
    <t>WYP270300038</t>
  </si>
  <si>
    <t>WYM270230002</t>
  </si>
  <si>
    <t>LP1772607937736</t>
  </si>
  <si>
    <t>LP1772607937737</t>
  </si>
  <si>
    <t>张晨曦</t>
  </si>
  <si>
    <t>147992764</t>
  </si>
  <si>
    <t>2026-03-04 09:47:38</t>
  </si>
  <si>
    <t>续费原因：复试一对一；该学生为保护期外续费，原顾问部门：国内大学部</t>
  </si>
  <si>
    <t>31925423</t>
  </si>
  <si>
    <t>2026-03-04 11:37</t>
  </si>
  <si>
    <t>北京师范大学</t>
  </si>
  <si>
    <t>地理科学学部</t>
  </si>
  <si>
    <t>自然地理与资源环境</t>
  </si>
  <si>
    <t>2026-03-04 11:39</t>
  </si>
  <si>
    <t>2026-03-04 11:42</t>
  </si>
  <si>
    <t>LP17725955753056</t>
  </si>
  <si>
    <t>BJWY2377697031</t>
  </si>
  <si>
    <t>回访人：谭悦，回访时间：2026-03-04 11:37，回访内容：续费复试 ；|回访人：谭悦，回访时间：2026-03-04 11:39，回访内容：系统自动签约</t>
  </si>
  <si>
    <t>乔少章</t>
  </si>
  <si>
    <t>147366716</t>
  </si>
  <si>
    <t>刘宇正</t>
  </si>
  <si>
    <t>2026-02-28 09:45:29</t>
  </si>
  <si>
    <t>续费原因：学生咨询复试班型；该学生为保护期内续费，原顾问：国内大学部-赵星火(zhaoxinghuo@xdf.cn)</t>
  </si>
  <si>
    <t>刘宇正liuyuzheng@xdf.cn</t>
  </si>
  <si>
    <t>31845294</t>
  </si>
  <si>
    <t>2026-02-28 10:10</t>
  </si>
  <si>
    <t>2026-03-04 10:02</t>
  </si>
  <si>
    <t>BJWY4254752614</t>
  </si>
  <si>
    <t>WYT262020010</t>
  </si>
  <si>
    <t>回访人：赵星火，回访时间：2026-02-28 10:10，回访内容：跟进学生情况要跟家里考虑下，介绍的班课；|回访人：赵星火，回访时间：2026-03-03 20:29，回访内容：跟进学生情况这边继续维护学生考虑跟进中。；|回访人：赵星火，回访时间：2026-03-04 10:02，回访内容：签约</t>
  </si>
  <si>
    <t>WYT262010022</t>
  </si>
  <si>
    <t>LP17725870982273</t>
  </si>
  <si>
    <t>147534132</t>
  </si>
  <si>
    <t>2026-03-01 11:17:48</t>
  </si>
  <si>
    <t>续费原因：学生了解复试，管综图书情报的，复试+专业课+公共课一对一；该学生为保护期内续费，原顾问：国内大学部-赵星火(zhaoxinghuo@xdf.cn)</t>
  </si>
  <si>
    <t>31809330</t>
  </si>
  <si>
    <t>2026-03-01 12:37</t>
  </si>
  <si>
    <t>考研VIP,考研复试班</t>
  </si>
  <si>
    <t>2026-03-04 10:00</t>
  </si>
  <si>
    <t>2026-03-04 10:05</t>
  </si>
  <si>
    <t>LP17725896582442</t>
  </si>
  <si>
    <t>回访人：赵星火，回访时间：2026-03-01 12:37，回访内容：介绍复试课程中这边继续维护学生情况中；|回访人：赵星火，回访时间：2026-03-02 21:00，回访内容：回放学生这边剩余的一次课，跟进中；|回访人：赵星火，回访时间：2026-03-04 10:00，回访内容：系统自动签约</t>
  </si>
  <si>
    <t>LP17725896582443</t>
  </si>
  <si>
    <t>147911541</t>
  </si>
  <si>
    <t>2026-03-03 10:41:38</t>
  </si>
  <si>
    <t>田邦佐</t>
  </si>
  <si>
    <t>31902299</t>
  </si>
  <si>
    <t>2026-03-03 11:20</t>
  </si>
  <si>
    <t>环境设计</t>
  </si>
  <si>
    <t>2026-03-04 09:36</t>
  </si>
  <si>
    <t>BJWY0876571088</t>
  </si>
  <si>
    <t>WYP270290037</t>
  </si>
  <si>
    <t>回访人：谭悦，回访时间：2026-03-03 11:20，回访内容：今天打算来校区面谈， 下午沟通  田邦佐；|回访人：谭悦，回访时间：2026-03-04 09:36，回访内容：1</t>
  </si>
  <si>
    <t>WYP270300037</t>
  </si>
  <si>
    <t>WYE270530008</t>
  </si>
  <si>
    <t>WYE270540008</t>
  </si>
  <si>
    <t>WYP270280037</t>
  </si>
  <si>
    <t>WYE270490004</t>
  </si>
  <si>
    <t>武洁</t>
  </si>
  <si>
    <t>147835894</t>
  </si>
  <si>
    <t>2026-03-02 17:52:47</t>
  </si>
  <si>
    <t>【小红书资源】
咨询考研课程，IP地址在北京</t>
  </si>
  <si>
    <t>李博文</t>
  </si>
  <si>
    <t>31821795</t>
  </si>
  <si>
    <t>2026-03-05 11:27</t>
  </si>
  <si>
    <t>东北林业大学</t>
  </si>
  <si>
    <t>林学院</t>
  </si>
  <si>
    <t>森林保护</t>
  </si>
  <si>
    <t>2026-03-05 11:39</t>
  </si>
  <si>
    <t>BJWY3738466903</t>
  </si>
  <si>
    <t>KYSJJX2707Z0010</t>
  </si>
  <si>
    <t>2026-03-03</t>
  </si>
  <si>
    <t>回访人：赵星火，回访时间：2026-03-05 11:27，回访内容：签约；|回访人：赵星火，回访时间：2026-03-05 11:39，回访内容：1</t>
  </si>
  <si>
    <t>KYSJJXZ27030005</t>
  </si>
  <si>
    <t>KYSJJXY27030005</t>
  </si>
  <si>
    <t>LP17725431972012</t>
  </si>
  <si>
    <t>27考研专业课一对一（50h/集训/985版）</t>
  </si>
  <si>
    <t>李婉冬</t>
  </si>
  <si>
    <t>147539822</t>
  </si>
  <si>
    <t>2026-03-01 12:06:46</t>
  </si>
  <si>
    <t>续费原因：学员咨询复试课，辛苦老师直接联系学员，没有学员联系方式的话可以直接联系苗朝霞；该学生为保护期外续费，原顾问部门：国内大学部</t>
  </si>
  <si>
    <t>31873290</t>
  </si>
  <si>
    <t>2026-03-01 13:10</t>
  </si>
  <si>
    <t>大连民族大学</t>
  </si>
  <si>
    <t>2026-03-03 21:51</t>
  </si>
  <si>
    <t>LP17725458792094</t>
  </si>
  <si>
    <t>考研复试一对一（26考研/ 集训/非定制）</t>
  </si>
  <si>
    <t>BJWY7444286478</t>
  </si>
  <si>
    <t>回访人：谭悦，回访时间：2026-03-01 13:10，回访内容：跟进考研复试  ；|回访人：谭悦，回访时间：2026-03-03 21:51，回访内容：系统自动签约</t>
  </si>
  <si>
    <t>李牧哥</t>
  </si>
  <si>
    <t>147570334</t>
  </si>
  <si>
    <t>2026-03-02 09:42:34</t>
  </si>
  <si>
    <t>续费原因：二战；该学生为保护期外续费，原顾问部门：国内大学部</t>
  </si>
  <si>
    <t>31813062</t>
  </si>
  <si>
    <t>2026-03-02 12:56</t>
  </si>
  <si>
    <t>信息工程</t>
  </si>
  <si>
    <t>2026-03-03 14:50</t>
  </si>
  <si>
    <t>BJWY3743960066</t>
  </si>
  <si>
    <t>WYP270290033</t>
  </si>
  <si>
    <t>回访人：赵星火，回访时间：2026-03-02 12:56，回访内容：郭婷走读班继续维护中；|回访人：赵星火，回访时间：2026-03-03 14:50，回访内容：1</t>
  </si>
  <si>
    <t>WYE27040</t>
  </si>
  <si>
    <t>WYE270400050</t>
  </si>
  <si>
    <t>WYM270160062</t>
  </si>
  <si>
    <t>WYE270420049</t>
  </si>
  <si>
    <t>WYP270280033</t>
  </si>
  <si>
    <t>WYM270180062</t>
  </si>
  <si>
    <t>WYE270410049</t>
  </si>
  <si>
    <t>WYP270300033</t>
  </si>
  <si>
    <t>WYM270170062</t>
  </si>
  <si>
    <t>79834368</t>
  </si>
  <si>
    <t>2024-07-13 19:34:23</t>
  </si>
  <si>
    <t>26考研，在苏州读书，打算考会计专硕，想了解下线上和北京线下的课程，方便回电；来源：放心学
姓名：未留
电话：fzl1079869006
地区：北京
咨询：考研
备注：会计 外呼主题：2025财年第2财月代理商</t>
  </si>
  <si>
    <t>2025财年第2财月代理商</t>
  </si>
  <si>
    <t>栗晓环(转岗)</t>
  </si>
  <si>
    <t>放心学</t>
  </si>
  <si>
    <t>费子凌</t>
  </si>
  <si>
    <t>31903505</t>
  </si>
  <si>
    <t>2026-03-03 13:59</t>
  </si>
  <si>
    <t>苏州城市学院</t>
  </si>
  <si>
    <t>工商管理系</t>
  </si>
  <si>
    <t>2026-03-03 14:00</t>
  </si>
  <si>
    <t>2026-03-03 14:14</t>
  </si>
  <si>
    <t>LP1772517642309</t>
  </si>
  <si>
    <t>BJWY9896211790</t>
  </si>
  <si>
    <t>回访人：谭悦，回访时间：2026-03-03 13:59，回访内容：1；|回访人：谭悦，回访时间：2026-03-03 14:00，回访内容：系统自动签约</t>
  </si>
  <si>
    <t>暑假集训营,考研专业课管综</t>
  </si>
  <si>
    <t>钟柏屹</t>
  </si>
  <si>
    <t>139721438</t>
  </si>
  <si>
    <t>2025-12-26 15:57:10</t>
  </si>
  <si>
    <t>续费原因：老师好，学员想咨询考研课程；该学生为保护期内续费，原顾问：国内大学部-赵星火(zhaoxinghuo@xdf.cn)</t>
  </si>
  <si>
    <t>31212217</t>
  </si>
  <si>
    <t>2025-12-26 16:22</t>
  </si>
  <si>
    <t>附属科德学院</t>
  </si>
  <si>
    <t>新闻编导</t>
  </si>
  <si>
    <t>2026-03-03 10:11</t>
  </si>
  <si>
    <t>2026-03-03 11:33</t>
  </si>
  <si>
    <t>LP17725038892634</t>
  </si>
  <si>
    <t>BJWY8126135050</t>
  </si>
  <si>
    <t>回访人：赵星火，回访时间：2026-02-28 21:42，回访内容：跟进学生情况中看下成绩如何后续安排。；|回访人：赵星火，回访时间：2026-03-03 10:11，回访内容：系统自动签约</t>
  </si>
  <si>
    <t>145522048</t>
  </si>
  <si>
    <t>2026-02-05 14:03:04</t>
  </si>
  <si>
    <t>死单激活,谭悦;；【小红书资源】
28考季咨询考研，IP地址在北京，需要规划（TMK主管分配TMK） 外呼主题：FY26-国内9月死单回访（9.22-9.28）</t>
  </si>
  <si>
    <t>张华均</t>
  </si>
  <si>
    <t>31923720</t>
  </si>
  <si>
    <t>2026-03-03 21:55</t>
  </si>
  <si>
    <t>六级,四级,考研专业课,考研无忧计划</t>
  </si>
  <si>
    <t>2026-03-03 21:56</t>
  </si>
  <si>
    <t>BJWY9694106934</t>
  </si>
  <si>
    <t>WYP280030007</t>
  </si>
  <si>
    <t>回访人：谭悦，回访时间：2026-03-03 21:55，回访内容：1；|回访人：谭悦，回访时间：2026-03-03 21:55，回访内容：11</t>
  </si>
  <si>
    <t>无忧计划-早鸟,考研专业课300,四级无忧计划,六级无忧计划</t>
  </si>
  <si>
    <t>WYP280020007</t>
  </si>
  <si>
    <t>WYP280010007</t>
  </si>
  <si>
    <t>WYE28003</t>
  </si>
  <si>
    <t>WYE280030004</t>
  </si>
  <si>
    <t>WYE28002</t>
  </si>
  <si>
    <t>WYE280020004</t>
  </si>
  <si>
    <t>WYE280010008</t>
  </si>
  <si>
    <t>147297579</t>
  </si>
  <si>
    <t>2026-02-27 15:27:28</t>
  </si>
  <si>
    <t xml:space="preserve">已到花园桥校区，尽快联系
渠道录入来源：大众点评
事件名称：400电话
大众点评门店名称：新东方考研四六级(花园桥校区)
店铺绑定的校区：花园桥校区
店铺管理员邮箱：lvmeng2@xdf.cn
备注：2026-02-27 15:27:21,用户在大众点评新东方考研四六级(花园桥校区)呼入400电话 已接
</t>
  </si>
  <si>
    <t>2026财年第9财月大众点评在线咨询</t>
  </si>
  <si>
    <t>堕朕</t>
  </si>
  <si>
    <t>于艺涵</t>
  </si>
  <si>
    <t>31859185</t>
  </si>
  <si>
    <t>2026-02-27 17:18</t>
  </si>
  <si>
    <t>2026-03-03 18:03</t>
  </si>
  <si>
    <t>2026-03-03 18:04</t>
  </si>
  <si>
    <t>BJWY2068492155</t>
  </si>
  <si>
    <t>回访人：堕朕，回访时间：2026-02-27 17:18，回访内容：首师大文化产业管理，推啄木鸟面谈，回家里跟妈妈商量一下；|回访人：堕朕，回访时间：2026-02-28 20:37，回访内容：沟通专业院校规划，再跟家里商量商量；|回访人：堕朕，回访时间：2026-03-03 18:03，回访内容：已签约</t>
  </si>
  <si>
    <t>英语,政治,专业课300,教育硕士</t>
  </si>
  <si>
    <t>白睿</t>
  </si>
  <si>
    <t>147254842</t>
  </si>
  <si>
    <t>2026-02-27 12:09:14</t>
  </si>
  <si>
    <t>31856249</t>
  </si>
  <si>
    <t>2026-02-27 12:16</t>
  </si>
  <si>
    <t>2026-03-03 10:29</t>
  </si>
  <si>
    <t>2026-03-03 11:32</t>
  </si>
  <si>
    <t>LP17725049482721</t>
  </si>
  <si>
    <t>四级一对一伴学班</t>
  </si>
  <si>
    <t>BJWY5569277947</t>
  </si>
  <si>
    <t>回访人：赵星火，回访时间：2026-02-27 12:16，回访内容：差两份这边继续维护跟进下课时分配；|回访人：赵星火，回访时间：2026-03-03 10:29，回访内容：系统自动签约</t>
  </si>
  <si>
    <t>咪咪</t>
  </si>
  <si>
    <t>147673706</t>
  </si>
  <si>
    <t>2026-03-01 22:08:31</t>
  </si>
  <si>
    <t>【王朝群】咨询考研线下课程</t>
  </si>
  <si>
    <t>卢绎霖</t>
  </si>
  <si>
    <t>31897338</t>
  </si>
  <si>
    <t>2026-03-02 16:29</t>
  </si>
  <si>
    <t>东方语言文化学院</t>
  </si>
  <si>
    <t>阿拉伯语</t>
  </si>
  <si>
    <t>2026-03-03 14:55</t>
  </si>
  <si>
    <t>BJWY5687397253</t>
  </si>
  <si>
    <t>WYP270300034</t>
  </si>
  <si>
    <t>回访人：赵星火，回访时间：2026-03-02 16:29，回访内容：跨考这边咨询周末班课跟进中继续维护；|回访人：赵星火，回访时间：2026-03-03 14:55，回访内容：1</t>
  </si>
  <si>
    <t>WYE270530005</t>
  </si>
  <si>
    <t>WYJ270020015</t>
  </si>
  <si>
    <t>WYE270540005</t>
  </si>
  <si>
    <t>WYP270280034</t>
  </si>
  <si>
    <t>WYJ270010015</t>
  </si>
  <si>
    <t>WYP270290034</t>
  </si>
  <si>
    <t>WYE270400051</t>
  </si>
  <si>
    <t>许嘉琪</t>
  </si>
  <si>
    <t>31816632</t>
  </si>
  <si>
    <t>2026-03-03 13:33</t>
  </si>
  <si>
    <t>2026-03-03 13:48</t>
  </si>
  <si>
    <t>BJWY5177607842</t>
  </si>
  <si>
    <t>WYP272050036</t>
  </si>
  <si>
    <t xml:space="preserve">回访人：谭悦，回访时间：2026-03-03 13:33，回访内容：1；|回访人：谭悦，回访时间：2026-03-03 13:48，回访内容：签约 </t>
  </si>
  <si>
    <t>WYP272040036</t>
  </si>
  <si>
    <t>WYP272060036</t>
  </si>
  <si>
    <t>艺潇</t>
  </si>
  <si>
    <t>147833373</t>
  </si>
  <si>
    <t>2026-03-02 17:26:11</t>
  </si>
  <si>
    <t>郝薇2-haowei2@xdf.cn-(新东方教育科技集团有限公司-产业机构-前途出国-前途北京公司-美国研究生二部-咨询一组 | 咨询顾问)，李涛；</t>
  </si>
  <si>
    <t>郝薇2-haowei2@xdf.cn-(新东方教育科技集团有限公司-产业机构-前途出国-前途北京公司-美国研究生二部-咨询一组 | 咨询顾问)</t>
  </si>
  <si>
    <t>杨艺潇</t>
  </si>
  <si>
    <t>31814679</t>
  </si>
  <si>
    <t>2026-03-02 17:36</t>
  </si>
  <si>
    <t>2026-03-03 11:55</t>
  </si>
  <si>
    <t>BJWY5880710443</t>
  </si>
  <si>
    <t>WYP270290032</t>
  </si>
  <si>
    <t>回访人：李涛，回访时间：2026-03-02 17:36，回访内容：学生是北京工商大学  法学专业 想要了解考研课程  介绍走读和一对一  微信继续跟进；|回访人：李涛，回访时间：2026-03-03 11:55，回访内容：已报名</t>
  </si>
  <si>
    <t>WYE270400049</t>
  </si>
  <si>
    <t>WYE270540004</t>
  </si>
  <si>
    <t>WYP270280032</t>
  </si>
  <si>
    <t>WYE270530004</t>
  </si>
  <si>
    <t>WYP270300032</t>
  </si>
  <si>
    <t>LP17725092793110</t>
  </si>
  <si>
    <t>147507584</t>
  </si>
  <si>
    <t>边鑫博</t>
  </si>
  <si>
    <t>2026-02-28 19:45:07</t>
  </si>
  <si>
    <t>续费原因：咨询考研；该学生为保护期外续费，原顾问部门：国内大学部</t>
  </si>
  <si>
    <t>边鑫博bianxinbo@xdf.cn</t>
  </si>
  <si>
    <t>31852711</t>
  </si>
  <si>
    <t>2026-02-28 21:00</t>
  </si>
  <si>
    <t>2026-03-02 21:17</t>
  </si>
  <si>
    <t>2026-03-02 21:18</t>
  </si>
  <si>
    <t>KYJZ280102</t>
  </si>
  <si>
    <t>28考研暑寒暑集训营政治</t>
  </si>
  <si>
    <t>KYJZ2801020003</t>
  </si>
  <si>
    <t>回访人：李涛，回访时间：2026-02-28 21:00，回访内容：了解考研课  明天来学校当面沟通；|回访人：李涛，回访时间：2026-03-02 21:17，回访内容：已报名</t>
  </si>
  <si>
    <t>KYJS2801001</t>
  </si>
  <si>
    <t>28考研大二集训营数学</t>
  </si>
  <si>
    <t>KYJS28010010001</t>
  </si>
  <si>
    <t>KYJY2801001</t>
  </si>
  <si>
    <t>28考研大二集训营英语</t>
  </si>
  <si>
    <t>KYJY28010010002</t>
  </si>
  <si>
    <t>KYJ2801Z1</t>
  </si>
  <si>
    <t>28考研大二集训营(住宿费)</t>
  </si>
  <si>
    <t>KYJ2801Z10002</t>
  </si>
  <si>
    <t>KYJS280102</t>
  </si>
  <si>
    <t>28考研暑寒暑集训营数学</t>
  </si>
  <si>
    <t>KYJS2801020002</t>
  </si>
  <si>
    <t>KYJ2801Z2</t>
  </si>
  <si>
    <t>28考研暑寒暑集训营(住宿费/英政数)</t>
  </si>
  <si>
    <t>KYJ2801Z20002</t>
  </si>
  <si>
    <t>KYJY280102</t>
  </si>
  <si>
    <t>28考研暑寒暑集训营英语</t>
  </si>
  <si>
    <t>KYJY2801020003</t>
  </si>
  <si>
    <t>LP17724163374487</t>
  </si>
  <si>
    <t>28考研专业课一对一（30h/集训）</t>
  </si>
  <si>
    <t>耿天赫</t>
  </si>
  <si>
    <t>146519383</t>
  </si>
  <si>
    <t>2026-02-14 14:57:39</t>
  </si>
  <si>
    <t xml:space="preserve">渠道录入来源：SCRM-客服推送
商机ID：5010420300
商机编码：XSJ26021452255222000
针对人群：大学
学员号：BJ2533475
学生学校：不详
咨询课程：英语
创建人邮箱：zhaoang@xdf.cn
创建时间：2026-02-14 14:57:35
资源类型：单个资源
跟进记录：商机备注：咨询考研课程，麻烦跟进，保险专业。;接触点：直访；
</t>
  </si>
  <si>
    <t>31752844</t>
  </si>
  <si>
    <t>2026-02-14 15:20</t>
  </si>
  <si>
    <t>英语,考研VIP</t>
  </si>
  <si>
    <t>2026-03-02 15:21</t>
  </si>
  <si>
    <t>BJWY7769067507</t>
  </si>
  <si>
    <t>KYSJJXZ27010010</t>
  </si>
  <si>
    <t>回访人：李涛，回访时间：2026-02-21 10:43，回访内容：约面谈时间 明天来学校当面沟通！；|回访人：李涛，回访时间：2026-02-22 16:03，回访内容：改一下时间 明天过来！；|回访人：李涛，回访时间：2026-02-23 11:02，回访内容：面谈结束  想要考虑暑假营   回家跟父母商量一下；|回访人：李涛，回访时间：2026-02-28 08:12，回访内容：跟家里人商量中；|回访人：李涛，回访时间：2026-03-02 15:21，回访内容：报名</t>
  </si>
  <si>
    <t>KYZYJXJJ2701</t>
  </si>
  <si>
    <t>27考研经济类综合集训营（396）</t>
  </si>
  <si>
    <t>KYZYJXJJ27010013</t>
  </si>
  <si>
    <t>KYSJJX2707SZ0010</t>
  </si>
  <si>
    <t>KYSJJXY27010010</t>
  </si>
  <si>
    <t>LP1772434234510</t>
  </si>
  <si>
    <t>戴冠宇</t>
  </si>
  <si>
    <t>143812063</t>
  </si>
  <si>
    <t>2026-01-23 19:16:55</t>
  </si>
  <si>
    <t>续费原因：老师好，学生打算二战，数学比较差，要重新学，约孙建华老师线下沟通；该学生为保护期内续费，原顾问：国内大学部-谭悦(tanyue9@xdf.cn)</t>
  </si>
  <si>
    <t>31563024</t>
  </si>
  <si>
    <t>2026-01-23 19:26</t>
  </si>
  <si>
    <t>2026-03-02 10:32</t>
  </si>
  <si>
    <t>3215907</t>
  </si>
  <si>
    <t>北京中心菁英计划 27考研菁英B计划（英政） 2026-12</t>
  </si>
  <si>
    <t>BJWY7239584434</t>
  </si>
  <si>
    <t>108321590700000002</t>
  </si>
  <si>
    <t xml:space="preserve">回访人：谭悦，回访时间：2026-02-22 18:53，回访内容：跟进二战续费报名  ；|回访人：谭悦，回访时间：2026-02-25 15:35，回访内容：我和学管老师一直在维护中， 家长要等出成绩在报课，还在等；|回访人：谭悦，回访时间：2026-03-02 10:32，回访内容：签约 </t>
  </si>
  <si>
    <t>3234561</t>
  </si>
  <si>
    <t>北京中心菁英计划 27考研菁英计划（英政联报专业课50h） 2026-12</t>
  </si>
  <si>
    <t>肖晨西xiaochenxi2@xdf.cn</t>
  </si>
  <si>
    <t>31868394</t>
  </si>
  <si>
    <t>2026-02-28 18:34</t>
  </si>
  <si>
    <t>2026-03-02 18:57</t>
  </si>
  <si>
    <t>WYM28103</t>
  </si>
  <si>
    <t>肖晨西</t>
  </si>
  <si>
    <t>WYM281030006</t>
  </si>
  <si>
    <t xml:space="preserve">回访人：谭悦，回访时间：2026-02-28 18:34，回访内容：微信跟进中，28考研   ；|回访人：谭悦，回访时间：2026-03-01 13:05，回访内容：准备缴费了 ，报名28考研 ；|回访人：谭悦，回访时间：2026-03-02 18:57，回访内容：签约 </t>
  </si>
  <si>
    <t>WYE281030007</t>
  </si>
  <si>
    <t>WYE281020007</t>
  </si>
  <si>
    <t>WYP281010011</t>
  </si>
  <si>
    <t>WYP281020011</t>
  </si>
  <si>
    <t>WYM28102</t>
  </si>
  <si>
    <t>WYM281020006</t>
  </si>
  <si>
    <t>WYE281010012</t>
  </si>
  <si>
    <t>WYM28101</t>
  </si>
  <si>
    <t>WYM281010006</t>
  </si>
  <si>
    <t>WYS260220016</t>
  </si>
  <si>
    <t>WYP281030011</t>
  </si>
  <si>
    <t>LP17724486261696</t>
  </si>
  <si>
    <t>范城玮</t>
  </si>
  <si>
    <t>147672525</t>
  </si>
  <si>
    <t>2026-03-01 21:19:50</t>
  </si>
  <si>
    <t>续费原因：咨询复试，可以一对一；该学生为保护期外续费，原顾问部门：国内大学部</t>
  </si>
  <si>
    <t>31891733</t>
  </si>
  <si>
    <t>2026-03-01 22:02</t>
  </si>
  <si>
    <t>太原理工大学</t>
  </si>
  <si>
    <t>信息与计算机学院</t>
  </si>
  <si>
    <t>2026-03-02 18:15</t>
  </si>
  <si>
    <t>2026-03-02 19:59</t>
  </si>
  <si>
    <t>LP17724465151543</t>
  </si>
  <si>
    <t>BJWY9523197140</t>
  </si>
  <si>
    <t>回访人：李涛，回访时间：2026-03-01 22:02，回访内容：了解复试课程，微信跟进；|回访人：李涛，回访时间：2026-03-02 11:07，回访内容：报名复试一对一课程！；|回访人：李涛，回访时间：2026-03-02 18:15，回访内容：系统自动签约</t>
  </si>
  <si>
    <t>LP17724465151542</t>
  </si>
  <si>
    <t>周珺</t>
  </si>
  <si>
    <t>147517025</t>
  </si>
  <si>
    <t>2026-02-28 18:55:04</t>
  </si>
  <si>
    <t>续费原因：需要辅导复试笔试的高数，已经找号老师，1号沟通后确认课时后报课，个性化；该学生为保护期外续费，原顾问部门：国内大学部</t>
  </si>
  <si>
    <t>31852129</t>
  </si>
  <si>
    <t>2026-02-28 19:54</t>
  </si>
  <si>
    <t>物流管理</t>
  </si>
  <si>
    <t>2026-03-02 17:51</t>
  </si>
  <si>
    <t>2026-03-02 17:54</t>
  </si>
  <si>
    <t>LP17724450951458</t>
  </si>
  <si>
    <t>BJWY2496985677</t>
  </si>
  <si>
    <t>回访人：谭悦，回访时间：2026-02-28 19:54，回访内容：复试  ；|回访人：谭悦，回访时间：2026-03-01 22:26，回访内容：跟进考研复试；|回访人：谭悦，回访时间：2026-03-02 17:51，回访内容：系统自动签约</t>
  </si>
  <si>
    <t>61582230</t>
  </si>
  <si>
    <t>2023-10-29 18:10:54</t>
  </si>
  <si>
    <t>【四级】家长说孩子要考四级的，今年不考的话，明年肯定得考，了解四级课程，现在在开车不方便接听，加微信发送课程资料，手机号是微信号【A】 外呼主题：【2023-CRM高三资源】-北京大学部</t>
  </si>
  <si>
    <t>【2023-CRM高三资源】-北京大学部</t>
  </si>
  <si>
    <t>毛坯数据</t>
  </si>
  <si>
    <t>张子天</t>
  </si>
  <si>
    <t>31813874</t>
  </si>
  <si>
    <t>2026-03-02 15:30</t>
  </si>
  <si>
    <t>中国戏曲学院</t>
  </si>
  <si>
    <t>戏曲舞台设计</t>
  </si>
  <si>
    <t>2026-03-02 16:26</t>
  </si>
  <si>
    <t>XDF092211000947274</t>
  </si>
  <si>
    <t>WYP270300029</t>
  </si>
  <si>
    <t>回访人：赵星火，回访时间：2026-03-02 15:30，回访内容：1；|回访人：赵星火，回访时间：2026-03-02 15:39，回访内容：跟进学生情况这边继续维护学生考虑介绍课程；|回访人：赵星火，回访时间：2026-03-02 16:26，回访内容：签约</t>
  </si>
  <si>
    <t>WYE270530002</t>
  </si>
  <si>
    <t>WYE270540002</t>
  </si>
  <si>
    <t>WYP270280029</t>
  </si>
  <si>
    <t>WYP270290029</t>
  </si>
  <si>
    <t>WYE270400044</t>
  </si>
  <si>
    <t>橹穆全肯定BOT</t>
  </si>
  <si>
    <t>146160350</t>
  </si>
  <si>
    <t>2026-02-09 16:43:40</t>
  </si>
  <si>
    <t>【王朝群】咨询人大外交学考研，张珂昕同学 ，一对一</t>
  </si>
  <si>
    <t>张珂昕</t>
  </si>
  <si>
    <t>31727171</t>
  </si>
  <si>
    <t>2026-02-09 17:18</t>
  </si>
  <si>
    <t>曲阜师范大学</t>
  </si>
  <si>
    <t>历史文化学院</t>
  </si>
  <si>
    <t>文物与博物馆</t>
  </si>
  <si>
    <t>2026-03-02 16:23</t>
  </si>
  <si>
    <t>BJWY5656456635</t>
  </si>
  <si>
    <t>KYQNJXZ27020015</t>
  </si>
  <si>
    <t>回访人：赵星火，回访时间：2026-02-21 15:11，回访内容：邀约面谈时间跟进学生情况继续维护跟进中；|回访人：赵星火，回访时间：2026-02-25 16:54，回访内容：还没确定时间这边确定下再说集训参观；|回访人：赵星火，回访时间：2026-02-28 21:25，回访内容：给到上岸的案例  出分情况 计划2号来面谈；|回访人：赵星火，回访时间：2026-03-02 16:23，回访内容：签约</t>
  </si>
  <si>
    <t>全年集训营,考研专业课300</t>
  </si>
  <si>
    <t>KYQNJXY2701A0024</t>
  </si>
  <si>
    <t>KYQNJXY2701B0024</t>
  </si>
  <si>
    <t>KYQNJX2703Z0031</t>
  </si>
  <si>
    <t>LP1772431363206</t>
  </si>
  <si>
    <t>147759600</t>
  </si>
  <si>
    <t>2026-03-02 11:40:23</t>
  </si>
  <si>
    <t>李佳霖+lijialin7@xdf.cn+李佳霖7(新东方教育科技集团有限公司-产业机构-前途出国-前途北京公司-加拿大部-咨询一组 | 加拿大部咨询组长)</t>
  </si>
  <si>
    <t>于慧佳</t>
  </si>
  <si>
    <t>31812862</t>
  </si>
  <si>
    <t>2026-03-02 11:52</t>
  </si>
  <si>
    <t>北华航天工业学院</t>
  </si>
  <si>
    <t>财务管理</t>
  </si>
  <si>
    <t>2026-03-02 12:05</t>
  </si>
  <si>
    <t>2026-03-02 12:29</t>
  </si>
  <si>
    <t>LP17724243525131</t>
  </si>
  <si>
    <t>BJWY9437019695</t>
  </si>
  <si>
    <t>回访人：赵星火，回访时间：2026-03-02 11:52，回访内容：1；|回访人：赵星火，回访时间：2026-03-02 12:05，回访内容：系统自动签约</t>
  </si>
  <si>
    <t>张茂雄</t>
  </si>
  <si>
    <t>147568990</t>
  </si>
  <si>
    <t>2026-03-01 21:49:32</t>
  </si>
  <si>
    <t>续费原因：复试一对一；该学生为保护期内续费，原顾问：国内大学部-赵星火(zhaoxinghuo@xdf.cn)</t>
  </si>
  <si>
    <t>31879846</t>
  </si>
  <si>
    <t>2026-03-02 10:33</t>
  </si>
  <si>
    <t>2026-03-02 10:37</t>
  </si>
  <si>
    <t>2026-03-02 10:44</t>
  </si>
  <si>
    <t>LP17724190454692</t>
  </si>
  <si>
    <t>BJWY2715131077</t>
  </si>
  <si>
    <t>回访人：赵星火，回访时间：2026-03-02 10:33，回访内容：签约；|回访人：赵星火，回访时间：2026-03-02 10:37，回访内容：系统自动签约</t>
  </si>
  <si>
    <t>147772642</t>
  </si>
  <si>
    <t>2026-03-02 14:18:57</t>
  </si>
  <si>
    <t>樊塽</t>
  </si>
  <si>
    <t>31813451</t>
  </si>
  <si>
    <t>2026-03-02 14:23</t>
  </si>
  <si>
    <t>管理学院</t>
  </si>
  <si>
    <t>2026-03-02 14:56</t>
  </si>
  <si>
    <t>BJWY8589169818</t>
  </si>
  <si>
    <t>WYS260210051</t>
  </si>
  <si>
    <t xml:space="preserve">回访人：谭悦，回访时间：2026-03-02 14:23，回访内容：报名六级班 ；|回访人：谭悦，回访时间：2026-03-02 14:56，回访内容：签约  </t>
  </si>
  <si>
    <t>黄淑茵</t>
  </si>
  <si>
    <t>145564356</t>
  </si>
  <si>
    <t>2026-02-05 15:45:29</t>
  </si>
  <si>
    <t xml:space="preserve">新带新，打算一起报名28考研班， 先建单
</t>
  </si>
  <si>
    <t>31710413</t>
  </si>
  <si>
    <t>2026-03-01 22:12</t>
  </si>
  <si>
    <t>BJWY7529260610</t>
  </si>
  <si>
    <t>WYS260220008</t>
  </si>
  <si>
    <t xml:space="preserve">回访人：谭悦，回访时间：2026-02-21 14:52，回访内容：跟进28考研，学生说要等三月开学再来校区报名  ；|回访人：谭悦，回访时间：2026-03-01 19:24，回访内容：面谈  ；|回访人：谭悦，回访时间：2026-03-01 22:12，回访内容：1签约 </t>
  </si>
  <si>
    <t>WYP280010006</t>
  </si>
  <si>
    <t>WYE280010007</t>
  </si>
  <si>
    <t>WYP280020006</t>
  </si>
  <si>
    <t>WYE280040004</t>
  </si>
  <si>
    <t>WYE280050004</t>
  </si>
  <si>
    <t>WYP280030006</t>
  </si>
  <si>
    <t>LP17723704023869</t>
  </si>
  <si>
    <t>刘女士</t>
  </si>
  <si>
    <t>146819327</t>
  </si>
  <si>
    <t>2026-02-25 10:42:50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</si>
  <si>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备注：来源:小表单;姓名:刘女士;意向课程: 【课程】考研、四六级、专升本、成人英语/北京/北京; 新老生: 流失老生; 提交链接:pages/index/index.html?scene=81512,,ucwVUGil;地理位置:北京市丰台区新村街道造甲街5号造甲街住宅小区;渠道:新媒体运营/集团品牌官微</t>
  </si>
  <si>
    <t>2026-02-25 14:00:28</t>
  </si>
  <si>
    <t>赵云轩</t>
  </si>
  <si>
    <t>31785538</t>
  </si>
  <si>
    <t>2026-02-25 14:30</t>
  </si>
  <si>
    <t>考研集训营,考研VIP,考研无忧计划</t>
  </si>
  <si>
    <t>体育教育训练学院</t>
  </si>
  <si>
    <t>体育教育</t>
  </si>
  <si>
    <t>2026-03-01 19:43</t>
  </si>
  <si>
    <t>BJWY2245817924</t>
  </si>
  <si>
    <t>WYP270280025</t>
  </si>
  <si>
    <t>回访人：李涛，回访时间：2026-02-25 14:30，回访内容：孩子大三，首体的体育教育，准备考本专业，院校考虑北京，专业课在学校学，四级还没过！邀约来线下  加微信沟通！；|回访人：李涛，回访时间：2026-02-27 10:55，回访内容：倾向暑期集训     介绍课程 回去再跟孩子商量一下；|回访人：李涛，回访时间：2026-02-28 13:23，回访内容：倾向走读班   约来校区面谈 晚上回家需要跟孩子商量一下；|回访人：李涛，回访时间：2026-03-01 19:43，回访内容：已报名</t>
  </si>
  <si>
    <t>WYE27043</t>
  </si>
  <si>
    <t>WYE270430059</t>
  </si>
  <si>
    <t>WYP270290025</t>
  </si>
  <si>
    <t>WYE270400039</t>
  </si>
  <si>
    <t>WYE27044</t>
  </si>
  <si>
    <t>WYE270440059</t>
  </si>
  <si>
    <t>WYP270300025</t>
  </si>
  <si>
    <t>147644972</t>
  </si>
  <si>
    <t>2026-03-01 16:26:14</t>
  </si>
  <si>
    <t>续费原因：续费；该学生为保护期内续费，原顾问：国内大学部-谭悦(tanyue9@xdf.cn)</t>
  </si>
  <si>
    <t>31875901</t>
  </si>
  <si>
    <t>2026-03-01 17:01</t>
  </si>
  <si>
    <t>2026-03-01 17:02</t>
  </si>
  <si>
    <t>WYS260210042</t>
  </si>
  <si>
    <t xml:space="preserve">回访人：谭悦，回访时间：2026-03-01 17:01，回访内容：六级 </t>
  </si>
  <si>
    <t>吴经纬</t>
  </si>
  <si>
    <t>140255069</t>
  </si>
  <si>
    <t>陈猛飞</t>
  </si>
  <si>
    <t>2025-12-29 18:35:57</t>
  </si>
  <si>
    <t>续费原因：学生想要了解考研复试的课程，今天晚上学生要出去吃饭，辛苦老师明天联系；该学生为保护期内续费，原顾问：国内大学部-谭悦(tanyue9@xdf.cn)</t>
  </si>
  <si>
    <t>陈猛飞chenmengfei@xdf.cn</t>
  </si>
  <si>
    <t>31241228</t>
  </si>
  <si>
    <t>2025-12-30 16:15</t>
  </si>
  <si>
    <t>中国劳动关系学院</t>
  </si>
  <si>
    <t>2026-03-01 14:00</t>
  </si>
  <si>
    <t>2026-03-01 14:01</t>
  </si>
  <si>
    <t>LP1772344832453</t>
  </si>
  <si>
    <t>BJWY2300146649</t>
  </si>
  <si>
    <t>回访人：谭悦，回访时间：2026-02-21 18:41，回访内容：跟进复试 ；|回访人：谭悦，回访时间：2026-02-27 20:11，回访内容：等待出分 ；|回访人：谭悦，回访时间：2026-03-01 14:00，回访内容：系统自动签约</t>
  </si>
  <si>
    <t>英语,专业课150</t>
  </si>
  <si>
    <t>LP1772344832454</t>
  </si>
  <si>
    <t>琴键上的咏叹调</t>
  </si>
  <si>
    <t>127564286</t>
  </si>
  <si>
    <t>曹健</t>
  </si>
  <si>
    <t>2025-09-15 17:48:33</t>
  </si>
  <si>
    <t>【小红书资源】
28考季咨询考研，IP地址在北京，需要规划（TMK主管分配TMK）</t>
  </si>
  <si>
    <t>31709500</t>
  </si>
  <si>
    <t>2026-03-01 22:14</t>
  </si>
  <si>
    <t>WYE281010011</t>
  </si>
  <si>
    <t>回访人：谭悦，回访时间：2026-02-21 14:51，回访内容：跟进28考研，三月一号开学来北京 ；|回访人：谭悦，回访时间：2026-03-01 19:22，回访内容：面谈 ；|回访人：谭悦，回访时间：2026-03-01 22:14，回访内容：1</t>
  </si>
  <si>
    <t>WYE281030006</t>
  </si>
  <si>
    <t>WYE281020006</t>
  </si>
  <si>
    <t>WYP281010010</t>
  </si>
  <si>
    <t>WYP281020010</t>
  </si>
  <si>
    <t>WYS260220007</t>
  </si>
  <si>
    <t>WYP281030010</t>
  </si>
  <si>
    <t>LP17723702433850</t>
  </si>
  <si>
    <t>138669717</t>
  </si>
  <si>
    <t>2025-12-20 14:23:05</t>
  </si>
  <si>
    <t>【王朝群】咨询考研线下课程，大三</t>
  </si>
  <si>
    <t>陈云依</t>
  </si>
  <si>
    <t>31114237</t>
  </si>
  <si>
    <t>2026-02-28 16:22</t>
  </si>
  <si>
    <t>建筑与城市规划学院</t>
  </si>
  <si>
    <t>2026-03-01 17:04</t>
  </si>
  <si>
    <t>LP17723556952111</t>
  </si>
  <si>
    <t>六级一对一（30H）</t>
  </si>
  <si>
    <t>BJWY5279902251</t>
  </si>
  <si>
    <t>回访人：程远，回访时间：2026-02-28 16:22，回访内容：程远恢复工单, 系统自动生成回访记录!；|回访人：谭悦，回访时间：2026-03-01 17:01，回访内容：系统自动签约</t>
  </si>
  <si>
    <t>147237752</t>
  </si>
  <si>
    <t>2026-02-27 19:28:32</t>
  </si>
  <si>
    <t>学员大三想考研，但是目前没怎么了解情况和考研的事情，需要老师先介绍一下考研基本常识。还是考本校本专业，四级没过，想考虑考研和四级一起推进，老师可以先介绍考研的内容，四级我这边会分析成绩</t>
  </si>
  <si>
    <t>韩琦</t>
  </si>
  <si>
    <t>31852925</t>
  </si>
  <si>
    <t>2026-02-28 21:26</t>
  </si>
  <si>
    <t>景德镇陶瓷大学</t>
  </si>
  <si>
    <t>无机非金属材料工程</t>
  </si>
  <si>
    <t>2026-03-01 20:51</t>
  </si>
  <si>
    <t>2026-03-01 21:30</t>
  </si>
  <si>
    <t>BJWY7529289448</t>
  </si>
  <si>
    <t>回访人：杨晓超，回访时间：2026-02-28 21:26，回访内容：学员大三想考研，但是目前没怎么了解情况和考研的事情，需要老师先介绍一下考研基本常识。还是考本校本专业，四级没过，想考虑考研和四级一起推进，老师可以先介绍考研的内容，四级我这边会分析成绩；|回访人：杨晓超，回访时间：2026-03-01 20:51，回访内容：签约</t>
  </si>
  <si>
    <t>皮昌林</t>
  </si>
  <si>
    <t>147645489</t>
  </si>
  <si>
    <t>2026-03-01 16:29:40</t>
  </si>
  <si>
    <t xml:space="preserve">考博复试口语的课程
</t>
  </si>
  <si>
    <t>李衍葳liyanwei@xdf.cn</t>
  </si>
  <si>
    <t>31875932</t>
  </si>
  <si>
    <t>应用物理学1</t>
  </si>
  <si>
    <t>2026-03-01 17:40</t>
  </si>
  <si>
    <t>2026-03-01 17:48</t>
  </si>
  <si>
    <t>LP17723580312499</t>
  </si>
  <si>
    <t>考博一对一伴学班</t>
  </si>
  <si>
    <t>李衍葳</t>
  </si>
  <si>
    <t>BJWY5105723891</t>
  </si>
  <si>
    <t>回访人：赵星火，回访时间：2026-03-01 17:04，回访内容：介绍师资约时间上课跟进中继续维护；|回访人：赵星火，回访时间：2026-03-01 17:40，回访内容：系统自动签约</t>
  </si>
  <si>
    <t>80244002</t>
  </si>
  <si>
    <t>2024-07-18 18:50:52</t>
  </si>
  <si>
    <t>【王朝群】咨询四级课程，家长咨询，孩子在赤峰，考上的是兰州的大学，想咨询北京的四级集训</t>
  </si>
  <si>
    <t>程泽凯</t>
  </si>
  <si>
    <t>31870680</t>
  </si>
  <si>
    <t>2026-02-28 22:50</t>
  </si>
  <si>
    <t>数字与统计学院</t>
  </si>
  <si>
    <t>数字基本班</t>
  </si>
  <si>
    <t>2026-02-28 22:52</t>
  </si>
  <si>
    <t>WYS26031</t>
  </si>
  <si>
    <t>取消六级无忧计划</t>
  </si>
  <si>
    <t>BJWY2588390719</t>
  </si>
  <si>
    <t>WYS260310001</t>
  </si>
  <si>
    <t>回访人：谭悦，回访时间：2026-02-28 22:50，回访内容：1；|回访人：谭悦，回访时间：2026-02-28 22:52，回访内容：签约</t>
  </si>
  <si>
    <t>95636479</t>
  </si>
  <si>
    <t>2025-02-26 10:36:48</t>
  </si>
  <si>
    <t>【考研】大三，在北京上学，考研，工科考医学类的公共卫生，咨询公共卫生的专业课辅导，四六级也做下了解，方便电话；【考研】大三，在北京上学，考研，工科考医学类的公共卫生，咨询公共卫生的专业课辅导，四六级也做下了解，方便电话</t>
  </si>
  <si>
    <t>陈厚雨</t>
  </si>
  <si>
    <t>31883670</t>
  </si>
  <si>
    <t>2026-02-28 22:48</t>
  </si>
  <si>
    <t>2026-02-28 22:49</t>
  </si>
  <si>
    <t>BJWY0618100908</t>
  </si>
  <si>
    <t>WYF260210028</t>
  </si>
  <si>
    <t>回访人：谭悦，回访时间：2026-02-28 22:48，回访内容：1；|回访人：谭悦，回访时间：2026-02-28 22:49，回访内容：签约</t>
  </si>
  <si>
    <t>智智宇宙无敌天下第一可爱</t>
  </si>
  <si>
    <t>146574594</t>
  </si>
  <si>
    <t>2026-02-22 22:07:06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</si>
  <si>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统一活动id：3156864
统一活动名称：北京大学事业部26年2月小红书专业号投放
渠道名称：网络营销-小红书-专业号投放
线索创建人邮箱：cuijiahui2@xdf.cn
资源跟进人邮箱：cuijiahui2@xdf.cn
备注：用户地区是【--】，在【2026-02-22 22:07:05】留资，私信通线索标签为【--】，来源于【小红书账号名称：北京新东方考研一对一咨询】投放账户，意向项目是【考研/考博】，留资笔记是【--】，备注【27考研，本科北京建筑大学工业工程，想去北京科技大学，咨询考研一对一辅导】
</t>
  </si>
  <si>
    <t>王昊飞</t>
  </si>
  <si>
    <t>31775622</t>
  </si>
  <si>
    <t>2026-02-23 10:37</t>
  </si>
  <si>
    <t>城市经济与管理学院</t>
  </si>
  <si>
    <t>工程管理</t>
  </si>
  <si>
    <t>2026-02-28 22:37</t>
  </si>
  <si>
    <t>3201732</t>
  </si>
  <si>
    <t>考研督学计划 27考研英政数督学计划</t>
  </si>
  <si>
    <t>BJWY1531413269</t>
  </si>
  <si>
    <t>108320173200000002</t>
  </si>
  <si>
    <t>回访人：谭悦，回访时间：2026-02-23 10:37，回访内容：这个学生联系上啦， 北建筑考北科，大三， 27考研， 学生说明天方便沟通，先加上微信了；|回访人：谭悦，回访时间：2026-02-24 12:30，回访内容：基础，四级过了，六级估计过不了。数学期末考试85，数学还可以。
考虑督学，推荐课程，沟通后天试听课  ；|回访人：谭悦，回访时间：2026-02-25 15:39，回访内容：明天来试听，然后跟进督学计划  ；|回访人：谭悦，回访时间：2026-02-28 22:33，回访内容：签约</t>
  </si>
  <si>
    <t>3201739</t>
  </si>
  <si>
    <t>考研督学计划 考研督学一对一（27考季-30h专业课）</t>
  </si>
  <si>
    <t>刘洋</t>
  </si>
  <si>
    <t>147451471</t>
  </si>
  <si>
    <t>2026-02-28 13:48:02</t>
  </si>
  <si>
    <t>续费原因：复试；该学生为保护期外续费，原顾问部门：国内大学部</t>
  </si>
  <si>
    <t>31847893</t>
  </si>
  <si>
    <t>2026-02-28 14:29</t>
  </si>
  <si>
    <t>新闻传播学院</t>
  </si>
  <si>
    <t>2026-02-28 21:54</t>
  </si>
  <si>
    <t>2026-02-28 22:59</t>
  </si>
  <si>
    <t>LP17722868595413</t>
  </si>
  <si>
    <t>BJWY0721126408</t>
  </si>
  <si>
    <t>回访人：谭悦，回访时间：2026-02-28 14:29，回访内容：1；|回访人：谭悦，回访时间：2026-02-28 21:54，回访内容：系统自动签约</t>
  </si>
  <si>
    <t>霍盈杉</t>
  </si>
  <si>
    <t>147409079</t>
  </si>
  <si>
    <t>谢仕为</t>
  </si>
  <si>
    <t>2026-02-28 14:48:36</t>
  </si>
  <si>
    <t>续费原因：学生续费复试班 辛苦分给原顾问赵星火老师；该学生为保护期内续费，原顾问：国内大学部-赵星火(zhaoxinghuo@xdf.cn)</t>
  </si>
  <si>
    <t>谢仕为xieshiwei1@xdf.cn</t>
  </si>
  <si>
    <t>31865869</t>
  </si>
  <si>
    <t>2026-02-28 15:34</t>
  </si>
  <si>
    <t>保定理工学院</t>
  </si>
  <si>
    <t>资源与工程技术学院</t>
  </si>
  <si>
    <t>土地资源管理</t>
  </si>
  <si>
    <t>2026-02-28 19:45</t>
  </si>
  <si>
    <t>2026-02-28 20:23</t>
  </si>
  <si>
    <t>LP17722791424146</t>
  </si>
  <si>
    <t>考研复试一对一（26考研/ 集训/定制）</t>
  </si>
  <si>
    <t>BJWY9038592627</t>
  </si>
  <si>
    <t>回访人：赵星火，回访时间：2026-02-28 15:34，回访内容：介绍课程内容中继续维护学生情况中继续维护；|回访人：赵星火，回访时间：2026-02-28 19:45，回访内容：系统自动签约</t>
  </si>
  <si>
    <t>严于律</t>
  </si>
  <si>
    <t>147384634</t>
  </si>
  <si>
    <t>2026-02-28 13:01:29</t>
  </si>
  <si>
    <t>续费原因：续费复试课程；该学生为保护期外续费，原顾问部门：国内大学部</t>
  </si>
  <si>
    <t>31805896</t>
  </si>
  <si>
    <t>2026-02-28 15:00</t>
  </si>
  <si>
    <t>工程管理（电力建设）</t>
  </si>
  <si>
    <t>2026-02-28 18:33</t>
  </si>
  <si>
    <t>BJWY2511364322</t>
  </si>
  <si>
    <t>WYT260190003</t>
  </si>
  <si>
    <t>回访人：李涛，回访时间：2026-02-28 15:00，回访内容：北航  计算机！ 初试328分！本科是华北电力大学，本科是物流管理，跨考！加微信 发一下课程介绍！；|回访人：李涛，回访时间：2026-02-28 18:33，回访内容：已报名</t>
  </si>
  <si>
    <t>WYT260180003</t>
  </si>
  <si>
    <t>LP17722647681460</t>
  </si>
  <si>
    <t>蒋义川</t>
  </si>
  <si>
    <t>147430711</t>
  </si>
  <si>
    <t>2026-02-28 10:15:45</t>
  </si>
  <si>
    <t>续费原因：续费1节课；该学生为保护期内续费，原顾问：国内大学部-赵星火(zhaoxinghuo@xdf.cn)</t>
  </si>
  <si>
    <t>31845440</t>
  </si>
  <si>
    <t>2026-02-28 10:24</t>
  </si>
  <si>
    <t>2026-02-28 13:45</t>
  </si>
  <si>
    <t>2026-02-28 13:48</t>
  </si>
  <si>
    <t>LP1772257540129</t>
  </si>
  <si>
    <t>BJWY0853632639</t>
  </si>
  <si>
    <t>回访人：赵星火，回访时间：2026-02-28 10:24，回访内容：下单；|回访人：赵星火，回访时间：2026-02-28 13:45，回访内容：系统自动签约</t>
  </si>
  <si>
    <t>六级无忧计划,六级一对一</t>
  </si>
  <si>
    <t>栗梓健</t>
  </si>
  <si>
    <t>145305489</t>
  </si>
  <si>
    <t>2026-02-03 14:44:50</t>
  </si>
  <si>
    <t>续费原因：学生英语跟政治也想跟咱们学，问我要什么时候开始准备，政治去年考了48分，孩子比较讨厌政治，我建议他政治年后早点准备，英语当时考56分，想7月份再跟咱们学，也建议年后开始选老师准备；该学生为保护期内续费，原顾问：国内大学部-赵星火(zhaoxinghuo@xdf.cn)</t>
  </si>
  <si>
    <t>31672372</t>
  </si>
  <si>
    <t>2026-02-03 17:14</t>
  </si>
  <si>
    <t>广西师范大学</t>
  </si>
  <si>
    <t>2026-02-28 12:13</t>
  </si>
  <si>
    <t>2026-02-28 13:12</t>
  </si>
  <si>
    <t>LP17722519834815</t>
  </si>
  <si>
    <t>XDF4428392240</t>
  </si>
  <si>
    <t>回访人：赵星火，回访时间：2026-02-23 15:15，回访内容：问下孩子妈妈这边的课程考虑继续维护中；|回访人：赵星火，回访时间：2026-02-28 12:13，回访内容：系统自动签约</t>
  </si>
  <si>
    <t>31847649</t>
  </si>
  <si>
    <t>2026-02-28 14:04</t>
  </si>
  <si>
    <t>2026-02-28 22:28</t>
  </si>
  <si>
    <t>2026-02-28 22:29</t>
  </si>
  <si>
    <t>WYT26022</t>
  </si>
  <si>
    <t>WYT260220002</t>
  </si>
  <si>
    <t xml:space="preserve">回访人：谭悦，回访时间：2026-02-28 14:04，回访内容：跟进考研复试 ；|回访人：谭悦，回访时间：2026-02-28 22:28，回访内容：签约 </t>
  </si>
  <si>
    <t>WYT26021</t>
  </si>
  <si>
    <t>WYT260210002</t>
  </si>
  <si>
    <t>张睿涵</t>
  </si>
  <si>
    <t>147423790</t>
  </si>
  <si>
    <t>2026-02-28 08:14:29</t>
  </si>
  <si>
    <t>续费原因：咨询复试班；该学生为保护期外续费，原顾问部门：国内大学部</t>
  </si>
  <si>
    <t>31862968</t>
  </si>
  <si>
    <t>2026-02-28 11:42</t>
  </si>
  <si>
    <t>2026-02-28 22:23</t>
  </si>
  <si>
    <t>2026-02-28 23:00</t>
  </si>
  <si>
    <t>LP17722886205677</t>
  </si>
  <si>
    <t>考研复试专业课一对一（26考季/6h）</t>
  </si>
  <si>
    <t>BJWY2481187846</t>
  </si>
  <si>
    <t>回访人：谭悦，回访时间：2026-02-28 11:42，回访内容：复试 ；|回访人：谭悦，回访时间：2026-02-28 22:23，回访内容：系统自动签约</t>
  </si>
  <si>
    <t>LP17722886205678</t>
  </si>
  <si>
    <t>83265407</t>
  </si>
  <si>
    <t>2024-08-25 16:24:28</t>
  </si>
  <si>
    <t>续费原因：学员意向26考研班次，辛苦老师建单流转；该学生为保护期内续费，原顾问：国内大学部-谭悦(tanyue9@xdf.cn)</t>
  </si>
  <si>
    <t>高无寒</t>
  </si>
  <si>
    <t>31869970</t>
  </si>
  <si>
    <t>2026-02-28 21:19</t>
  </si>
  <si>
    <t>物联网工程</t>
  </si>
  <si>
    <t>2026-02-28 21:48</t>
  </si>
  <si>
    <t>2026-02-28 23:01</t>
  </si>
  <si>
    <t>LP17722865225384</t>
  </si>
  <si>
    <t>BJWY7637374194</t>
  </si>
  <si>
    <t>回访人：谭悦，回访时间：2026-02-28 21:19，回访内容：1；|回访人：谭悦，回访时间：2026-02-28 21:48，回访内容：系统自动签约</t>
  </si>
  <si>
    <t>LP17722865235385</t>
  </si>
  <si>
    <t>147340204</t>
  </si>
  <si>
    <t>2026-02-27 18:06:46</t>
  </si>
  <si>
    <t xml:space="preserve">渠道录入来源：SCRM-客服推送
商机ID：5010483112
商机编码：XSJ26022786794135000
针对人群：大学
学生学校：不详
咨询课程：英语
创建人邮箱：chensiyu58@xdf.cn
创建时间：2026-02-27 18:06:35
资源类型：单个资源
跟进记录：商机备注：妈妈来电，咨询知春路校区，咨询考研英语，孩子现在正在去知春路校区的路上，希望知春路校区的老师能尽快给家长回个电话，这个家长未告知学生年级姓名，辛苦老师跟进一下，谢谢;接触点：呼入；
</t>
  </si>
  <si>
    <t>朱子佳</t>
  </si>
  <si>
    <t>31860670</t>
  </si>
  <si>
    <t>2026-02-27 20:02</t>
  </si>
  <si>
    <t>六级,英语</t>
  </si>
  <si>
    <t>2026-02-28 11:46</t>
  </si>
  <si>
    <t>BJWY2494908948</t>
  </si>
  <si>
    <t xml:space="preserve">回访人：杨晓超，回访时间：2026-02-27 20:02，回访内容：谭悦老师面谈，四级已经通过在北京大学医学院读书，想要冲刺六级高分想报大班的六级；|回访人：杨晓超，回访时间：2026-02-28 11:46，回访内容：签约 </t>
  </si>
  <si>
    <t>唐诗莹</t>
  </si>
  <si>
    <t>147394294</t>
  </si>
  <si>
    <t>2026-02-28 09:16:23</t>
  </si>
  <si>
    <t>续费原因：学生咨询复试班；该学生为保护期内续费，原顾问：国内大学部-谭悦(tanyue9@xdf.cn)</t>
  </si>
  <si>
    <t>31862978</t>
  </si>
  <si>
    <t>2026-02-28 11:43</t>
  </si>
  <si>
    <t>2026-02-28 22:10</t>
  </si>
  <si>
    <t>2026-02-28 22:57</t>
  </si>
  <si>
    <t>LP17722878235581</t>
  </si>
  <si>
    <t>BJWY1053812049</t>
  </si>
  <si>
    <t>回访人：谭悦，回访时间：2026-02-28 11:43，回访内容：1复试 ；|回访人：谭悦，回访时间：2026-02-28 20:56，回访内容：签约 ；|回访人：谭悦，回访时间：2026-02-28 20:56，回访内容：谭悦进行了退单操作!(本条回访记录由系统自动记录)；|回访人：谭悦，回访时间：2026-02-28 22:10，回访内容：系统自动签约</t>
  </si>
  <si>
    <t>LP17722878235582</t>
  </si>
  <si>
    <t>91185805</t>
  </si>
  <si>
    <t>2024-12-20 19:49:46</t>
  </si>
  <si>
    <t>续费原因：学员咨询接下来的考研课程，辛苦流转；该学生为保护期外续费，原顾问部门：国内大学部</t>
  </si>
  <si>
    <t>31852964</t>
  </si>
  <si>
    <t>2026-02-28 21:31</t>
  </si>
  <si>
    <t>2026-02-28 21:45</t>
  </si>
  <si>
    <t>2026-02-28 22:56</t>
  </si>
  <si>
    <t>LP17722863585361</t>
  </si>
  <si>
    <t>回访人：谭悦，回访时间：2026-02-28 21:31，回访内容：1；|回访人：谭悦，回访时间：2026-02-28 21:45，回访内容：系统自动签约</t>
  </si>
  <si>
    <t>夏汉博</t>
  </si>
  <si>
    <t>147307688</t>
  </si>
  <si>
    <t>2026-02-27 16:33:59</t>
  </si>
  <si>
    <t>续费原因：学员续费四六级课程，辛苦分配原顾问赵星火老师；该学生为保护期外续费，原顾问部门：国内大学部</t>
  </si>
  <si>
    <t>31858892</t>
  </si>
  <si>
    <t>2026-02-27 16:55</t>
  </si>
  <si>
    <t>财政学</t>
  </si>
  <si>
    <t>2026-02-27 17:14</t>
  </si>
  <si>
    <t>BJWY8613250784</t>
  </si>
  <si>
    <t>WYSJ260210010</t>
  </si>
  <si>
    <t>2026-02-27</t>
  </si>
  <si>
    <t>回访人：赵星火，回访时间：2026-02-27 16:55，回访内容：签约</t>
  </si>
  <si>
    <t>83162148</t>
  </si>
  <si>
    <t>2024-08-25 19:58:36</t>
  </si>
  <si>
    <t xml:space="preserve">家长，孩子在北京读书，开学大二，咨询六级辅导，方便回电；渠道:百教招生
姓名:北京市9546
电话:13671081971
</t>
  </si>
  <si>
    <t>马伯宁资源</t>
  </si>
  <si>
    <t>杨阳(离职)</t>
  </si>
  <si>
    <t>百教网</t>
  </si>
  <si>
    <t>赵铭伟</t>
  </si>
  <si>
    <t>30817835</t>
  </si>
  <si>
    <t>2025-11-19 18:38</t>
  </si>
  <si>
    <t>信息安全（实验班）</t>
  </si>
  <si>
    <t>2026-02-27 17:19</t>
  </si>
  <si>
    <t>2026-02-27 17:20</t>
  </si>
  <si>
    <t>BJWY7431477923</t>
  </si>
  <si>
    <t>WYP272040027</t>
  </si>
  <si>
    <t>回访人：谭悦，回访时间：2026-02-19 10:18，回访内容：1；|回访人：谭悦，回访时间：2026-02-21 18:46，回访内容：跟进考研课程，意向回访，新年祝福 ；|回访人：谭悦，回访时间：2026-02-27 17:19，回访内容：1</t>
  </si>
  <si>
    <t>WYP272060027</t>
  </si>
  <si>
    <t>WYM272060007</t>
  </si>
  <si>
    <t>WYM272050007</t>
  </si>
  <si>
    <t>WYM272040007</t>
  </si>
  <si>
    <t>WYE272090021</t>
  </si>
  <si>
    <t>WYP272050027</t>
  </si>
  <si>
    <t>WYE272100021</t>
  </si>
  <si>
    <t>WYE272070030</t>
  </si>
  <si>
    <t>LP17721837571973</t>
  </si>
  <si>
    <t>史女士</t>
  </si>
  <si>
    <t>42984587</t>
  </si>
  <si>
    <t>杨涛(离职)</t>
  </si>
  <si>
    <t>2022-10-03 20:37:22</t>
  </si>
  <si>
    <t>在职，考北航MPA，尽快回电（TMK主管分配TMK）</t>
  </si>
  <si>
    <t>2026-02-27 15:51:21</t>
  </si>
  <si>
    <t>史晓</t>
  </si>
  <si>
    <t>31858139</t>
  </si>
  <si>
    <t>2026-02-27 15:53</t>
  </si>
  <si>
    <t>2026-02-28 11:17</t>
  </si>
  <si>
    <t>WYT26207</t>
  </si>
  <si>
    <t>BJWY8152507580</t>
  </si>
  <si>
    <t>WYT262070014</t>
  </si>
  <si>
    <t>回访人：谭悦，回访时间：2026-02-27 15:53，回访内容：跟进复试班 ；|回访人：谭悦，回访时间：2026-02-28 11:17，回访内容：1</t>
  </si>
  <si>
    <t>WYT26208</t>
  </si>
  <si>
    <t>WYT262080009</t>
  </si>
  <si>
    <t>147212301</t>
  </si>
  <si>
    <t>2026-02-27 10:03:05</t>
  </si>
  <si>
    <t>续费原因：续费六级；该学生为保护期外续费，原顾问部门：国内大学部</t>
  </si>
  <si>
    <t>31854835</t>
  </si>
  <si>
    <t>2026-02-27 10:12</t>
  </si>
  <si>
    <t>2026-02-27 15:18</t>
  </si>
  <si>
    <t>2026-02-27 16:05</t>
  </si>
  <si>
    <t>LP1772176695973</t>
  </si>
  <si>
    <t>回访人：赵星火，回访时间：2026-02-27 10:12，回访内容：跟进学生中这边继续维护学生情况；|回访人：赵星火，回访时间：2026-02-27 15:18，回访内容：系统自动签约</t>
  </si>
  <si>
    <t>146962474</t>
  </si>
  <si>
    <t>2026-02-25 19:56:50</t>
  </si>
  <si>
    <t>赵星火的顾问转介绍-其他（不返现）工单</t>
  </si>
  <si>
    <t>成宣昊</t>
  </si>
  <si>
    <t>31798890</t>
  </si>
  <si>
    <t>2026-02-25 20:55</t>
  </si>
  <si>
    <t>西安理工大学</t>
  </si>
  <si>
    <t>计算机科学与工程学院</t>
  </si>
  <si>
    <t>2026-02-26 11:33</t>
  </si>
  <si>
    <t>BJWY9967293524</t>
  </si>
  <si>
    <t>WYFJ260210008</t>
  </si>
  <si>
    <t>2026-02-26</t>
  </si>
  <si>
    <t>回访人：赵星火，回访时间：2026-02-25 20:55，回访内容：跟进学生情况继续维护中介绍课程；|回访人：赵星火，回访时间：2026-02-26 11:33，回访内容：1</t>
  </si>
  <si>
    <t>27上考季</t>
  </si>
  <si>
    <t>144849413</t>
  </si>
  <si>
    <t>2026-02-01 10:21:16</t>
  </si>
  <si>
    <t>内推给赵星火老师</t>
  </si>
  <si>
    <t>赵冬梅zhaodongmei2@xdf.cn</t>
  </si>
  <si>
    <t>杜鑫</t>
  </si>
  <si>
    <t>31678082</t>
  </si>
  <si>
    <t>2026-02-02 10:38</t>
  </si>
  <si>
    <t>西南大学</t>
  </si>
  <si>
    <t>工程技术学院</t>
  </si>
  <si>
    <t>2026-02-25 21:32</t>
  </si>
  <si>
    <t>2026-02-26 09:50</t>
  </si>
  <si>
    <t>赵冬梅</t>
  </si>
  <si>
    <t>XDF7190401104</t>
  </si>
  <si>
    <t>WYHP270030018</t>
  </si>
  <si>
    <t>2026-02-25</t>
  </si>
  <si>
    <t>回访人：赵星火，回访时间：2026-02-21 10:56，回访内容：回访学生情况跟进中继续维护。；|回访人：赵星火，回访时间：2026-02-25 16:57，回访内容：家长表示不管，让群内问下孩子的情况继续维护。；|回访人：赵星火，回访时间：2026-02-25 21:32，回访内容：系统自动签约</t>
  </si>
  <si>
    <t>WYHP270020071</t>
  </si>
  <si>
    <t>WYHE270040019</t>
  </si>
  <si>
    <t>WYHM270020056</t>
  </si>
  <si>
    <t>WYHE27002</t>
  </si>
  <si>
    <t>考研英语无忧计划候鸟（27考研/英一冲刺）</t>
  </si>
  <si>
    <t>WYHE270020060</t>
  </si>
  <si>
    <t>WYHM270030008</t>
  </si>
  <si>
    <t>LP17720263592447</t>
  </si>
  <si>
    <t>LP17720263622448</t>
  </si>
  <si>
    <t>魏同学</t>
  </si>
  <si>
    <t>144266884</t>
  </si>
  <si>
    <t>2026-01-27 18:16:41</t>
  </si>
  <si>
    <t>赵星火；</t>
  </si>
  <si>
    <t>魏子超</t>
  </si>
  <si>
    <t>31593530</t>
  </si>
  <si>
    <t>2026-01-27 19:26</t>
  </si>
  <si>
    <t>2026-02-24 15:47</t>
  </si>
  <si>
    <t>2026-02-24 15:48</t>
  </si>
  <si>
    <t>LP1771919269924</t>
  </si>
  <si>
    <t>BJWY5850307137</t>
  </si>
  <si>
    <t>回访人：赵星火，回访时间：2026-02-18 23:14，回访内容：跟进中；|回访人：赵星火，回访时间：2026-02-20 11:43，回访内容：回访学生情况逼单缴费继续维护；|回访人：赵星火，回访时间：2026-02-22 16:08，回访内容：表示还在路上跟进中继续维护学生。；|回访人：赵星火，回访时间：2026-02-24 15:47，回访内容：系统自动签约</t>
  </si>
  <si>
    <t>146481063</t>
  </si>
  <si>
    <t>2026-02-22 11:48:31</t>
  </si>
  <si>
    <t>内推给谭悦老师</t>
  </si>
  <si>
    <t>郑石柱zhengshizhu3@xdf.cn</t>
  </si>
  <si>
    <t>刘豫京</t>
  </si>
  <si>
    <t>31642880</t>
  </si>
  <si>
    <t>2026-02-22 12:11</t>
  </si>
  <si>
    <t>生命科学学院</t>
  </si>
  <si>
    <t>生物科学</t>
  </si>
  <si>
    <t>2026-02-23 21:08</t>
  </si>
  <si>
    <t>郑石柱</t>
  </si>
  <si>
    <t>BJWY1925617211</t>
  </si>
  <si>
    <t>WYC270020011</t>
  </si>
  <si>
    <t xml:space="preserve">回访人：谭悦，回访时间：2026-02-22 12:11，回访内容：跟紧；|回访人：谭悦，回访时间：2026-02-22 16:44，回访内容：家长说提前一年学计算机， 和孩子商量一下都学哪个科目 ；|回访人：谭悦，回访时间：2026-02-23 21:08，回访内容：签约 </t>
  </si>
  <si>
    <t>计算机,英语,政治,数学</t>
  </si>
  <si>
    <t>WYP270280006</t>
  </si>
  <si>
    <t>WYE270420034</t>
  </si>
  <si>
    <t>WYM270170042</t>
  </si>
  <si>
    <t>WYP270300006</t>
  </si>
  <si>
    <t>WYE270410034</t>
  </si>
  <si>
    <t>WYM270180042</t>
  </si>
  <si>
    <t>WYM270160042</t>
  </si>
  <si>
    <t>WYP270290006</t>
  </si>
  <si>
    <t>WYE270400016</t>
  </si>
  <si>
    <t>索金言</t>
  </si>
  <si>
    <t>146599975</t>
  </si>
  <si>
    <t>2026-02-23 12:31:38</t>
  </si>
  <si>
    <t>续费原因：续费课时 辛苦流转星火；该学生为保护期内续费，原顾问：国内大学部-赵星火(zhaoxinghuo@xdf.cn)</t>
  </si>
  <si>
    <t>31776016</t>
  </si>
  <si>
    <t>2026-02-23 12:45</t>
  </si>
  <si>
    <t>信息管理学院</t>
  </si>
  <si>
    <t>信息管理与信息系统</t>
  </si>
  <si>
    <t>2026-02-23 13:19</t>
  </si>
  <si>
    <t>2026-02-23 14:59</t>
  </si>
  <si>
    <t>LP177182398708</t>
  </si>
  <si>
    <t>大学课程一对一伴学班（其它）</t>
  </si>
  <si>
    <t>BJWY4234020420</t>
  </si>
  <si>
    <t>回访人：赵星火，回访时间：2026-02-23 12:45，回访内容：等待缴费跟进中；|回访人：赵星火，回访时间：2026-02-23 13:19，回访内容：系统自动签约</t>
  </si>
  <si>
    <t>王先生</t>
  </si>
  <si>
    <t>146524457</t>
  </si>
  <si>
    <t>2026-02-13 10:58:20</t>
  </si>
  <si>
    <t xml:space="preserve">渠道录入来源：SCRM-客服推送
商机ID：5010473848
商机编码：XSJ26021351494247000
针对人群：在职
学生学校：不详
咨询课程：英语
创建人邮箱：wangguibing@xdf.cn
创建时间：2026-02-13 10:58:15
资源类型：单个资源
跟进记录：商机备注：学员丈夫来电，学习英语，中戏表演，已经申好了，就是英语不行，想要专业的培训，三十多岁，一对一，辛苦老师联系;接触点：呼入；
</t>
  </si>
  <si>
    <t>于岚</t>
  </si>
  <si>
    <t>31767708</t>
  </si>
  <si>
    <t>2026-02-13 11:42</t>
  </si>
  <si>
    <t>英语,英语学习</t>
  </si>
  <si>
    <t>马克思主义学院</t>
  </si>
  <si>
    <t>中国共产党历史</t>
  </si>
  <si>
    <t>2026-02-15 18:35</t>
  </si>
  <si>
    <t>2026-02-15 18:37</t>
  </si>
  <si>
    <t>LP1771151718214</t>
  </si>
  <si>
    <t>BJWY0921202806</t>
  </si>
  <si>
    <t>2026-02-15</t>
  </si>
  <si>
    <t>回访人：赵星火，回访时间：2026-02-13 11:42，回访内容：18646469199同等学力申硕 年纪大自学困难这边一对一；|回访人：赵星火，回访时间：2026-02-14 21:32，回访内容：明日联系；|回访人：赵星火，回访时间：2026-02-15 18:35，回访内容：系统自动签约</t>
  </si>
  <si>
    <t>先不联系，年后我联系学管老师再联系</t>
  </si>
  <si>
    <t>何晓涛</t>
  </si>
  <si>
    <t>146527402</t>
  </si>
  <si>
    <t>2026-02-13 16:06:47</t>
  </si>
  <si>
    <t>续费原因：课时不够上完今天的课，需要今天续费，对于课时梯度有疑问，说是20小时一个梯度，个性化赵星火；该学生为保护期内续费，原顾问：国内大学部-赵星火(zhaoxinghuo@xdf.cn)</t>
  </si>
  <si>
    <t>31752086</t>
  </si>
  <si>
    <t>2026-02-13 18:43</t>
  </si>
  <si>
    <t>2026-02-13 18:53</t>
  </si>
  <si>
    <t>2026-02-13 20:45</t>
  </si>
  <si>
    <t>LP17709800331472</t>
  </si>
  <si>
    <t>BJWY4055776168</t>
  </si>
  <si>
    <t>2026-02-13</t>
  </si>
  <si>
    <t>回访人：赵星火，回访时间：2026-02-13 18:43，回访内容：1；|回访人：赵星火，回访时间：2026-02-13 18:53，回访内容：系统自动签约</t>
  </si>
  <si>
    <t>57419404</t>
  </si>
  <si>
    <t>2023-07-17 17:14:02</t>
  </si>
  <si>
    <t>宋化鹏+songhuapeng@xdf.cn+105759+国际教育运营管理部中关村一部+
学校：高三
年级：高三
咨询课程：四级
资源来源渠道：内部推荐
流转顾问：赵星火
备注：辛苦老师分配</t>
  </si>
  <si>
    <t>内部员工推荐</t>
  </si>
  <si>
    <t>陈郁</t>
  </si>
  <si>
    <t>31769107</t>
  </si>
  <si>
    <t>2026-02-13 18:26</t>
  </si>
  <si>
    <t>物理系</t>
  </si>
  <si>
    <t>2026-02-13 18:47</t>
  </si>
  <si>
    <t>宋化鹏+songhuapeng@xdf.cn+105759+国际教育运营管理部中关村一部</t>
  </si>
  <si>
    <t>BJWY1108037879</t>
  </si>
  <si>
    <t>WYP272060024</t>
  </si>
  <si>
    <t>回访人：赵星火，回访时间：2026-02-13 18:26，回访内容：1；|回访人：赵星火，回访时间：2026-02-13 18:47，回访内容：签约</t>
  </si>
  <si>
    <t>WYP272040024</t>
  </si>
  <si>
    <t>WYE272090018</t>
  </si>
  <si>
    <t>WYP272050024</t>
  </si>
  <si>
    <t>WYE272070026</t>
  </si>
  <si>
    <t>WYE272100018</t>
  </si>
  <si>
    <t>LP17709792031447</t>
  </si>
  <si>
    <t>闻</t>
  </si>
  <si>
    <t>145224674</t>
  </si>
  <si>
    <t>曹晗曦</t>
  </si>
  <si>
    <t>2026-02-03 10:37:20</t>
  </si>
  <si>
    <t>资源姓名：闻
年纪：大三
考季：27考季
咨询内容：一对一
资源描述：【tmk合作杨钰杰】家长咨询政治英语一对一辅导，在北京，要求11点后电话</t>
  </si>
  <si>
    <t>TMK合作</t>
  </si>
  <si>
    <t>2026-02-03 10:39:16</t>
  </si>
  <si>
    <t>谢守清</t>
  </si>
  <si>
    <t>31672574</t>
  </si>
  <si>
    <t>2026-02-13 20:39</t>
  </si>
  <si>
    <t>土木工程学院</t>
  </si>
  <si>
    <t>智能建造</t>
  </si>
  <si>
    <t>2026-02-13 22:50</t>
  </si>
  <si>
    <t>2026-02-13 22:51</t>
  </si>
  <si>
    <t>BJWY5835335329</t>
  </si>
  <si>
    <t xml:space="preserve">回访人：赵星火，回访时间：2026-02-03 17:37，回访内容：基础不好跟进学生菁英计划的；|回访人：赵星火，回访时间：2026-02-04 15:10，回访内容：邀约试听跟进学生情况中继续维护。；|回访人：赵星火，回访时间：2026-02-05 17:29，回访内容：跟进学生情况明天来试听规划，刘瑶老师。；|回访人：赵星火，回访时间：2026-02-06 17:08，回访内容：面谈结束要考北科的机械这边回家商量下。；|回访人：赵星火，回访时间：2026-02-08 16:53，回访内容：跟进学生情况这边继续维护中，逼单；|回访人：赵星火，回访时间：2026-02-11 15:58，回访内容：说缴费一直没交费跟进中继续维护；|回访人：苏乾楠，回访时间：2026-02-13 22:50，回访内容：报名 </t>
  </si>
  <si>
    <t>146249917</t>
  </si>
  <si>
    <t>2026-02-10 11:59:58</t>
  </si>
  <si>
    <t>31741759</t>
  </si>
  <si>
    <t>2026-02-10 13:37</t>
  </si>
  <si>
    <t>2026-02-10 13:54</t>
  </si>
  <si>
    <t>2026-02-10 13:57</t>
  </si>
  <si>
    <t>回访人：李涛，回访时间：2026-02-10 12:02，回访内容：报名一对一10小时  面谈；|回访人：徐铁，回访时间：2026-02-10 13:51，回访内容：签约；|回访人：徐铁，回访时间：2026-02-10 13:52，回访内容：徐铁进行了退单操作!(本条回访记录由系统自动记录)；|回访人：徐铁，回访时间：2026-02-10 13:54，回访内容：系统自动签约</t>
  </si>
  <si>
    <t>曹恺容1</t>
  </si>
  <si>
    <t>125637757</t>
  </si>
  <si>
    <t>2025-09-02 10:21:02</t>
  </si>
  <si>
    <t>咨询27考研规划，转谭悦（TMK主管分配TMK）</t>
  </si>
  <si>
    <t>杨沫</t>
  </si>
  <si>
    <t>王家长</t>
  </si>
  <si>
    <t>2025-12-19 10:41:09</t>
  </si>
  <si>
    <t>曹恺容</t>
  </si>
  <si>
    <t>31111126</t>
  </si>
  <si>
    <t>2025-12-19 10:50</t>
  </si>
  <si>
    <t>2026-02-09 12:03</t>
  </si>
  <si>
    <t>2026-02-09 12:04</t>
  </si>
  <si>
    <t>BJWY2474671579</t>
  </si>
  <si>
    <t>WYHE270030021</t>
  </si>
  <si>
    <t>2026-02-09</t>
  </si>
  <si>
    <t xml:space="preserve">回访人：谭悦，回访时间：2026-02-06 10:13，回访内容：堕朕跟进中， 邀约家长来面谈 ；|回访人：谭悦，回访时间：2026-02-09 11:54，回访内容：今天来校区面谈了  报名 ；|回访人：谭悦，回访时间：2026-02-09 12:03，回访内容：签约 </t>
  </si>
  <si>
    <t>WYHP270030016</t>
  </si>
  <si>
    <t>WYHP270020069</t>
  </si>
  <si>
    <t>WYHE270040017</t>
  </si>
  <si>
    <t>LP1770609581656</t>
  </si>
  <si>
    <t>138739388</t>
  </si>
  <si>
    <t>2025-12-21 15:10:49</t>
  </si>
  <si>
    <t>魏公村考研直访</t>
  </si>
  <si>
    <t>董存鑫</t>
  </si>
  <si>
    <t>31157198</t>
  </si>
  <si>
    <t>2025-12-21 17:39</t>
  </si>
  <si>
    <t>2026-02-08 15:57</t>
  </si>
  <si>
    <t>2026-02-08 16:01</t>
  </si>
  <si>
    <t>BJWY9363697733</t>
  </si>
  <si>
    <t>WYE272120008</t>
  </si>
  <si>
    <t>回访人：赵星火，回访时间：2026-01-30 17:41，回访内容：跟进学生情况中继续维护中继续维护中；|回访人：赵星火，回访时间：2026-02-06 17:39，回访内容：跟进学生情况中这边花园桥跟进中；|回访人：赵星火，回访时间：2026-02-08 15:57，回访内容：签约</t>
  </si>
  <si>
    <t>WYE272070024</t>
  </si>
  <si>
    <t>WYP272060022</t>
  </si>
  <si>
    <t>WYP272040022</t>
  </si>
  <si>
    <t>WYE272110008</t>
  </si>
  <si>
    <t>WYP272050022</t>
  </si>
  <si>
    <t>146045573</t>
  </si>
  <si>
    <t>2026-02-08 14:03:22</t>
  </si>
  <si>
    <t>续费原因：续费大学数学 辛苦流转星火老师；该学生为保护期内续费，原顾问：国内大学部-赵星火(zhaoxinghuo@xdf.cn)</t>
  </si>
  <si>
    <t>31735037</t>
  </si>
  <si>
    <t>2026-02-08 14:07</t>
  </si>
  <si>
    <t>2026-02-08 15:25</t>
  </si>
  <si>
    <t>2026-02-08 15:30</t>
  </si>
  <si>
    <t>LP17705355241556</t>
  </si>
  <si>
    <t>大学数学一对一畅学班（定制80H）</t>
  </si>
  <si>
    <t>回访人：赵星火，回访时间：2026-02-08 14:07，回访内容：发送支付链接和和合同跟进学生申请优中；|回访人：赵星火，回访时间：2026-02-08 15:25，回访内容：系统自动签约</t>
  </si>
  <si>
    <t>125445403</t>
  </si>
  <si>
    <t>2025-08-29 08:55:09</t>
  </si>
  <si>
    <t>续费原因：报定制课时，在和我确认课时中，个性化；该学生为保护期内续费，原顾问：国内大学部-赵星火(zhaoxinghuo@xdf.cn)</t>
  </si>
  <si>
    <t>31702939</t>
  </si>
  <si>
    <t>2026-02-07 18:34</t>
  </si>
  <si>
    <t>2026-02-07 20:39</t>
  </si>
  <si>
    <t>2026-02-11 16:25</t>
  </si>
  <si>
    <t>LP17704679772977</t>
  </si>
  <si>
    <t>2026-02-07</t>
  </si>
  <si>
    <t>回访人：赵星火，回访时间：2026-02-07 18:34，回访内容：1；|回访人：赵星火，回访时间：2026-02-07 20:39，回访内容：系统自动签约</t>
  </si>
  <si>
    <t>2026-02-11</t>
  </si>
  <si>
    <t>LP17707977271323</t>
  </si>
  <si>
    <t>Camellia</t>
  </si>
  <si>
    <t>143652946</t>
  </si>
  <si>
    <t>2026-01-22 15:30:35</t>
  </si>
  <si>
    <t>渠道录入来源：总部-巨量本地推
意向城市：北京
访客省/城市：
qq: 
访客静态ID：DY01000013049500906642648033959433
接待分组ID：10141628
搜索引擎：DouYin
搜索词：
关键词：
设备类型：phone
访客IP：
对话详细内容：DY01000013049500906642648033959433 2026-01-22 15:20:26
用户通过视频进入私信
AI-130495-Xdf 2026-01-22 15:20:26
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
AI-130495-Xdf 2026-01-22 15:20:29
您是想咨询以下哪项呢**【封闭集训营】# **【考研走读班】# **【考研一对一】# **【在职考研】# **【考研规划】#
DY01000013049500906642648033959433 2026-01-22 15:27:18
【考研走读班】
AI-130495-Xdf 2026-01-22 15:27:21
您目前是大几的学生呢？
DY01000013049500906642648033959433 2026-01-22 15:27:27
大三
AI-130495-Xdf 2026-01-22 15:27:30
同学目前有没有意向的专业院校呢？
DY01000013049500906642648033959433 2026-01-22 15:27:47
还没有
AI-130495-Xdf 2026-01-22 15:27:51
好的，了解，我们新东方在全国32个城市都有校区，您倾向在哪个城市上课，或者希望在哪里的老师给您介绍下呢？
DY01000013049500906642648033959433 2026-01-22 15:28:09
北京
AI-130495-Xdf 2026-01-22 15:28:13
您可以留下姓名和电话，我这边可以立刻安排对应校区顾问老师给你回电！
AI-130495-Xdf 2026-01-22 15:30:10
您好，能看到我的对话吗？新东方总部客服老师竭诚为您服务，新东方有31考研经验沉淀，我们将根据您情况提供精细化考研备考方案，【考研集训营】【考研走读班】【考研一对一】【在职考研】火热报名中，现在报名更有高达5000元优惠，您对考研的考研还有什么疑问吗，我们可以一对一问题解答
DY01000013049500906642648033959433 2026-01-22 15:30:33
万俊豪 181****7346
来源页：新东方考研(总部)-视频
备注：</t>
  </si>
  <si>
    <t>2026财年第8财月总部巨量投放-易聊</t>
  </si>
  <si>
    <t>万俊豪</t>
  </si>
  <si>
    <t>31536897</t>
  </si>
  <si>
    <t>2026-01-22 16:07</t>
  </si>
  <si>
    <t>2026-02-07 12:39</t>
  </si>
  <si>
    <t>BJWY0326541650</t>
  </si>
  <si>
    <t>WYJ270010013</t>
  </si>
  <si>
    <t>回访人：李涛，回访时间：2026-01-30 11:08，回访内容：了解复试课程 继续联系！；|回访人：李涛，回访时间：2026-02-04 12:45，回访内容：电话不接 微信继续跟进  微信也不怎么回复！；|回访人：李涛，回访时间：2026-02-07 10:33，回访内容：来校区进行沟通！；|回访人：李涛，回访时间：2026-02-07 12:39，回访内容：报名</t>
  </si>
  <si>
    <t>WYE270400003</t>
  </si>
  <si>
    <t>WYP270270056</t>
  </si>
  <si>
    <t>WYP270250056</t>
  </si>
  <si>
    <t>WYJ270020013</t>
  </si>
  <si>
    <t>WYE270430040</t>
  </si>
  <si>
    <t>WYP270260056</t>
  </si>
  <si>
    <t>WYE270440040</t>
  </si>
  <si>
    <t>LP1770437027478</t>
  </si>
  <si>
    <t>145614068</t>
  </si>
  <si>
    <t>2026-02-06 13:10:22</t>
  </si>
  <si>
    <t>续费原因：续费6小时，个性化赵星火；该学生为保护期内续费，原顾问：国内大学部-赵星火(zhaoxinghuo@xdf.cn)</t>
  </si>
  <si>
    <t>31713545</t>
  </si>
  <si>
    <t>2026-02-06 13:30</t>
  </si>
  <si>
    <t>2026-02-06 13:31</t>
  </si>
  <si>
    <t>2026-02-06 13:32</t>
  </si>
  <si>
    <t>LP1770355896696</t>
  </si>
  <si>
    <t>27考研专业课一对一（非定向）</t>
  </si>
  <si>
    <t>回访人：赵星火，回访时间：2026-02-06 13:30，回访内容：咨询机器学习科目；|回访人：赵星火，回访时间：2026-02-06 13:31，回访内容：系统自动签约</t>
  </si>
  <si>
    <t>145410802</t>
  </si>
  <si>
    <t>2026-02-04 17:50:14</t>
  </si>
  <si>
    <t>续费原因：复试6小时专业课复试，800每小时4800元，个性化；该学生为保护期外续费，原顾问部门：国内大学部</t>
  </si>
  <si>
    <t>31706891</t>
  </si>
  <si>
    <t>2026-02-04 17:59</t>
  </si>
  <si>
    <t>2026-02-04 18:10</t>
  </si>
  <si>
    <t>2026-02-04 18:11</t>
  </si>
  <si>
    <t>LP17701998212427</t>
  </si>
  <si>
    <t>2026-02-04</t>
  </si>
  <si>
    <t>回访人：李涛，回访时间：2026-02-04 17:59，回访内容：复试6小时专业课复试，800每小时4800元；|回访人：李涛，回访时间：2026-02-04 18:10，回访内容：系统自动签约</t>
  </si>
  <si>
    <t>143828181</t>
  </si>
  <si>
    <t>2026-01-23 18:57:02</t>
  </si>
  <si>
    <t>续费原因：续费，个性化；该学生为保护期内续费，原顾问：国内大学部-赵星火(zhaoxinghuo@xdf.cn)</t>
  </si>
  <si>
    <t>31544820</t>
  </si>
  <si>
    <t>2026-01-23 19:03</t>
  </si>
  <si>
    <t>2026-02-04 13:05</t>
  </si>
  <si>
    <t>2026-02-04 13:10</t>
  </si>
  <si>
    <t>LP1770181529889</t>
  </si>
  <si>
    <t>回访人：赵星火，回访时间：2026-01-30 16:35，回访内容：表示最后一节课上408后面需要再报，年前要上完。；|回访人：赵星火，回访时间：2026-02-04 13:05，回访内容：系统自动签约</t>
  </si>
  <si>
    <t>dorisljju</t>
  </si>
  <si>
    <t>145038860</t>
  </si>
  <si>
    <t>2026-02-02 13:09:53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</si>
  <si>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统一活动id：3156864
统一活动名称：北京大学事业部26年2月小红书专业号投放
渠道名称：网络营销-小红书-专业号投放
线索创建人邮箱：cuijiahui2@xdf.cn
资源跟进人邮箱：cuijiahui2@xdf.cn
备注：用户地区是【nullnull】，在【2026-02-02 13:09:52】留资，私信通线索标签为【--】，来源于【北京新东方考研一对一咨询】投放账户，意向项目是【考研/考博】，留资笔记是【】，备注【null】
</t>
  </si>
  <si>
    <t>刘弈楠</t>
  </si>
  <si>
    <t>31666651</t>
  </si>
  <si>
    <t>2026-02-02 13:28</t>
  </si>
  <si>
    <t>智能科学与技术</t>
  </si>
  <si>
    <t>2026-02-03 13:34</t>
  </si>
  <si>
    <t>2026-02-03 14:13</t>
  </si>
  <si>
    <t>LP1770096862847</t>
  </si>
  <si>
    <t>大学数学一对一（30H）</t>
  </si>
  <si>
    <t>BJWY2797464143</t>
  </si>
  <si>
    <t>2026-02-03</t>
  </si>
  <si>
    <t>回访人：赵星火，回访时间：2026-02-02 13:28，回访内容：想要线下沟通
感觉时间紧张，推荐一对一；|回访人：赵星火，回访时间：2026-02-03 13:34，回访内容：系统自动签约</t>
  </si>
  <si>
    <t>145123840</t>
  </si>
  <si>
    <t>2026-02-02 16:14:11</t>
  </si>
  <si>
    <t>续费原因：续费一对一；该学生为保护期内续费，原顾问：国内大学部-赵星火(zhaoxinghuo@xdf.cn)</t>
  </si>
  <si>
    <t>31624807</t>
  </si>
  <si>
    <t>2026-02-02 16:21</t>
  </si>
  <si>
    <t>WYP271070044</t>
  </si>
  <si>
    <t>回访人：赵星火，回访时间：2026-02-02 16:21，回访内容：签约</t>
  </si>
  <si>
    <t>WYP271090044</t>
  </si>
  <si>
    <t>WYP271080044</t>
  </si>
  <si>
    <t>瞳</t>
  </si>
  <si>
    <t>144455135</t>
  </si>
  <si>
    <t>2026-01-28 21:59:10</t>
  </si>
  <si>
    <t xml:space="preserve">学生本科是首都体育学院，想考的是北体。寒假这段时间不在北京，所以寒假想找一个一对一的线上上课的网课。辛苦老师尽快沟通。
</t>
  </si>
  <si>
    <t>仲舒同</t>
  </si>
  <si>
    <t>31648295</t>
  </si>
  <si>
    <t>2026-01-29 12:41</t>
  </si>
  <si>
    <t>2026-02-01 19:41</t>
  </si>
  <si>
    <t>2026-02-01 19:42</t>
  </si>
  <si>
    <t>KYHSJXZ2702</t>
  </si>
  <si>
    <t>27考研寒暑集训营政治</t>
  </si>
  <si>
    <t>BJWY1583109964</t>
  </si>
  <si>
    <t>KYHSJXZ27020071</t>
  </si>
  <si>
    <t>2026-02-01</t>
  </si>
  <si>
    <t>回访人：李涛，回访时间：2026-01-29 12:41，回访内容：寒假主要想学英语！ 学生本科是首都体育学院，想考的是北体。寒假这段时间不在北京，所以寒假想找一个一对一的线上，介绍课程 介绍费用！；|回访人：李涛，回访时间：2026-02-01 19:41，回访内容：已报名</t>
  </si>
  <si>
    <t>KYHSJX2702Z</t>
  </si>
  <si>
    <t>27考研寒暑集训营（住宿费）</t>
  </si>
  <si>
    <t>KYHSJX2702Z0073</t>
  </si>
  <si>
    <t>KYHSJXY2702</t>
  </si>
  <si>
    <t>27考研寒暑集训营英语</t>
  </si>
  <si>
    <t>KYHSJXY27020084</t>
  </si>
  <si>
    <t>手动填写灰色、蓝色单元格，其他含公式，勿动</t>
  </si>
  <si>
    <t>个性化顾问</t>
  </si>
  <si>
    <t>转介绍业绩-30%</t>
  </si>
  <si>
    <t>签约率-40%</t>
  </si>
  <si>
    <t>日常管理-30%</t>
  </si>
  <si>
    <t>基本提成</t>
  </si>
  <si>
    <t>转介绍提成</t>
  </si>
  <si>
    <t>提成奖金合计</t>
  </si>
  <si>
    <t>2-3月合计</t>
  </si>
  <si>
    <t>2月已发合计</t>
  </si>
  <si>
    <t>3月应发合计</t>
  </si>
  <si>
    <t>月份</t>
  </si>
  <si>
    <t>职级（下滑选择）</t>
  </si>
  <si>
    <t>转介绍目标</t>
  </si>
  <si>
    <t>转介绍业绩（净）</t>
  </si>
  <si>
    <t>完成率</t>
  </si>
  <si>
    <t>得分</t>
  </si>
  <si>
    <t>目标</t>
  </si>
  <si>
    <t>签约率</t>
  </si>
  <si>
    <t>日常管理扣分次数</t>
  </si>
  <si>
    <t>总得分</t>
  </si>
  <si>
    <t>绩效基数</t>
  </si>
  <si>
    <t>发放比例</t>
  </si>
  <si>
    <t>发放金额</t>
  </si>
  <si>
    <t>地面现金目标</t>
  </si>
  <si>
    <t>地面现金签约</t>
  </si>
  <si>
    <t>地面退费</t>
  </si>
  <si>
    <t>地面净现金</t>
  </si>
  <si>
    <t>在线现金目标</t>
  </si>
  <si>
    <t>在线现金签约</t>
  </si>
  <si>
    <t>在线退费</t>
  </si>
  <si>
    <t>在线净现金</t>
  </si>
  <si>
    <r>
      <rPr>
        <b/>
        <sz val="12"/>
        <color rgb="FF000000"/>
        <rFont val="微软雅黑"/>
        <charset val="134"/>
      </rPr>
      <t>总现金完成-</t>
    </r>
    <r>
      <rPr>
        <b/>
        <sz val="12"/>
        <color rgb="FFFF0000"/>
        <rFont val="微软雅黑"/>
        <charset val="134"/>
      </rPr>
      <t>退费后</t>
    </r>
  </si>
  <si>
    <r>
      <rPr>
        <b/>
        <sz val="12"/>
        <color rgb="FF000000"/>
        <rFont val="微软雅黑"/>
        <charset val="134"/>
      </rPr>
      <t>现金完成率-</t>
    </r>
    <r>
      <rPr>
        <b/>
        <sz val="12"/>
        <color rgb="FFFF0000"/>
        <rFont val="微软雅黑"/>
        <charset val="134"/>
      </rPr>
      <t>退费后</t>
    </r>
  </si>
  <si>
    <t>现金完成率-退费前</t>
  </si>
  <si>
    <t>上月退费后业绩完成率</t>
  </si>
  <si>
    <t>奖金提点系数</t>
  </si>
  <si>
    <t>转介绍业绩提成比率</t>
  </si>
  <si>
    <t>O3</t>
  </si>
  <si>
    <t>O2</t>
  </si>
  <si>
    <t>O1</t>
  </si>
  <si>
    <t>培训期+保薪期</t>
  </si>
  <si>
    <t>173.91 </t>
  </si>
  <si>
    <t>职级</t>
  </si>
  <si>
    <t>高提点方案</t>
  </si>
  <si>
    <t>老顾问选择</t>
  </si>
  <si>
    <t>培训期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</si>
  <si>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高</t>
    </r>
    <r>
      <rPr>
        <sz val="10"/>
        <color rgb="FF000000"/>
        <rFont val="微软雅黑"/>
        <charset val="134"/>
      </rPr>
      <t>提点方案选择，前三月阶段下标期间，选择此标签，全标后，正常选择【O1】</t>
    </r>
  </si>
  <si>
    <t>低提点方案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</si>
  <si>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提点方案选择，前三月阶段下标期间，选择此标签，全标后，正常选择【保薪期】</t>
    </r>
  </si>
  <si>
    <t>保薪期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</si>
  <si>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提点方案选择，结束保薪后正常选择【O1】</t>
    </r>
  </si>
  <si>
    <t>日常管理</t>
  </si>
  <si>
    <t>顾问姓名</t>
  </si>
  <si>
    <t>工单目标</t>
  </si>
  <si>
    <t>工单实际</t>
  </si>
  <si>
    <t>签约目标</t>
  </si>
  <si>
    <t>签约实际</t>
  </si>
  <si>
    <t>占比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</si>
  <si>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</si>
  <si>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</si>
  <si>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</si>
  <si>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</si>
  <si>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</si>
  <si>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</si>
  <si>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</si>
  <si>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</si>
  <si>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完成</t>
  </si>
  <si>
    <t>合格</t>
  </si>
  <si>
    <t>结束保护期</t>
  </si>
  <si>
    <t>O3无考核指标</t>
  </si>
  <si>
    <t>保护期</t>
  </si>
  <si>
    <t>提交日期</t>
  </si>
  <si>
    <t>OA流水号</t>
  </si>
  <si>
    <t>学管姓名</t>
  </si>
  <si>
    <t>学管是否代办</t>
  </si>
  <si>
    <t>顾问是否代办</t>
  </si>
  <si>
    <t>91系统-最新报名二级渠道</t>
  </si>
  <si>
    <t>原班所属项目</t>
  </si>
  <si>
    <t>退费阶段</t>
  </si>
  <si>
    <t>退费一级原因（开课前）</t>
  </si>
  <si>
    <t>退费一级原因 (开课后)</t>
  </si>
  <si>
    <t>退费二级原因（专业课师资匹配原因）</t>
  </si>
  <si>
    <t>退费二级原因（学员意愿转变_开课前）</t>
  </si>
  <si>
    <t>退费二级原因（计划冲突_开课前）</t>
  </si>
  <si>
    <t>退费二级原因（中心原因_开课前）</t>
  </si>
  <si>
    <t>退费二级原因（签约话术）</t>
  </si>
  <si>
    <t>提交人</t>
  </si>
  <si>
    <t>退费类型</t>
  </si>
  <si>
    <t>学员姓名</t>
  </si>
  <si>
    <t>学员编码</t>
  </si>
  <si>
    <t>办理日期-客服</t>
  </si>
  <si>
    <t>退费方式-客服</t>
  </si>
  <si>
    <t>总退转金额</t>
  </si>
  <si>
    <t>2026/03/04</t>
  </si>
  <si>
    <t>陈号东5</t>
  </si>
  <si>
    <t>前途推荐（批量推送）</t>
  </si>
  <si>
    <t>无忧项目-班课</t>
  </si>
  <si>
    <t>已转班</t>
  </si>
  <si>
    <t>2026/03/16</t>
  </si>
  <si>
    <t>2026031501784</t>
  </si>
  <si>
    <t>无忧项目-VIP</t>
  </si>
  <si>
    <t>开课后退费</t>
  </si>
  <si>
    <t>学员意愿转变_开课后</t>
  </si>
  <si>
    <t>转项目/转班/退出重报等未产生实际退费</t>
  </si>
  <si>
    <t>2026/03/17</t>
  </si>
  <si>
    <t>退回学员账户余额</t>
  </si>
  <si>
    <t>2026/03/23</t>
  </si>
  <si>
    <t>19179680</t>
  </si>
  <si>
    <t>集训营项目-班课</t>
  </si>
  <si>
    <t>开课前退费</t>
  </si>
  <si>
    <t>中心原因_开课前</t>
  </si>
  <si>
    <t>退出重报（取消班/合班/延转/选班/扩科等）</t>
  </si>
  <si>
    <t>李涛48</t>
  </si>
  <si>
    <t>3.23退至学生账户</t>
  </si>
  <si>
    <t>19179693</t>
  </si>
  <si>
    <t>19179698</t>
  </si>
  <si>
    <t>19179702</t>
  </si>
  <si>
    <t>李涛线下退费</t>
  </si>
  <si>
    <t>网课退费</t>
  </si>
  <si>
    <t>DLS_7815459917</t>
  </si>
  <si>
    <t>李涛网课退费</t>
  </si>
  <si>
    <t>2026/03/01</t>
  </si>
  <si>
    <t>NO.19139750</t>
  </si>
  <si>
    <t>学员意愿转变_开课前</t>
  </si>
  <si>
    <t>认为课程用处不大/不适合自己</t>
  </si>
  <si>
    <t>真实产生的退费</t>
  </si>
  <si>
    <t>孙艺鸣</t>
  </si>
  <si>
    <t>BJWY4215493869</t>
  </si>
  <si>
    <t>2026/03/02</t>
  </si>
  <si>
    <t xml:space="preserve">微信退6300[图片]
</t>
  </si>
  <si>
    <t>19142322</t>
  </si>
  <si>
    <t>选择出国留学</t>
  </si>
  <si>
    <t>徐萌晗</t>
  </si>
  <si>
    <t>BJWY4485730051</t>
  </si>
  <si>
    <t>2026/03/03</t>
  </si>
  <si>
    <t>3.3已提交微信退还</t>
  </si>
  <si>
    <t>2026030203127</t>
  </si>
  <si>
    <t>3.3原渠道微信退还@寇颖
[图片]</t>
  </si>
  <si>
    <t>许庆典</t>
  </si>
  <si>
    <t>黄小妹7</t>
  </si>
  <si>
    <t>2026/02/28</t>
  </si>
  <si>
    <t>19137798</t>
  </si>
  <si>
    <t>刘江源</t>
  </si>
  <si>
    <t>刘江源1</t>
  </si>
  <si>
    <t>2026/03/05</t>
  </si>
  <si>
    <t>微信退回
未办理：顾问挽单截图不合规（3.5）@刘江源1 (刘江源)
未办理：顾问挽单截图不合规（3.4）@刘江源1 (刘江源)
未办理：顾问挽单截图不合规（3.3）@刘江源1 (刘江源)[图片]</t>
  </si>
  <si>
    <t>19148725</t>
  </si>
  <si>
    <t>余韵7</t>
  </si>
  <si>
    <t>19148827</t>
  </si>
  <si>
    <t>退回账户余额</t>
  </si>
  <si>
    <t>2026/03/06</t>
  </si>
  <si>
    <t>NO.8358680908401676904</t>
  </si>
  <si>
    <t>无忧项目-专业课</t>
  </si>
  <si>
    <t>3.6 退回账户余额</t>
  </si>
  <si>
    <t>2026/03/10</t>
  </si>
  <si>
    <t>四六级项目-班课</t>
  </si>
  <si>
    <t>2026/03/11</t>
  </si>
  <si>
    <t>19162198</t>
  </si>
  <si>
    <t>刘大庆1</t>
  </si>
  <si>
    <t>3.11退至学生账户@刘大庆1 (刘大庆)</t>
  </si>
  <si>
    <t>2026/03/12</t>
  </si>
  <si>
    <t>黄子琪3</t>
  </si>
  <si>
    <t>[图片]
已转班</t>
  </si>
  <si>
    <t>NO.8358680908401746237</t>
  </si>
  <si>
    <t>孙宇驰</t>
  </si>
  <si>
    <t>BJWY1825406764</t>
  </si>
  <si>
    <t>2026/03/13</t>
  </si>
  <si>
    <t>微信退回
未办理：OA未到客服（3.12）</t>
  </si>
  <si>
    <t>NO.5764607523036369466</t>
  </si>
  <si>
    <t>刘佳林25</t>
  </si>
  <si>
    <t>集训营项目-专业课</t>
  </si>
  <si>
    <t>专业课师资匹配原因</t>
  </si>
  <si>
    <t>匹配周期过长</t>
  </si>
  <si>
    <t>王郑榆</t>
  </si>
  <si>
    <t>BJWY9660121768</t>
  </si>
  <si>
    <t>2026/03/14</t>
  </si>
  <si>
    <t>支付宝退4800——————————
[图片]
未办理：OA未到客服（3.13）</t>
  </si>
  <si>
    <t>2026030602250</t>
  </si>
  <si>
    <t>陈晶7</t>
  </si>
  <si>
    <t>VIP项目-VIP</t>
  </si>
  <si>
    <t>陈晶171</t>
  </si>
  <si>
    <t>顾安诺</t>
  </si>
  <si>
    <t>BJWY1221102855</t>
  </si>
  <si>
    <t>2026/03/15</t>
  </si>
  <si>
    <t>3.18系统显示已退款@陈晶171 (陈晶)[图片]
3.17手工退款中
3.16转手工退款，待用户短信确认@陈晶171 (陈晶)
【系统升级，待转手工】
3.15微信退600，支付宝退回1500超时效，需要提供学员本人银行卡信息@陈晶171 (陈晶)[图片]
未办理：未查到退费审核记录，学管挽单记录不符合要求（3.15）@陈晶171 (陈晶)————————————
未查到退费审核记录（3.14）————————————
未办理：OA未到客服（3.12）
未办理：OA未到客服（3.11）
未办理：OA未到客服（3.10）
未办理：OA未到客服（3.9）
未办理：OA未到客服（3.8）</t>
  </si>
  <si>
    <t>NO.3170534137670970533</t>
  </si>
  <si>
    <t>马一鸣6</t>
  </si>
  <si>
    <t>马一鸣16</t>
  </si>
  <si>
    <t>NO.288230376153881585</t>
  </si>
  <si>
    <t>完全匹配不上</t>
  </si>
  <si>
    <t>微信退回</t>
  </si>
  <si>
    <t>2026/03/20</t>
  </si>
  <si>
    <t>NO.1729382256912446921</t>
  </si>
  <si>
    <t>王天一55</t>
  </si>
  <si>
    <t>2026/03/24</t>
  </si>
  <si>
    <t>微信退回
未办理：OA未到客服（3.23）——————————————————
未办理：OA未到客服（3.21）</t>
  </si>
  <si>
    <t>2026/03/25</t>
  </si>
  <si>
    <t>19181763</t>
  </si>
  <si>
    <t>线下校代</t>
  </si>
  <si>
    <t>卫元熙</t>
  </si>
  <si>
    <t>BJWY6104378224</t>
  </si>
  <si>
    <t>3.31手工退款成功@郭又华
3.30转手工退款，待用户短信确认@郭又华
暂退至学员账户余额，汇款报名需要提供原汇款银行卡信息@郭又华
[图片]
未办理：OA未到客服（3.29）
未办理：OA未到客服（3.28）
未办理：OA未到客服（3.27）@郭又华
未办理：OA未到客服（3.26）
未办理：OA未到客服（3.25）
未办理：OA未到客服（3.24）</t>
  </si>
  <si>
    <t>19181785</t>
  </si>
  <si>
    <t>19181795</t>
  </si>
  <si>
    <t>NO.1152921504609037566</t>
  </si>
  <si>
    <t>2026/03/27</t>
  </si>
  <si>
    <t>3.31继续等一下公共课OA
3.29继续等一下公共课OA
3.27已办理，退回账户余额，等一下公共课退费OA一起提现。@郭又华
未办理：OA未到客服（3.26）
未办理：OA未到客服（3.25）</t>
  </si>
  <si>
    <t>2026/03/28</t>
  </si>
  <si>
    <t>NO.19185847</t>
  </si>
  <si>
    <t>考研信心不足（因跟不上、基础薄弱、目标过高）</t>
  </si>
  <si>
    <t>2026/03/29</t>
  </si>
  <si>
    <t>支付宝退款成功
3.29支付宝退还，退款中@寇颖@谭悦9 (谭悦)</t>
  </si>
  <si>
    <t>NO.19185855</t>
  </si>
  <si>
    <t>NO.2017612633064108236</t>
  </si>
  <si>
    <t>2026/03/30</t>
  </si>
  <si>
    <t>2026/03/26</t>
  </si>
  <si>
    <t>2026032613147</t>
  </si>
  <si>
    <t>微信退回
未办理：OA未到客服（3.29）
未办理：OA未到客服（3.28）
未办理：OA未到客服（3.27）</t>
  </si>
  <si>
    <t>2026/03/31</t>
  </si>
  <si>
    <t>19186662</t>
  </si>
  <si>
    <t>李玉迪1</t>
  </si>
  <si>
    <t>支付宝退回
3.31 未办理，没有顾问挽单记录</t>
  </si>
  <si>
    <t>2026032801752</t>
  </si>
  <si>
    <t>家人不支持考研/不支持跟班学习/意见不一致</t>
  </si>
  <si>
    <t>乔怡娜</t>
  </si>
  <si>
    <t>BJWY3184144484</t>
  </si>
  <si>
    <t>支付宝退回
未办理：OA未到客服（3.29）</t>
  </si>
  <si>
    <t>2026/02/03</t>
  </si>
  <si>
    <t>CPTC010826020316195095222898</t>
  </si>
  <si>
    <t>王天义56</t>
  </si>
  <si>
    <t>运动科学与健康学院</t>
  </si>
  <si>
    <t>2022</t>
  </si>
  <si>
    <t>运动人体科学</t>
  </si>
  <si>
    <t>退费</t>
  </si>
  <si>
    <t>芦春阳</t>
  </si>
  <si>
    <t>BJWY8447291829</t>
  </si>
  <si>
    <t xml:space="preserve">2.28已联系财务老师，退款已完成
2.25商务银联退款中
账单号：X2108D260203170133460ttrivf42421
[图片]
2.24商务银联退款中————————
2.22商务银联退款中————————
[图片]
2.21商务银联退款中————————
[图片]
2.9商务银联退款中
账单号：X2108D260203170133460ttrivf42421
[图片]
2.7商务银联退款中（2.8）——————————@王天义56 (王天义)
2.6商务银联退款中@王天义56 (王天义)
2.5商务银联退款中
[图片]
2.4更新还是显示退款中
2.3已办理，退款中，待到账
[图片]
</t>
  </si>
  <si>
    <t>2026/02/09</t>
  </si>
  <si>
    <t>NO.8935141660705057112</t>
  </si>
  <si>
    <t>福建师范大学</t>
  </si>
  <si>
    <t>计算机与网络空间安全学院</t>
  </si>
  <si>
    <t>网络空间安全</t>
  </si>
  <si>
    <t>章俊骐</t>
  </si>
  <si>
    <t>BJWY4692076178</t>
  </si>
  <si>
    <t xml:space="preserve">2.24退款完成————————
2.22手工退款中
2.21退款中
2.10已转手工退至学员本人银行卡，待短信确认：章俊骐6217001820057882189中国建设银行福州仓山支行@刘佳林25 (刘佳林)
暂退至学员账户，微信原渠道超时失效，需提供学员本人银行卡信息@刘佳林25 (刘佳林)[图片]
</t>
  </si>
  <si>
    <t>2026/02/24</t>
  </si>
  <si>
    <t>NO.2017612633063987219</t>
  </si>
  <si>
    <t>京内毛坯数据</t>
  </si>
  <si>
    <t>中国石油大学</t>
  </si>
  <si>
    <t>勘探学员</t>
  </si>
  <si>
    <t>2021</t>
  </si>
  <si>
    <t>勘探技术</t>
  </si>
  <si>
    <t>管墨迪</t>
  </si>
  <si>
    <t>BJWY6748747206</t>
  </si>
  <si>
    <t>CPTC010826020316581180924428</t>
  </si>
  <si>
    <t xml:space="preserve">2.28已联系财务老师，退款已完成
2.25商务银联退款中
账单号：X2108D260203170133460ttrivf42421
[图片]
2.24商务银联退款中————————
2.22商务银联退款中————————
[图片]
2.21商务银联退款中————————
[图片]
2.9商务银联退款中
账单号：X2108D260203170133460ttrivf42421
[图片]
2.7商务银联退款中（2.8）——————————@王天义56 (王天义)
2.6商务银联退款中@王天义56 (王天义)
2.5商务银联退款中
[图片]
2.4更新还是显示退款中
2.3已办理，退款中，待到账
[图片]
</t>
  </si>
  <si>
    <t>谭悦线下退费</t>
  </si>
  <si>
    <t>DLS_6512748704</t>
  </si>
  <si>
    <t>谭悦网课退费</t>
  </si>
  <si>
    <t>NO.8646911284553407677</t>
  </si>
  <si>
    <t>3.6 已退回账户余额，@刘江源1 (刘江源)@郭又华
3.3已办理退到账户储值，等到公共课办理之后一起提现</t>
  </si>
  <si>
    <t>4323455642277653524</t>
  </si>
  <si>
    <t>四六级项目-VIP</t>
  </si>
  <si>
    <t>3.4微信退回25000
未办理：OA未到客服（3.3）——————————
未办理：OA未到客服（2.28）
未办理：OA未到客服（2.27）
未办理：OA未到客服（2.26）
未办理：OA未到客服（2.25）
未办理：OA未到客服（2.24）</t>
  </si>
  <si>
    <t>19138390</t>
  </si>
  <si>
    <t>蔡雨昂</t>
  </si>
  <si>
    <t>BJWY2031858371</t>
  </si>
  <si>
    <t>3.11已转手工退，退款已到账[图片][图片]
【系统升级，待转手工-1】需要财务系统升级之后提交，退回了账户余额8800，原支付渠道是汇款，辛苦跟家长索要确认一下原汇款卡号来手工退款：@刘江源1 (刘江源)@马一鸣16 (马一鸣)
[图片]
3.6 未办理，未查询到登记的专业课退费OA@马一鸣16 (马一鸣)
暂退账户4331.1，待专业课一起提现（3.4）
未办理：未找到专业课审核（3.3）@刘江源1 (刘江源)</t>
  </si>
  <si>
    <t>转班</t>
  </si>
  <si>
    <t>19137681</t>
  </si>
  <si>
    <t>3.6退回账户余额</t>
  </si>
  <si>
    <t>19152334</t>
  </si>
  <si>
    <t>3.15微信退回————————
3.6 退回账户余额5331.1，等一下专业课</t>
  </si>
  <si>
    <t>NO.6341068275339696977</t>
  </si>
  <si>
    <t>3.11已转手工退，已退款到账[图片][图片]
【系统升级，待转手工-1】需要财务系统升级之后提交，退回了账户余额8800，原支付渠道是汇款，辛苦跟家长索要确认一下原汇款卡号来手工退款：@刘江源1 (刘江源)@马一鸣16 (马一鸣)
[图片]
3.6 未办理，未查询到登记的专业课退费OA@马一鸣16 (马一鸣)
暂退账户4331.1，待专业课一起提现（3.4）
未办理：未找到专业课审核（3.3）@刘江源1 (刘江源)</t>
  </si>
  <si>
    <t>2026030201355</t>
  </si>
  <si>
    <t>2026/03/09</t>
  </si>
  <si>
    <t>3.9微信退回4200---------------------------------------
未办理：OA未到客服（3.8）</t>
  </si>
  <si>
    <t>NO.7493989779946609947</t>
  </si>
  <si>
    <t>微信退回————————
无忧通知今日不办（3.14）————————
未办理：OA未到客服（3.13）
未办理：OA未到客服（3.12）
未办理：OA未到客服（3.11）</t>
  </si>
  <si>
    <t>NO.5476377146884638670</t>
  </si>
  <si>
    <t>教师</t>
  </si>
  <si>
    <t>2026/03/18</t>
  </si>
  <si>
    <t>3.18已退回账户余额入班，@马一鸣16 (马一鸣)</t>
  </si>
  <si>
    <t>2026031801987</t>
  </si>
  <si>
    <t>微信退回
未办理：未找到相关金额审核记录（3.24） @陈晶171 (陈晶)[图片]</t>
  </si>
  <si>
    <t>NO.2026032001501</t>
  </si>
  <si>
    <t>马欧力</t>
  </si>
  <si>
    <t>BJWY5875380161</t>
  </si>
  <si>
    <t>微信退回
未办理：无顾问挽单记录（3.28）@王天义56 (王天义)</t>
  </si>
  <si>
    <t>2026032003347</t>
  </si>
  <si>
    <t>徐岩9</t>
  </si>
  <si>
    <t>徐岩91</t>
  </si>
  <si>
    <t>姜钰峰</t>
  </si>
  <si>
    <t>BJWY1772110556</t>
  </si>
  <si>
    <t xml:space="preserve">微信退19400[图片]
</t>
  </si>
  <si>
    <t>NO.2026033000203</t>
  </si>
  <si>
    <t>朱海润</t>
  </si>
  <si>
    <t>BJWY2454733004</t>
  </si>
  <si>
    <t>19189097</t>
  </si>
  <si>
    <t>1152921504608599366</t>
  </si>
  <si>
    <t xml:space="preserve">2.3微信退还已到账@徐岩91 (徐岩)
[图片]
</t>
  </si>
  <si>
    <t>19102211</t>
  </si>
  <si>
    <t xml:space="preserve"> 文化与传播学院 </t>
  </si>
  <si>
    <t>已毕业</t>
  </si>
  <si>
    <t>翟羽轩</t>
  </si>
  <si>
    <t>BJWY0621194005</t>
  </si>
  <si>
    <t>2026/02/04</t>
  </si>
  <si>
    <t xml:space="preserve">2.5支付宝退回
2.4更新：支付宝退款已提交，退款中@郑雪新
</t>
  </si>
  <si>
    <t>19102197</t>
  </si>
  <si>
    <t>19102171</t>
  </si>
  <si>
    <t xml:space="preserve"> 文化与传播学院</t>
  </si>
  <si>
    <t>集训转班</t>
  </si>
  <si>
    <t>赵星火线下退费</t>
  </si>
  <si>
    <t>DLS_1657232691</t>
  </si>
  <si>
    <t>学员07_kv</t>
  </si>
  <si>
    <t>学员ub1qr</t>
  </si>
  <si>
    <t>DLS_1614642137</t>
  </si>
  <si>
    <t>赵星火网课退费</t>
  </si>
  <si>
    <t>年月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</si>
  <si>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</si>
  <si>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</si>
  <si>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</si>
  <si>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</si>
  <si>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</si>
  <si>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</si>
  <si>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个性化项目部</t>
  </si>
  <si>
    <t>67w</t>
  </si>
  <si>
    <t>主动25%、被动10%</t>
  </si>
  <si>
    <t>工单2/人头2/金额5</t>
  </si>
  <si>
    <t>不低于中心75分位值</t>
  </si>
  <si>
    <t>工单2人头2/金额5</t>
  </si>
  <si>
    <t>63w</t>
  </si>
  <si>
    <t>主动20%、被动10%</t>
  </si>
  <si>
    <t>工单2/人头2/金额4</t>
  </si>
  <si>
    <t>3w</t>
  </si>
  <si>
    <t>占比40%</t>
  </si>
  <si>
    <t>占比30%</t>
  </si>
  <si>
    <t>报名序列</t>
  </si>
  <si>
    <t>订单时间</t>
  </si>
  <si>
    <t>产品编码</t>
  </si>
  <si>
    <t>产品名称</t>
  </si>
  <si>
    <t>订单状态</t>
  </si>
  <si>
    <t>签约金额</t>
  </si>
  <si>
    <t>签约奖金</t>
  </si>
  <si>
    <t>签约顾问</t>
  </si>
  <si>
    <t>BJWY1444369171</t>
  </si>
  <si>
    <t>韩泽平</t>
  </si>
  <si>
    <t>北京中心菁英计划 27考研菁英B计划（英政）</t>
  </si>
  <si>
    <t>已完成</t>
  </si>
  <si>
    <t>BJWY4807692593</t>
  </si>
  <si>
    <t>陈政元</t>
  </si>
  <si>
    <t>北京中心菁英计划 27考研菁英A计划（英政数）,北京中心菁英计划 27考研菁英计划（英政数联报专业课30h</t>
  </si>
  <si>
    <t>BJWY7628820480</t>
  </si>
  <si>
    <t>罗皓元</t>
  </si>
  <si>
    <t>BJWY7391608980</t>
  </si>
  <si>
    <t>王帆</t>
  </si>
  <si>
    <t>北京中心菁英计划 27考研菁英B计划（英经）,北京中心菁英计划 菁英计划（专业课30h）</t>
  </si>
  <si>
    <t>BJWY3162460070</t>
  </si>
  <si>
    <t>施博文</t>
  </si>
  <si>
    <t>北京中心菁英计划 27考研菁英A计划（英政经）,北京中心菁英计划 27考研菁英计划（英政数联报专业课30h</t>
  </si>
  <si>
    <t>BJWY7363891808</t>
  </si>
  <si>
    <t>曹雨含</t>
  </si>
  <si>
    <t>北京中心菁英计划 27考研菁英计划（英政数联报专业课30h,北京中心菁英计划 27考研菁英A计划（英政数）</t>
  </si>
  <si>
    <t>BJWY0521409106</t>
  </si>
  <si>
    <t>王雅馨</t>
  </si>
  <si>
    <t>北京中心菁英计划 27考研菁英A计划（英政数）</t>
  </si>
  <si>
    <t>BJWY2355614332</t>
  </si>
  <si>
    <t>梁语珊</t>
  </si>
  <si>
    <t>北京中心菁英计划 28考研菁英A计划（英政240H） 2027-12</t>
  </si>
  <si>
    <t>王秋雨</t>
  </si>
  <si>
    <t>BJWY1852041153</t>
  </si>
  <si>
    <t>刘瀚文</t>
  </si>
  <si>
    <t>北京中心菁英计划 27考研菁英B计划（英政数） 2026-12</t>
  </si>
  <si>
    <t>BJWY4410036978</t>
  </si>
  <si>
    <t>陈维汉</t>
  </si>
  <si>
    <t>北京中心菁英计划 27考研菁英B计划（英管） 2026-12</t>
  </si>
  <si>
    <t>BJWY6523375260</t>
  </si>
  <si>
    <t>罗天</t>
  </si>
  <si>
    <t>北京中心菁英计划 27考研菁英B计划（金牌英政） 2026-12</t>
  </si>
  <si>
    <t>BJWY6334343775</t>
  </si>
  <si>
    <t>谷源桥</t>
  </si>
  <si>
    <t>北京中心菁英计划 28考研菁英计划（英政数联报专业课30h 2027-12,北京中心菁英计划 28考研菁英A计划（金牌英政数） 2027-12</t>
  </si>
  <si>
    <t>BJWY9014600682</t>
  </si>
  <si>
    <t>张雪霏</t>
  </si>
  <si>
    <t>北京中心菁英计划 27考研菁英B计划（英政） 2026-12,北京中心菁英计划 27考研菁英计划（英政联报专业课50h） 2026-12</t>
  </si>
  <si>
    <t>BJWY9059883583</t>
  </si>
  <si>
    <t>曾好</t>
  </si>
  <si>
    <t>BJWY5653922653</t>
  </si>
  <si>
    <t>岳宸</t>
  </si>
  <si>
    <t>北京中心菁英计划 27考研菁英B计划（英数） 2026-12,北京中心菁英计划 27考研菁英计划（英政数联报专业课30h 2026-12</t>
  </si>
  <si>
    <t>BJWY5836162319</t>
  </si>
  <si>
    <t>王一</t>
  </si>
  <si>
    <t>北京中心菁英计划 27考研菁英B计划（金牌英政） 2026-12,北京中心菁英计划 27考研菁英计划（英政联报专业课50h） 2026-12</t>
  </si>
  <si>
    <t>北京中心菁英计划 27考研菁英A计划（英政数） 2026-12,北京中心菁英计划 27考研菁英计划（计算机70h） 2026-12</t>
  </si>
  <si>
    <t>北京中心菁英计划 27考研菁英A计划（金牌英政数） 2026-12,北京中心菁英计划 27考研菁英计划（英政数专联报30h） 2026-12</t>
  </si>
  <si>
    <t>北京中心菁英计划 27考研菁英A计划（英政数） 2026-12,北京中心菁英计划 27考研菁英计划（英政数专联报30h） 2026-12</t>
  </si>
  <si>
    <t>BJWY8181292034</t>
  </si>
  <si>
    <r>
      <rPr>
        <sz val="9"/>
        <color theme="1"/>
        <rFont val="微软雅黑"/>
        <charset val="134"/>
      </rPr>
      <t>廖</t>
    </r>
    <r>
      <rPr>
        <sz val="9"/>
        <color theme="1"/>
        <rFont val="宋体-简"/>
        <charset val="134"/>
      </rPr>
      <t>翀</t>
    </r>
    <r>
      <rPr>
        <sz val="9"/>
        <color theme="1"/>
        <rFont val="微软雅黑"/>
        <charset val="134"/>
      </rPr>
      <t>午</t>
    </r>
  </si>
  <si>
    <t>BJWY0804199122</t>
  </si>
  <si>
    <t>朱杰</t>
  </si>
  <si>
    <t>北京中心菁英计划 27考研菁英A计划（金牌英数） 2026-12</t>
  </si>
  <si>
    <t>BJWY3511101059</t>
  </si>
  <si>
    <t>高倩楠</t>
  </si>
  <si>
    <t>刘海玲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</si>
</sst>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0_);[Red]\(0.00\)"/>
    <numFmt numFmtId="179" formatCode="0.0%"/>
    <numFmt numFmtId="180" formatCode="0.00_ "/>
  </numFmts>
  <fonts count="53">
    <font>
      <sz val="11"/>
      <color indexed="8"/>
      <name val="宋体"/>
      <charset val="134"/>
      <scheme val="minor"/>
    </font>
    <font>
      <sz val="11"/>
      <color theme="0"/>
      <name val="微软雅黑"/>
      <charset val="134"/>
    </font>
    <font>
      <sz val="9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Calibri"/>
      <charset val="134"/>
    </font>
    <font>
      <sz val="11"/>
      <color theme="1"/>
      <name val="微软雅黑"/>
      <charset val="134"/>
    </font>
    <font>
      <sz val="9"/>
      <color rgb="FF222222"/>
      <name val="微软雅黑"/>
      <charset val="134"/>
    </font>
    <font>
      <sz val="9"/>
      <color rgb="FF222222"/>
      <name val="宋体"/>
      <charset val="134"/>
      <scheme val="minor"/>
    </font>
    <font>
      <sz val="11"/>
      <color rgb="FFFFFFFF"/>
      <name val="微软雅黑"/>
      <charset val="134"/>
    </font>
    <font>
      <b/>
      <sz val="11"/>
      <color rgb="FFC00000"/>
      <name val="微软雅黑"/>
      <charset val="134"/>
    </font>
    <font>
      <sz val="12"/>
      <color theme="1"/>
      <name val="宋体"/>
      <charset val="134"/>
      <scheme val="minor"/>
    </font>
    <font>
      <b/>
      <sz val="14"/>
      <color rgb="FF00206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等线"/>
      <charset val="134"/>
    </font>
    <font>
      <b/>
      <sz val="10"/>
      <color rgb="FFFF0000"/>
      <name val="微软雅黑"/>
      <charset val="134"/>
    </font>
    <font>
      <sz val="11"/>
      <color rgb="FF000000"/>
      <name val="等线"/>
      <charset val="134"/>
    </font>
    <font>
      <b/>
      <sz val="14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-简"/>
      <charset val="134"/>
    </font>
  </fonts>
  <fills count="57">
    <fill>
      <patternFill patternType="none"/>
    </fill>
    <fill>
      <patternFill patternType="gray125"/>
    </fill>
    <fill>
      <patternFill patternType="solid">
        <fgColor rgb="FF2470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D8C"/>
        <bgColor indexed="64"/>
      </patternFill>
    </fill>
    <fill>
      <patternFill patternType="solid">
        <fgColor rgb="FF2C5F4A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9" fillId="26" borderId="2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7" borderId="24" applyNumberFormat="0" applyAlignment="0" applyProtection="0">
      <alignment vertical="center"/>
    </xf>
    <xf numFmtId="0" fontId="42" fillId="28" borderId="25" applyNumberFormat="0" applyAlignment="0" applyProtection="0">
      <alignment vertical="center"/>
    </xf>
    <xf numFmtId="0" fontId="43" fillId="28" borderId="24" applyNumberFormat="0" applyAlignment="0" applyProtection="0">
      <alignment vertical="center"/>
    </xf>
    <xf numFmtId="0" fontId="44" fillId="29" borderId="26" applyNumberFormat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</cellStyleXfs>
  <cellXfs count="190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2" fillId="3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3" fontId="2" fillId="3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2" fillId="4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2" fillId="4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4" fontId="2" fillId="5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5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3" fontId="2" fillId="5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6" borderId="2" xfId="0" applyFont="1" applyFill="1" applyBorder="1" applyAlignment="1" applyProtection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9" fontId="5" fillId="0" borderId="4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7" fillId="7" borderId="5" xfId="0" applyFont="1" applyFill="1" applyBorder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8" fillId="0" borderId="1" xfId="0" applyNumberFormat="1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top"/>
    </xf>
    <xf numFmtId="14" fontId="8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22" fontId="14" fillId="0" borderId="1" xfId="0" applyNumberFormat="1" applyFont="1" applyFill="1" applyBorder="1" applyAlignment="1">
      <alignment vertical="center" wrapText="1"/>
    </xf>
    <xf numFmtId="0" fontId="15" fillId="0" borderId="0" xfId="0" applyFont="1">
      <alignment vertical="center"/>
    </xf>
    <xf numFmtId="0" fontId="8" fillId="11" borderId="1" xfId="0" applyFont="1" applyFill="1" applyBorder="1" applyAlignment="1">
      <alignment horizontal="center" vertical="top"/>
    </xf>
    <xf numFmtId="0" fontId="8" fillId="11" borderId="1" xfId="0" applyNumberFormat="1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22" fontId="2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14" fontId="14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58" fontId="8" fillId="0" borderId="1" xfId="0" applyNumberFormat="1" applyFont="1" applyBorder="1" applyAlignment="1">
      <alignment vertical="center"/>
    </xf>
    <xf numFmtId="0" fontId="4" fillId="12" borderId="7" xfId="0" applyFont="1" applyFill="1" applyBorder="1" applyAlignment="1" applyProtection="1">
      <alignment horizontal="center" vertical="center"/>
    </xf>
    <xf numFmtId="0" fontId="4" fillId="12" borderId="8" xfId="0" applyFont="1" applyFill="1" applyBorder="1" applyAlignment="1" applyProtection="1">
      <alignment horizontal="center" vertical="center"/>
    </xf>
    <xf numFmtId="0" fontId="4" fillId="12" borderId="3" xfId="0" applyFont="1" applyFill="1" applyBorder="1" applyAlignment="1" applyProtection="1">
      <alignment horizontal="center" vertical="center"/>
    </xf>
    <xf numFmtId="0" fontId="4" fillId="12" borderId="2" xfId="0" applyFont="1" applyFill="1" applyBorder="1" applyAlignment="1" applyProtection="1">
      <alignment horizontal="center" vertical="center"/>
    </xf>
    <xf numFmtId="176" fontId="4" fillId="12" borderId="2" xfId="0" applyNumberFormat="1" applyFont="1" applyFill="1" applyBorder="1" applyAlignment="1" applyProtection="1">
      <alignment horizontal="center" vertical="center"/>
    </xf>
    <xf numFmtId="177" fontId="4" fillId="12" borderId="2" xfId="0" applyNumberFormat="1" applyFont="1" applyFill="1" applyBorder="1" applyAlignment="1" applyProtection="1">
      <alignment horizontal="center" vertical="center"/>
    </xf>
    <xf numFmtId="0" fontId="4" fillId="13" borderId="2" xfId="0" applyFont="1" applyFill="1" applyBorder="1" applyAlignment="1" applyProtection="1">
      <alignment horizontal="center" vertical="center"/>
    </xf>
    <xf numFmtId="0" fontId="4" fillId="14" borderId="2" xfId="0" applyFont="1" applyFill="1" applyBorder="1" applyAlignment="1" applyProtection="1">
      <alignment horizontal="center" vertical="center"/>
    </xf>
    <xf numFmtId="0" fontId="16" fillId="12" borderId="2" xfId="0" applyFont="1" applyFill="1" applyBorder="1" applyAlignment="1" applyProtection="1">
      <alignment horizontal="center" vertical="center"/>
    </xf>
    <xf numFmtId="176" fontId="16" fillId="12" borderId="2" xfId="0" applyNumberFormat="1" applyFont="1" applyFill="1" applyBorder="1" applyAlignment="1" applyProtection="1">
      <alignment horizontal="center" vertical="center"/>
    </xf>
    <xf numFmtId="177" fontId="16" fillId="12" borderId="2" xfId="0" applyNumberFormat="1" applyFont="1" applyFill="1" applyBorder="1" applyAlignment="1" applyProtection="1">
      <alignment horizontal="center" vertical="center"/>
    </xf>
    <xf numFmtId="0" fontId="16" fillId="13" borderId="2" xfId="0" applyFont="1" applyFill="1" applyBorder="1" applyAlignment="1" applyProtection="1">
      <alignment horizontal="center" vertical="center"/>
    </xf>
    <xf numFmtId="0" fontId="16" fillId="14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176" fontId="6" fillId="0" borderId="2" xfId="0" applyNumberFormat="1" applyFont="1" applyFill="1" applyBorder="1" applyAlignment="1" applyProtection="1">
      <alignment horizontal="center" vertical="center"/>
    </xf>
    <xf numFmtId="9" fontId="7" fillId="0" borderId="2" xfId="0" applyNumberFormat="1" applyFont="1" applyFill="1" applyBorder="1" applyAlignment="1" applyProtection="1">
      <alignment horizontal="center" vertical="center"/>
    </xf>
    <xf numFmtId="178" fontId="6" fillId="0" borderId="2" xfId="0" applyNumberFormat="1" applyFont="1" applyFill="1" applyBorder="1" applyAlignment="1" applyProtection="1">
      <alignment horizontal="center" vertical="center"/>
    </xf>
    <xf numFmtId="9" fontId="17" fillId="9" borderId="2" xfId="0" applyNumberFormat="1" applyFont="1" applyFill="1" applyBorder="1" applyAlignment="1" applyProtection="1">
      <alignment horizontal="center" vertical="center"/>
    </xf>
    <xf numFmtId="9" fontId="6" fillId="0" borderId="2" xfId="0" applyNumberFormat="1" applyFont="1" applyFill="1" applyBorder="1" applyAlignment="1" applyProtection="1">
      <alignment horizontal="center" vertical="center"/>
    </xf>
    <xf numFmtId="179" fontId="6" fillId="0" borderId="2" xfId="3" applyNumberFormat="1" applyFont="1" applyFill="1" applyBorder="1" applyAlignment="1" applyProtection="1">
      <alignment horizontal="center" vertical="center"/>
    </xf>
    <xf numFmtId="9" fontId="6" fillId="0" borderId="2" xfId="3" applyNumberFormat="1" applyFont="1" applyFill="1" applyBorder="1" applyAlignment="1" applyProtection="1">
      <alignment horizontal="center" vertic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Alignment="1">
      <alignment vertical="center"/>
    </xf>
    <xf numFmtId="0" fontId="19" fillId="3" borderId="9" xfId="0" applyFont="1" applyFill="1" applyBorder="1" applyAlignment="1" applyProtection="1">
      <alignment horizontal="center" vertical="center"/>
    </xf>
    <xf numFmtId="0" fontId="20" fillId="3" borderId="9" xfId="0" applyFont="1" applyFill="1" applyBorder="1" applyAlignment="1" applyProtection="1">
      <alignment horizontal="center" vertical="center" wrapText="1"/>
    </xf>
    <xf numFmtId="0" fontId="21" fillId="3" borderId="9" xfId="0" applyFont="1" applyFill="1" applyBorder="1" applyAlignment="1" applyProtection="1">
      <alignment horizontal="center" vertical="center"/>
    </xf>
    <xf numFmtId="0" fontId="6" fillId="0" borderId="0" xfId="0" applyFont="1" applyFill="1" applyAlignment="1"/>
    <xf numFmtId="0" fontId="22" fillId="0" borderId="0" xfId="0" applyFont="1" applyFill="1" applyAlignment="1"/>
    <xf numFmtId="0" fontId="23" fillId="9" borderId="10" xfId="0" applyFont="1" applyFill="1" applyBorder="1" applyAlignment="1" applyProtection="1">
      <alignment horizontal="center"/>
    </xf>
    <xf numFmtId="0" fontId="24" fillId="0" borderId="0" xfId="0" applyFont="1" applyFill="1" applyAlignment="1"/>
    <xf numFmtId="9" fontId="24" fillId="0" borderId="0" xfId="0" applyNumberFormat="1" applyFont="1" applyFill="1" applyAlignment="1"/>
    <xf numFmtId="10" fontId="24" fillId="0" borderId="0" xfId="0" applyNumberFormat="1" applyFont="1" applyFill="1" applyAlignment="1"/>
    <xf numFmtId="178" fontId="24" fillId="0" borderId="0" xfId="0" applyNumberFormat="1" applyFont="1" applyFill="1" applyAlignment="1"/>
    <xf numFmtId="0" fontId="19" fillId="15" borderId="11" xfId="0" applyFont="1" applyFill="1" applyBorder="1" applyAlignment="1" applyProtection="1">
      <alignment horizontal="center" vertical="center"/>
    </xf>
    <xf numFmtId="0" fontId="19" fillId="15" borderId="12" xfId="0" applyFont="1" applyFill="1" applyBorder="1" applyAlignment="1" applyProtection="1">
      <alignment horizontal="center" vertical="center"/>
    </xf>
    <xf numFmtId="0" fontId="19" fillId="15" borderId="13" xfId="0" applyFont="1" applyFill="1" applyBorder="1" applyAlignment="1" applyProtection="1">
      <alignment horizontal="center" vertical="center"/>
    </xf>
    <xf numFmtId="0" fontId="19" fillId="15" borderId="9" xfId="0" applyFont="1" applyFill="1" applyBorder="1" applyAlignment="1" applyProtection="1">
      <alignment horizontal="center" vertical="center"/>
    </xf>
    <xf numFmtId="0" fontId="25" fillId="15" borderId="11" xfId="0" applyFont="1" applyFill="1" applyBorder="1" applyAlignment="1" applyProtection="1">
      <alignment horizontal="center" vertical="center"/>
    </xf>
    <xf numFmtId="0" fontId="25" fillId="15" borderId="12" xfId="0" applyFont="1" applyFill="1" applyBorder="1" applyAlignment="1" applyProtection="1">
      <alignment horizontal="center" vertical="center"/>
    </xf>
    <xf numFmtId="0" fontId="25" fillId="15" borderId="13" xfId="0" applyFont="1" applyFill="1" applyBorder="1" applyAlignment="1" applyProtection="1">
      <alignment horizontal="center" vertical="center"/>
    </xf>
    <xf numFmtId="0" fontId="25" fillId="15" borderId="9" xfId="0" applyFont="1" applyFill="1" applyBorder="1" applyAlignment="1" applyProtection="1">
      <alignment horizontal="center" vertical="center"/>
    </xf>
    <xf numFmtId="178" fontId="25" fillId="15" borderId="9" xfId="0" applyNumberFormat="1" applyFont="1" applyFill="1" applyBorder="1" applyAlignment="1" applyProtection="1">
      <alignment horizontal="center" vertical="center"/>
    </xf>
    <xf numFmtId="178" fontId="25" fillId="15" borderId="14" xfId="0" applyNumberFormat="1" applyFont="1" applyFill="1" applyBorder="1" applyAlignment="1" applyProtection="1">
      <alignment horizontal="center" vertical="center"/>
    </xf>
    <xf numFmtId="178" fontId="26" fillId="15" borderId="9" xfId="0" applyNumberFormat="1" applyFont="1" applyFill="1" applyBorder="1" applyAlignment="1" applyProtection="1">
      <alignment horizontal="center" vertical="center"/>
    </xf>
    <xf numFmtId="0" fontId="20" fillId="15" borderId="9" xfId="0" applyFont="1" applyFill="1" applyBorder="1" applyAlignment="1" applyProtection="1">
      <alignment horizontal="center" vertical="center" wrapText="1"/>
    </xf>
    <xf numFmtId="9" fontId="20" fillId="15" borderId="9" xfId="0" applyNumberFormat="1" applyFont="1" applyFill="1" applyBorder="1" applyAlignment="1" applyProtection="1">
      <alignment horizontal="center" vertical="center" wrapText="1"/>
    </xf>
    <xf numFmtId="176" fontId="20" fillId="15" borderId="9" xfId="0" applyNumberFormat="1" applyFont="1" applyFill="1" applyBorder="1" applyAlignment="1" applyProtection="1">
      <alignment horizontal="center" vertical="center" wrapText="1"/>
    </xf>
    <xf numFmtId="10" fontId="20" fillId="15" borderId="9" xfId="0" applyNumberFormat="1" applyFont="1" applyFill="1" applyBorder="1" applyAlignment="1" applyProtection="1">
      <alignment horizontal="center" vertical="center" wrapText="1"/>
    </xf>
    <xf numFmtId="0" fontId="27" fillId="15" borderId="9" xfId="0" applyFont="1" applyFill="1" applyBorder="1" applyAlignment="1" applyProtection="1">
      <alignment horizontal="center" vertical="center" wrapText="1"/>
    </xf>
    <xf numFmtId="178" fontId="27" fillId="15" borderId="9" xfId="0" applyNumberFormat="1" applyFont="1" applyFill="1" applyBorder="1" applyAlignment="1" applyProtection="1">
      <alignment horizontal="center" vertical="center" wrapText="1"/>
    </xf>
    <xf numFmtId="178" fontId="25" fillId="15" borderId="15" xfId="0" applyNumberFormat="1" applyFont="1" applyFill="1" applyBorder="1" applyAlignment="1" applyProtection="1">
      <alignment horizontal="center" vertical="center"/>
    </xf>
    <xf numFmtId="0" fontId="21" fillId="16" borderId="9" xfId="0" applyFont="1" applyFill="1" applyBorder="1" applyAlignment="1" applyProtection="1">
      <alignment horizontal="center" vertical="center"/>
    </xf>
    <xf numFmtId="0" fontId="21" fillId="17" borderId="9" xfId="0" applyFont="1" applyFill="1" applyBorder="1" applyAlignment="1" applyProtection="1">
      <alignment horizontal="center" vertical="center"/>
    </xf>
    <xf numFmtId="180" fontId="21" fillId="17" borderId="9" xfId="0" applyNumberFormat="1" applyFont="1" applyFill="1" applyBorder="1" applyAlignment="1" applyProtection="1">
      <alignment horizontal="center" vertical="center"/>
    </xf>
    <xf numFmtId="9" fontId="21" fillId="15" borderId="9" xfId="0" applyNumberFormat="1" applyFont="1" applyFill="1" applyBorder="1" applyAlignment="1" applyProtection="1">
      <alignment horizontal="center" vertical="center"/>
    </xf>
    <xf numFmtId="0" fontId="20" fillId="15" borderId="9" xfId="0" applyFont="1" applyFill="1" applyBorder="1" applyAlignment="1" applyProtection="1">
      <alignment horizontal="center" vertical="center"/>
    </xf>
    <xf numFmtId="9" fontId="21" fillId="17" borderId="9" xfId="0" applyNumberFormat="1" applyFont="1" applyFill="1" applyBorder="1" applyAlignment="1" applyProtection="1">
      <alignment horizontal="center" vertical="center"/>
    </xf>
    <xf numFmtId="176" fontId="20" fillId="15" borderId="9" xfId="0" applyNumberFormat="1" applyFont="1" applyFill="1" applyBorder="1" applyAlignment="1" applyProtection="1">
      <alignment horizontal="center" vertical="center"/>
    </xf>
    <xf numFmtId="0" fontId="21" fillId="15" borderId="9" xfId="0" applyFont="1" applyFill="1" applyBorder="1" applyAlignment="1" applyProtection="1">
      <alignment horizontal="center" vertical="center"/>
    </xf>
    <xf numFmtId="10" fontId="21" fillId="17" borderId="9" xfId="0" applyNumberFormat="1" applyFont="1" applyFill="1" applyBorder="1" applyAlignment="1" applyProtection="1">
      <alignment horizontal="center" vertical="center"/>
    </xf>
    <xf numFmtId="10" fontId="21" fillId="15" borderId="9" xfId="0" applyNumberFormat="1" applyFont="1" applyFill="1" applyBorder="1" applyAlignment="1" applyProtection="1">
      <alignment horizontal="center" vertical="center"/>
    </xf>
    <xf numFmtId="178" fontId="21" fillId="15" borderId="9" xfId="0" applyNumberFormat="1" applyFont="1" applyFill="1" applyBorder="1" applyAlignment="1" applyProtection="1">
      <alignment horizontal="center" vertical="center"/>
    </xf>
    <xf numFmtId="178" fontId="28" fillId="9" borderId="9" xfId="0" applyNumberFormat="1" applyFont="1" applyFill="1" applyBorder="1" applyAlignment="1" applyProtection="1">
      <alignment horizontal="center" vertical="center"/>
    </xf>
    <xf numFmtId="0" fontId="27" fillId="9" borderId="9" xfId="0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horizontal="center"/>
    </xf>
    <xf numFmtId="9" fontId="6" fillId="0" borderId="0" xfId="0" applyNumberFormat="1" applyFont="1" applyFill="1" applyAlignment="1"/>
    <xf numFmtId="176" fontId="6" fillId="0" borderId="0" xfId="0" applyNumberFormat="1" applyFont="1" applyFill="1" applyAlignment="1"/>
    <xf numFmtId="10" fontId="6" fillId="0" borderId="0" xfId="0" applyNumberFormat="1" applyFont="1" applyFill="1" applyAlignment="1"/>
    <xf numFmtId="178" fontId="6" fillId="0" borderId="0" xfId="0" applyNumberFormat="1" applyFont="1" applyFill="1" applyAlignment="1"/>
    <xf numFmtId="0" fontId="29" fillId="9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left" vertical="center"/>
    </xf>
    <xf numFmtId="10" fontId="22" fillId="0" borderId="0" xfId="0" applyNumberFormat="1" applyFont="1" applyFill="1" applyAlignment="1"/>
    <xf numFmtId="178" fontId="22" fillId="0" borderId="0" xfId="0" applyNumberFormat="1" applyFont="1" applyFill="1" applyAlignment="1"/>
    <xf numFmtId="0" fontId="30" fillId="0" borderId="16" xfId="0" applyFont="1" applyFill="1" applyBorder="1" applyAlignment="1" applyProtection="1">
      <alignment horizontal="center" vertical="center"/>
    </xf>
    <xf numFmtId="0" fontId="30" fillId="18" borderId="16" xfId="0" applyFont="1" applyFill="1" applyBorder="1" applyAlignment="1" applyProtection="1">
      <alignment horizontal="center"/>
    </xf>
    <xf numFmtId="0" fontId="5" fillId="18" borderId="16" xfId="0" applyFont="1" applyFill="1" applyBorder="1" applyAlignment="1" applyProtection="1"/>
    <xf numFmtId="0" fontId="30" fillId="0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/>
    </xf>
    <xf numFmtId="0" fontId="5" fillId="19" borderId="0" xfId="0" applyFont="1" applyFill="1" applyAlignment="1"/>
    <xf numFmtId="0" fontId="30" fillId="20" borderId="0" xfId="0" applyFont="1" applyFill="1" applyAlignment="1">
      <alignment horizontal="center"/>
    </xf>
    <xf numFmtId="0" fontId="5" fillId="20" borderId="0" xfId="0" applyFont="1" applyFill="1" applyAlignment="1"/>
    <xf numFmtId="0" fontId="30" fillId="0" borderId="17" xfId="0" applyFont="1" applyFill="1" applyBorder="1" applyAlignment="1" applyProtection="1">
      <alignment horizontal="center" vertical="center"/>
    </xf>
    <xf numFmtId="0" fontId="30" fillId="21" borderId="17" xfId="0" applyFont="1" applyFill="1" applyBorder="1" applyAlignment="1" applyProtection="1">
      <alignment horizontal="center"/>
    </xf>
    <xf numFmtId="0" fontId="5" fillId="21" borderId="17" xfId="0" applyFont="1" applyFill="1" applyBorder="1" applyAlignment="1" applyProtection="1"/>
    <xf numFmtId="0" fontId="30" fillId="22" borderId="16" xfId="0" applyFont="1" applyFill="1" applyBorder="1" applyAlignment="1" applyProtection="1">
      <alignment horizontal="center"/>
    </xf>
    <xf numFmtId="0" fontId="5" fillId="22" borderId="16" xfId="0" applyFont="1" applyFill="1" applyBorder="1" applyAlignment="1" applyProtection="1"/>
    <xf numFmtId="0" fontId="30" fillId="23" borderId="17" xfId="0" applyFont="1" applyFill="1" applyBorder="1" applyAlignment="1" applyProtection="1">
      <alignment horizontal="center"/>
    </xf>
    <xf numFmtId="0" fontId="5" fillId="23" borderId="17" xfId="0" applyFont="1" applyFill="1" applyBorder="1" applyAlignment="1" applyProtection="1"/>
    <xf numFmtId="0" fontId="0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31" fillId="24" borderId="1" xfId="0" applyFont="1" applyFill="1" applyBorder="1" applyAlignment="1">
      <alignment horizontal="center" vertical="center" wrapText="1"/>
    </xf>
    <xf numFmtId="0" fontId="32" fillId="0" borderId="0" xfId="0" applyFont="1" applyAlignment="1"/>
    <xf numFmtId="0" fontId="32" fillId="0" borderId="0" xfId="0" applyFont="1" applyAlignment="1">
      <alignment horizontal="center"/>
    </xf>
    <xf numFmtId="0" fontId="32" fillId="0" borderId="0" xfId="0" applyNumberFormat="1" applyFont="1" applyAlignment="1"/>
    <xf numFmtId="0" fontId="30" fillId="16" borderId="7" xfId="0" applyFont="1" applyFill="1" applyBorder="1" applyAlignment="1" applyProtection="1">
      <alignment horizontal="center" vertical="center"/>
    </xf>
    <xf numFmtId="0" fontId="30" fillId="16" borderId="1" xfId="0" applyFont="1" applyFill="1" applyBorder="1" applyAlignment="1" applyProtection="1">
      <alignment horizontal="center" vertical="center"/>
    </xf>
    <xf numFmtId="178" fontId="30" fillId="16" borderId="1" xfId="0" applyNumberFormat="1" applyFont="1" applyFill="1" applyBorder="1" applyAlignment="1" applyProtection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 applyProtection="1">
      <alignment horizontal="center" vertical="center"/>
    </xf>
    <xf numFmtId="0" fontId="30" fillId="25" borderId="2" xfId="0" applyFont="1" applyFill="1" applyBorder="1" applyAlignment="1" applyProtection="1">
      <alignment horizontal="center" vertical="center"/>
    </xf>
    <xf numFmtId="0" fontId="30" fillId="9" borderId="2" xfId="0" applyFont="1" applyFill="1" applyBorder="1" applyAlignment="1" applyProtection="1">
      <alignment horizontal="center" vertical="center"/>
    </xf>
    <xf numFmtId="0" fontId="5" fillId="0" borderId="18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19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center" vertical="center"/>
    </xf>
    <xf numFmtId="0" fontId="5" fillId="25" borderId="18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vertical="center"/>
    </xf>
    <xf numFmtId="0" fontId="5" fillId="25" borderId="20" xfId="0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name val="微软雅黑"/>
        <scheme val="none"/>
      </font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247058"/>
      <color rgb="00FFFD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62</xdr:col>
      <xdr:colOff>219710</xdr:colOff>
      <xdr:row>21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8040" y="2418080"/>
          <a:ext cx="32251650" cy="2305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25</xdr:col>
      <xdr:colOff>401955</xdr:colOff>
      <xdr:row>28</xdr:row>
      <xdr:rowOff>165735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20240"/>
          <a:ext cx="16373475" cy="421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25</xdr:col>
      <xdr:colOff>487680</xdr:colOff>
      <xdr:row>41</xdr:row>
      <xdr:rowOff>196215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6400800"/>
          <a:ext cx="16459200" cy="254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24</xdr:col>
      <xdr:colOff>20955</xdr:colOff>
      <xdr:row>51</xdr:row>
      <xdr:rowOff>203835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8961120"/>
          <a:ext cx="15382875" cy="212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25</xdr:col>
      <xdr:colOff>325755</xdr:colOff>
      <xdr:row>63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11308080"/>
          <a:ext cx="16297275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25</xdr:col>
      <xdr:colOff>20955</xdr:colOff>
      <xdr:row>73</xdr:row>
      <xdr:rowOff>137160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13655040"/>
          <a:ext cx="1599247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37</xdr:col>
      <xdr:colOff>240030</xdr:colOff>
      <xdr:row>94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9600" y="15788640"/>
          <a:ext cx="23526750" cy="441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729;&#33521;&#30563;&#23398;&#32479;&#3574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26菁英"/>
      <sheetName val="27考季督学"/>
      <sheetName val="27菁英"/>
      <sheetName val="28菁英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学员姓名</v>
          </cell>
        </row>
        <row r="1">
          <cell r="Q1" t="str">
            <v>签约顾问</v>
          </cell>
        </row>
        <row r="2">
          <cell r="B2" t="str">
            <v>廖翀午</v>
          </cell>
        </row>
        <row r="2">
          <cell r="Q2" t="str">
            <v>杨晓超</v>
          </cell>
        </row>
        <row r="3">
          <cell r="B3" t="str">
            <v>王小滢</v>
          </cell>
        </row>
        <row r="3">
          <cell r="Q3" t="str">
            <v>赵星火</v>
          </cell>
        </row>
        <row r="4">
          <cell r="B4" t="str">
            <v>栗恺墨</v>
          </cell>
        </row>
        <row r="4">
          <cell r="Q4" t="str">
            <v>谭悦</v>
          </cell>
        </row>
        <row r="5">
          <cell r="B5" t="str">
            <v>张纯懿</v>
          </cell>
        </row>
        <row r="5">
          <cell r="Q5" t="str">
            <v>谭悦</v>
          </cell>
        </row>
        <row r="6">
          <cell r="B6" t="str">
            <v>徐鲁子</v>
          </cell>
        </row>
        <row r="6">
          <cell r="Q6" t="str">
            <v>谭悦</v>
          </cell>
        </row>
        <row r="7">
          <cell r="B7" t="str">
            <v>王一</v>
          </cell>
        </row>
        <row r="7">
          <cell r="Q7" t="str">
            <v>苏乾楠</v>
          </cell>
        </row>
        <row r="8">
          <cell r="B8" t="str">
            <v>曾好</v>
          </cell>
        </row>
        <row r="8">
          <cell r="Q8" t="str">
            <v>汪宇萌</v>
          </cell>
        </row>
        <row r="9">
          <cell r="B9" t="str">
            <v>岳宸</v>
          </cell>
        </row>
        <row r="9">
          <cell r="Q9" t="str">
            <v>汪宇萌</v>
          </cell>
        </row>
        <row r="10">
          <cell r="B10" t="str">
            <v>戴冠宇</v>
          </cell>
        </row>
        <row r="10">
          <cell r="Q10" t="str">
            <v>谭悦</v>
          </cell>
        </row>
        <row r="11">
          <cell r="B11" t="str">
            <v>张雪霏</v>
          </cell>
        </row>
        <row r="11">
          <cell r="Q11" t="str">
            <v>王一鸣</v>
          </cell>
        </row>
        <row r="12">
          <cell r="B12" t="str">
            <v>罗天</v>
          </cell>
        </row>
        <row r="12">
          <cell r="Q12" t="str">
            <v>刘海玲</v>
          </cell>
        </row>
        <row r="13">
          <cell r="B13" t="str">
            <v>陈维汉</v>
          </cell>
        </row>
        <row r="13">
          <cell r="Q13" t="str">
            <v>王一鸣</v>
          </cell>
        </row>
        <row r="14">
          <cell r="B14" t="str">
            <v>刘瀚文</v>
          </cell>
        </row>
        <row r="14">
          <cell r="Q14" t="str">
            <v>徐铁</v>
          </cell>
        </row>
        <row r="15">
          <cell r="B15" t="str">
            <v>王雅馨</v>
          </cell>
        </row>
        <row r="15">
          <cell r="Q15" t="str">
            <v>刘创</v>
          </cell>
        </row>
        <row r="16">
          <cell r="B16" t="str">
            <v>曹雨含</v>
          </cell>
        </row>
        <row r="16">
          <cell r="Q16" t="str">
            <v>刘海玲</v>
          </cell>
        </row>
        <row r="17">
          <cell r="B17" t="str">
            <v>施博文</v>
          </cell>
        </row>
        <row r="17">
          <cell r="Q17" t="str">
            <v>谭悦</v>
          </cell>
        </row>
        <row r="18">
          <cell r="B18" t="str">
            <v>王帆</v>
          </cell>
        </row>
        <row r="18">
          <cell r="Q18" t="str">
            <v>谭悦</v>
          </cell>
        </row>
        <row r="19">
          <cell r="B19" t="str">
            <v>罗皓元</v>
          </cell>
        </row>
        <row r="19">
          <cell r="Q19" t="str">
            <v>谭悦</v>
          </cell>
        </row>
        <row r="20">
          <cell r="B20" t="str">
            <v>陈政元</v>
          </cell>
        </row>
        <row r="20">
          <cell r="Q20" t="str">
            <v>谭悦</v>
          </cell>
        </row>
        <row r="21">
          <cell r="B21" t="str">
            <v>韩泽平</v>
          </cell>
        </row>
        <row r="21">
          <cell r="Q21" t="str">
            <v>王秋雨</v>
          </cell>
        </row>
        <row r="22">
          <cell r="B22" t="str">
            <v>谷源桥</v>
          </cell>
        </row>
        <row r="22">
          <cell r="Q22" t="str">
            <v>刘海玲</v>
          </cell>
        </row>
        <row r="23">
          <cell r="B23" t="str">
            <v>梁语珊</v>
          </cell>
        </row>
      </sheetData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610162037" refreshedBy="serena" recordCount="709">
  <cacheSource type="worksheet">
    <worksheetSource ref="A10:BO719" sheet="2&amp;3月签约明细"/>
  </cacheSource>
  <cacheFields count="67">
    <cacheField name="序号" numFmtId="0">
      <sharedItems containsSemiMixedTypes="0" containsString="0" containsNumber="1" containsInteger="1" minValue="0" maxValue="709" count="70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</sharedItems>
    </cacheField>
    <cacheField name="学校" numFmtId="0">
      <sharedItems count="1">
        <s v="北京大学部"/>
      </sharedItems>
    </cacheField>
    <cacheField name="部门" numFmtId="0">
      <sharedItems count="1">
        <s v="国内大学部"/>
      </sharedItems>
    </cacheField>
    <cacheField name="资源姓名" numFmtId="0">
      <sharedItems containsBlank="1" count="159">
        <m/>
        <s v="孙文宇"/>
        <s v="灵汐"/>
        <s v="王同学"/>
        <s v="高同学"/>
        <s v="小乖"/>
        <s v="北京市5933"/>
        <s v="未知"/>
        <s v="家长"/>
        <s v="同学"/>
        <s v="李骏垚"/>
        <s v="兰州市1540"/>
        <s v="许同学"/>
        <s v="师胜楠"/>
        <s v="陈学智"/>
        <s v="星星"/>
        <s v="大厦"/>
        <s v="王景钰"/>
        <s v="考研"/>
        <s v="无"/>
        <s v="金宇泽"/>
        <s v="秦英喆"/>
        <s v="张彧"/>
        <s v="张梓雄"/>
        <s v="北京1049"/>
        <s v="光宇"/>
        <s v="孙馗栋"/>
        <s v="王昞琦"/>
        <s v="王思凝"/>
        <s v="王佳乐"/>
        <s v="贾佳霖"/>
        <s v="谷岳霖"/>
        <s v="赵佳荟"/>
        <s v="张永佳"/>
        <s v="杨依林同学"/>
        <s v="承乘"/>
        <s v="林奕潮"/>
        <s v="巳巳如意"/>
        <s v="陈超"/>
        <s v="刘家长"/>
        <s v="王小滢"/>
        <s v="常浩然"/>
        <s v="树袋熊"/>
        <s v="李明"/>
        <s v="秦子俊"/>
        <s v="盛同学"/>
        <s v="胡"/>
        <s v="未告知"/>
        <s v="JOJ的无麸质小笼包"/>
        <s v="罗同学"/>
        <s v="李子扬"/>
        <s v="杨欣"/>
        <s v="刘家豪"/>
        <s v="潘同学"/>
        <s v="张海威"/>
        <s v="刘霁"/>
        <s v="孙一良"/>
        <s v="大三考研"/>
        <s v="江嘉怡"/>
        <s v="赖嘉欣"/>
        <s v="北京ac69"/>
        <s v="张坤雪"/>
        <s v="赵子睿"/>
        <s v="王青宇"/>
        <s v="董姿彤"/>
        <s v="樊俊成"/>
        <s v="孟璐"/>
        <s v="张纯懿"/>
        <s v="吴永璨"/>
        <s v="zty"/>
        <s v="范音实"/>
        <s v="云雨欣"/>
        <s v="刘润泽"/>
        <s v="点点点"/>
        <s v="学"/>
        <s v="兆洋"/>
        <s v="李千一"/>
        <s v="刘析朗"/>
        <s v="刘嘉森"/>
        <s v="赵文轩"/>
        <s v="陈若瑜"/>
        <s v="盛熙俊"/>
        <s v="仲宇昕"/>
        <s v="直链"/>
        <s v="薛瑞铭"/>
        <s v="王博"/>
        <s v="田明"/>
        <s v="mr.ZHOU"/>
        <s v="芮乃雅"/>
        <s v="王嘉明同学"/>
        <s v="吴雨珊"/>
        <s v="谷同学"/>
        <s v="复试"/>
        <s v="王琳曦"/>
        <s v="向日"/>
        <s v="张宇博"/>
        <s v="Hya"/>
        <s v="王世豪"/>
        <s v="何泽楷"/>
        <s v="孙雨涵"/>
        <s v="彭济民"/>
        <s v="冯娴"/>
        <s v="姚宇晟"/>
        <s v="贾小力"/>
        <s v="张同学"/>
        <s v="欧阳墨霏"/>
        <s v="塔娜"/>
        <s v="冯稼祥"/>
        <s v="孙睿泽"/>
        <s v="吕金泽"/>
        <s v="琴系人生"/>
        <s v="马维利"/>
        <s v="张博岩"/>
        <s v="崔若琳"/>
        <s v="小黄："/>
        <s v="常玙玥"/>
        <s v="崔毓轩"/>
        <s v="张晨曦"/>
        <s v="乔少章"/>
        <s v="钟韵仪"/>
        <s v="武洁"/>
        <s v="李婉冬"/>
        <s v="李牧哥"/>
        <s v="钟柏屹"/>
        <s v="白睿"/>
        <s v="咪咪"/>
        <s v="艺潇"/>
        <s v="耿天赫"/>
        <s v="戴冠宇"/>
        <s v="马珺喆"/>
        <s v="范城玮"/>
        <s v="周珺"/>
        <s v="橹穆全肯定BOT"/>
        <s v="张茂雄"/>
        <s v="黄淑茵"/>
        <s v="刘女士"/>
        <s v="吴经纬"/>
        <s v="琴键上的咏叹调"/>
        <s v="皮昌林"/>
        <s v="智智宇宙无敌天下第一可爱"/>
        <s v="刘洋"/>
        <s v="霍盈杉"/>
        <s v="严于律"/>
        <s v="蒋义川"/>
        <s v="栗梓健"/>
        <s v="李斌"/>
        <s v="张睿涵"/>
        <s v="唐诗莹"/>
        <s v="夏汉博"/>
        <s v="史女士"/>
        <s v="魏同学"/>
        <s v="索金言"/>
        <s v="王先生"/>
        <s v="何晓涛"/>
        <s v="闻"/>
        <s v="曹恺容1"/>
        <s v="Camellia"/>
        <s v="dorisljju"/>
        <s v="瞳"/>
      </sharedItems>
    </cacheField>
    <cacheField name="资源ID" numFmtId="0">
      <sharedItems count="251">
        <s v="127312768"/>
        <s v="151430241"/>
        <s v="129682669"/>
        <s v="131967989"/>
        <s v="151014757"/>
        <s v="150939391"/>
        <s v="148165367"/>
        <s v="147155780"/>
        <s v="150266473"/>
        <s v="150125581"/>
        <s v="149880837"/>
        <s v="149906116"/>
        <s v="134780557"/>
        <s v="148666186"/>
        <s v="147905874"/>
        <s v="148602116"/>
        <s v="148628764"/>
        <s v="141697062"/>
        <s v="148109439"/>
        <s v="147577002"/>
        <s v="147166582"/>
        <s v="93267940"/>
        <s v="147336044"/>
        <s v="146781523"/>
        <s v="137771453"/>
        <s v="143561995"/>
        <s v="146522654"/>
        <s v="145474195"/>
        <s v="141997292"/>
        <s v="145482858"/>
        <s v="144614063"/>
        <s v="132181335"/>
        <s v="135476831"/>
        <s v="148258786"/>
        <s v="148062164"/>
        <s v="90140414"/>
        <s v="123114165"/>
        <s v="151161460"/>
        <s v="151528787"/>
        <s v="143617464"/>
        <s v="148678996"/>
        <s v="151088101"/>
        <s v="151143194"/>
        <s v="151486007"/>
        <s v="147367940"/>
        <s v="147630975"/>
        <s v="151145631"/>
        <s v="150852480"/>
        <s v="148611564"/>
        <s v="150093550"/>
        <s v="147440668"/>
        <s v="151102185"/>
        <s v="147776022"/>
        <s v="151039606"/>
        <s v="147365123"/>
        <s v="151159222"/>
        <s v="147445913"/>
        <s v="92114785"/>
        <s v="150945137"/>
        <s v="139462590"/>
        <s v="150711389"/>
        <s v="151036675"/>
        <s v="71253852"/>
        <s v="150852508"/>
        <s v="150847307"/>
        <s v="150738250"/>
        <s v="78155818"/>
        <s v="150622591"/>
        <s v="150663958"/>
        <s v="150277673"/>
        <s v="149858578"/>
        <s v="149758368"/>
        <s v="150372881"/>
        <s v="149656250"/>
        <s v="149516492"/>
        <s v="147676010"/>
        <s v="149672760"/>
        <s v="149703796"/>
        <s v="148931516"/>
        <s v="149575814"/>
        <s v="150092468"/>
        <s v="150177256"/>
        <s v="149684461"/>
        <s v="149910279"/>
        <s v="149669376"/>
        <s v="149067591"/>
        <s v="149971119"/>
        <s v="149992571"/>
        <s v="150101630"/>
        <s v="149637715"/>
        <s v="147766874"/>
        <s v="149330200"/>
        <s v="86306556"/>
        <s v="149962170"/>
        <s v="149836490"/>
        <s v="149637026"/>
        <s v="149761594"/>
        <s v="149757206"/>
        <s v="149611636"/>
        <s v="148649964"/>
        <s v="148952289"/>
        <s v="147541414"/>
        <s v="147463459"/>
        <s v="147380769"/>
        <s v="149777600"/>
        <s v="148713625"/>
        <s v="148729620"/>
        <s v="149452760"/>
        <s v="149520761"/>
        <s v="147516842"/>
        <s v="149595481"/>
        <s v="149586076"/>
        <s v="148210246"/>
        <s v="149516632"/>
        <s v="148800910"/>
        <s v="149327303"/>
        <s v="148770786"/>
        <s v="149116438"/>
        <s v="143862445"/>
        <s v="148804441"/>
        <s v="149114713"/>
        <s v="148392715"/>
        <s v="148742109"/>
        <s v="147697725"/>
        <s v="148095917"/>
        <s v="148580640"/>
        <s v="148849946"/>
        <s v="147515679"/>
        <s v="148652635"/>
        <s v="148740334"/>
        <s v="148367021"/>
        <s v="147738490"/>
        <s v="147467684"/>
        <s v="147699729"/>
        <s v="148622167"/>
        <s v="147463875"/>
        <s v="148001157"/>
        <s v="133144692"/>
        <s v="148674452"/>
        <s v="146886864"/>
        <s v="148687465"/>
        <s v="148703821"/>
        <s v="143908916"/>
        <s v="148438257"/>
        <s v="140715840"/>
        <s v="148628080"/>
        <s v="147758879"/>
        <s v="147493234"/>
        <s v="147625941"/>
        <s v="148623006"/>
        <s v="147604287"/>
        <s v="148568259"/>
        <s v="147383698"/>
        <s v="148657723"/>
        <s v="148055181"/>
        <s v="138900691"/>
        <s v="147423854"/>
        <s v="148568347"/>
        <s v="147839888"/>
        <s v="147553863"/>
        <s v="102330115"/>
        <s v="147520525"/>
        <s v="147397959"/>
        <s v="147838649"/>
        <s v="146556897"/>
        <s v="130502502"/>
        <s v="147388708"/>
        <s v="148273280"/>
        <s v="147380825"/>
        <s v="147592464"/>
        <s v="148339951"/>
        <s v="147577547"/>
        <s v="147508809"/>
        <s v="142195972"/>
        <s v="147386190"/>
        <s v="147766735"/>
        <s v="147577007"/>
        <s v="139100099"/>
        <s v="147819537"/>
        <s v="147677905"/>
        <s v="147568737"/>
        <s v="147992764"/>
        <s v="147366716"/>
        <s v="147534132"/>
        <s v="147911541"/>
        <s v="147835894"/>
        <s v="147539822"/>
        <s v="147570334"/>
        <s v="79834368"/>
        <s v="139721438"/>
        <s v="145522048"/>
        <s v="147297579"/>
        <s v="147254842"/>
        <s v="147673706"/>
        <s v="147833373"/>
        <s v="147507584"/>
        <s v="146519383"/>
        <s v="143812063"/>
        <s v="147672525"/>
        <s v="147517025"/>
        <s v="61582230"/>
        <s v="146160350"/>
        <s v="147759600"/>
        <s v="147568990"/>
        <s v="147772642"/>
        <s v="145564356"/>
        <s v="146819327"/>
        <s v="147644972"/>
        <s v="140255069"/>
        <s v="127564286"/>
        <s v="138669717"/>
        <s v="147237752"/>
        <s v="147645489"/>
        <s v="80244002"/>
        <s v="95636479"/>
        <s v="146574594"/>
        <s v="147451471"/>
        <s v="147409079"/>
        <s v="147384634"/>
        <s v="147430711"/>
        <s v="145305489"/>
        <s v="147423790"/>
        <s v="83265407"/>
        <s v="147340204"/>
        <s v="147394294"/>
        <s v="91185805"/>
        <s v="147307688"/>
        <s v="83162148"/>
        <s v="42984587"/>
        <s v="147212301"/>
        <s v="146962474"/>
        <s v="144849413"/>
        <s v="144266884"/>
        <s v="146481063"/>
        <s v="146599975"/>
        <s v="146524457"/>
        <s v="146527402"/>
        <s v="57419404"/>
        <s v="145224674"/>
        <s v="146249917"/>
        <s v="125637757"/>
        <s v="138739388"/>
        <s v="146045573"/>
        <s v="125445403"/>
        <s v="143652946"/>
        <s v="145614068"/>
        <s v="145410802"/>
        <s v="143828181"/>
        <s v="145038860"/>
        <s v="145123840"/>
        <s v="144455135"/>
      </sharedItems>
    </cacheField>
    <cacheField name="资源录入人" numFmtId="0">
      <sharedItems containsBlank="1" count="52">
        <m/>
        <s v="马一鸣"/>
        <s v="杨钰杰"/>
        <s v="北京国内管理员"/>
        <s v="张冰"/>
        <s v="李雪68"/>
        <s v="杨俊42(国内)"/>
        <s v="陈伟钰"/>
        <s v="徐利霞"/>
        <s v="吕猛"/>
        <s v="王静静"/>
        <s v="王天义"/>
        <s v="段同飞"/>
        <s v="舒志豪"/>
        <s v="张亚男"/>
        <s v="程远"/>
        <s v="贾金良"/>
        <s v="王朝群"/>
        <s v="郭又华"/>
        <s v="杨欢欢"/>
        <s v="焦子瑞"/>
        <s v="赵秋侠"/>
        <s v="黄小妹"/>
        <s v="陈晶"/>
        <s v="余韵"/>
        <s v="北京客服部"/>
        <s v="陈号东"/>
        <s v="罗志勇"/>
        <s v="刘伟"/>
        <s v="崔佳慧"/>
        <s v="申柄华"/>
        <s v="郑雪新"/>
        <s v="康荧"/>
        <s v="吴凯龙"/>
        <s v="李亚坤"/>
        <s v="徐岩"/>
        <s v="黄子琪"/>
        <s v="李玉迪"/>
        <s v="刘大庆"/>
        <s v="郭欣宇"/>
        <s v="郝琨"/>
        <s v="寇颖"/>
        <s v="葛铭"/>
        <s v="苗朝霞"/>
        <s v="刘宇正"/>
        <s v="边鑫博"/>
        <s v="陈猛飞"/>
        <s v="曹健"/>
        <s v="谢仕为"/>
        <s v="杨涛(离职)"/>
        <s v="曹晗曦"/>
        <s v="杨沫"/>
      </sharedItems>
    </cacheField>
    <cacheField name="资源录入时间" numFmtId="0">
      <sharedItems count="251">
        <s v="2025-09-13 09:48:05"/>
        <s v="2026-03-29 11:22:49"/>
        <s v="2025-10-03 22:16:43"/>
        <s v="2025-10-23 09:19:42"/>
        <s v="2026-03-24 16:02:07"/>
        <s v="2026-03-24 10:25:37"/>
        <s v="2026-03-05 12:23:51"/>
        <s v="2026-02-26 16:23:56"/>
        <s v="2026-03-19 20:14:03"/>
        <s v="2026-03-18 17:07:50"/>
        <s v="2026-03-17 16:01:03"/>
        <s v="2026-03-18 10:48:29"/>
        <s v="2025-11-17 10:13:16"/>
        <s v="2026-03-08 10:38:21"/>
        <s v="2026-03-03 07:29:44"/>
        <s v="2026-03-07 14:16:00"/>
        <s v="2026-03-07 15:42:31"/>
        <s v="2026-01-08 17:45:14"/>
        <s v="2026-03-04 19:09:19"/>
        <s v="2026-03-01 09:08:37"/>
        <s v="2026-02-26 18:43:29"/>
        <s v="2025-01-17 13:37:01"/>
        <s v="2026-02-27 17:15:06"/>
        <s v="2026-02-24 16:37:59"/>
        <s v="2025-12-12 14:40:34"/>
        <s v="2026-01-21 18:36:45"/>
        <s v="2026-02-19 19:05:35"/>
        <s v="2026-02-04 20:18:26"/>
        <s v="2026-01-11 19:29:06"/>
        <s v="2026-02-05 09:48:28"/>
        <s v="2026-01-29 21:29:13"/>
        <s v="2025-10-24 15:01:02"/>
        <s v="2025-11-23 16:59:47"/>
        <s v="2026-03-05 19:12:15"/>
        <s v="2026-03-04 16:36:51"/>
        <s v="2024-12-07 19:24:11"/>
        <s v="2025-08-11 15:37:09"/>
        <s v="2026-03-25 18:20:00"/>
        <s v="2026-03-30 15:44:01"/>
        <s v="2026-01-22 11:58:43"/>
        <s v="2026-03-08 16:08:09"/>
        <s v="2026-03-25 12:25:48"/>
        <s v="2026-03-25 13:39:44"/>
        <s v="2026-03-29 18:12:17"/>
        <s v="2026-02-28 10:01:25"/>
        <s v="2026-03-01 17:32:01"/>
        <s v="2026-03-25 14:18:57"/>
        <s v="2026-03-23 17:46:01"/>
        <s v="2026-03-07 17:26:27"/>
        <s v="2026-03-18 15:05:54"/>
        <s v="2026-02-28 11:41:56"/>
        <s v="2026-03-26 11:54:36"/>
        <s v="2026-03-02 14:44:12"/>
        <s v="2026-03-24 20:59:18"/>
        <s v="2026-02-28 09:33:27"/>
        <s v="2026-03-25 17:22:33"/>
        <s v="2026-02-28 12:04:30"/>
        <s v="2025-01-03 10:28:45"/>
        <s v="2026-03-24 10:48:02"/>
        <s v="2025-12-25 12:51:49"/>
        <s v="2026-03-23 09:56:12"/>
        <s v="2026-03-24 17:59:21"/>
        <s v="2024-05-27 12:14:41"/>
        <s v="2026-03-23 17:51:00"/>
        <s v="2026-03-23 16:20:03"/>
        <s v="2026-03-23 11:30:30"/>
        <s v="2024-06-23 09:42:43"/>
        <s v="2026-03-22 00:54:48"/>
        <s v="2026-03-22 13:51:26"/>
        <s v="2026-03-19 21:46:30"/>
        <s v="2026-03-17 14:18:03"/>
        <s v="2026-03-16 17:46:06"/>
        <s v="2026-03-20 15:11:30"/>
        <s v="2026-03-16 14:06:18"/>
        <s v="2026-03-14 15:13:14"/>
        <s v="2026-03-02 08:54:51"/>
        <s v="2026-03-17 13:01:17"/>
        <s v="2026-03-15 16:22:19"/>
        <s v="2026-03-10 20:08:22"/>
        <s v="2026-03-14 15:14:41"/>
        <s v="2026-03-18 19:17:56"/>
        <s v="2026-03-19 11:05:45"/>
        <s v="2026-03-15 16:29:32"/>
        <s v="2026-03-18 13:39:22"/>
        <s v="2026-03-17 10:54:23"/>
        <s v="2026-03-11 10:30:57"/>
        <s v="2026-03-17 21:43:25"/>
        <s v="2026-03-17 18:45:58"/>
        <s v="2026-03-18 16:39:23"/>
        <s v="2026-03-15 13:40:52"/>
        <s v="2026-03-02 12:32:52"/>
        <s v="2026-03-12 21:44:26"/>
        <s v="2024-10-13 17:52:08"/>
        <s v="2026-03-17 18:15:47"/>
        <s v="2026-03-17 11:00:17"/>
        <s v="2026-03-15 12:54:26"/>
        <s v="2026-03-16 19:36:15"/>
        <s v="2026-03-16 17:01:58"/>
        <s v="2026-03-15 10:46:08"/>
        <s v="2026-03-09 13:30:46"/>
        <s v="2026-03-11 14:54:58"/>
        <s v="2026-03-01 13:52:06"/>
        <s v="2026-02-28 15:14:06"/>
        <s v="2026-02-28 12:03:42"/>
        <s v="2026-03-16 17:08:55"/>
        <s v="2026-03-08 18:35:10"/>
        <s v="2026-03-09 11:09:05"/>
        <s v="2026-03-13 14:17:54"/>
        <s v="2026-03-14 20:28:30"/>
        <s v="2026-02-28 18:48:01"/>
        <s v="2026-03-14 16:53:16"/>
        <s v="2026-03-14 10:35:32"/>
        <s v="2026-03-05 15:14:17"/>
        <s v="2026-03-14 15:42:55"/>
        <s v="2026-03-10 14:56:42"/>
        <s v="2026-03-12 18:32:28"/>
        <s v="2026-03-09 17:33:36"/>
        <s v="2026-03-11 14:37:41"/>
        <s v="2026-01-24 13:18:12"/>
        <s v="2026-03-09 17:16:39"/>
        <s v="2026-03-11 14:04:58"/>
        <s v="2026-03-06 14:01:50"/>
        <s v="2026-03-09 16:42:48"/>
        <s v="2026-03-02 09:26:18"/>
        <s v="2026-03-04 15:43:14"/>
        <s v="2026-03-07 14:08:20"/>
        <s v="2026-03-10 10:05:31"/>
        <s v="2026-02-28 18:03:44"/>
        <s v="2026-03-09 15:15:36"/>
        <s v="2026-03-09 16:07:27"/>
        <s v="2026-03-06 13:56:54"/>
        <s v="2026-03-02 15:31:28"/>
        <s v="2026-02-28 15:43:55"/>
        <s v="2026-03-02 09:56:54"/>
        <s v="2026-03-07 21:47:37"/>
        <s v="2026-02-28 15:17:55"/>
        <s v="2026-03-04 07:42:32"/>
        <s v="2025-11-01 18:44:14"/>
        <s v="2026-03-08 15:14:01"/>
        <s v="2026-02-25 11:26:35"/>
        <s v="2026-03-08 10:03:34"/>
        <s v="2026-03-08 16:41:18"/>
        <s v="2026-01-25 12:25:40"/>
        <s v="2026-03-07 09:31:03"/>
        <s v="2026-01-04 12:26:38"/>
        <s v="2026-03-07 15:10:30"/>
        <s v="2026-03-02 11:35:11"/>
        <s v="2026-02-28 15:56:16"/>
        <s v="2026-03-01 17:06:14"/>
        <s v="2026-03-07 11:46:46"/>
        <s v="2026-03-01 14:56:03"/>
        <s v="2026-03-07 10:52:34"/>
        <s v="2026-02-28 12:31:56"/>
        <s v="2026-03-07 20:05:07"/>
        <s v="2026-03-04 13:27:29"/>
        <s v="2025-12-22 17:13:02"/>
        <s v="2026-02-28 08:34:53"/>
        <s v="2026-03-07 10:55:49"/>
        <s v="2026-03-02 19:30:57"/>
        <s v="2026-03-01 14:30:12"/>
        <s v="2025-05-13 15:54:03"/>
        <s v="2026-02-28 22:37:31"/>
        <s v="2026-02-28 11:08:36"/>
        <s v="2026-03-02 18:34:56"/>
        <s v="2026-02-21 16:38:37"/>
        <s v="2025-10-13 15:38:37"/>
        <s v="2026-02-28 14:04:17"/>
        <s v="2026-03-05 20:08:01"/>
        <s v="2026-02-28 12:06:38"/>
        <s v="2026-03-01 14:36:46"/>
        <s v="2026-03-06 10:19:34"/>
        <s v="2026-03-01 09:20:57"/>
        <s v="2026-02-28 21:11:41"/>
        <s v="2026-01-13 10:26:08"/>
        <s v="2026-02-28 13:40:42"/>
        <s v="2026-03-02 12:19:57"/>
        <s v="2026-03-01 09:09:19"/>
        <s v="2025-12-23 16:32:26"/>
        <s v="2026-03-02 16:18:18"/>
        <s v="2026-03-02 09:36:27"/>
        <s v="2026-03-01 20:32:03"/>
        <s v="2026-03-04 09:47:38"/>
        <s v="2026-02-28 09:45:29"/>
        <s v="2026-03-01 11:17:48"/>
        <s v="2026-03-03 10:41:38"/>
        <s v="2026-03-02 17:52:47"/>
        <s v="2026-03-01 12:06:46"/>
        <s v="2026-03-02 09:42:34"/>
        <s v="2024-07-13 19:34:23"/>
        <s v="2025-12-26 15:57:10"/>
        <s v="2026-02-05 14:03:04"/>
        <s v="2026-02-27 15:27:28"/>
        <s v="2026-02-27 12:09:14"/>
        <s v="2026-03-01 22:08:31"/>
        <s v="2026-03-02 17:26:11"/>
        <s v="2026-02-28 19:45:07"/>
        <s v="2026-02-14 14:57:39"/>
        <s v="2026-01-23 19:16:55"/>
        <s v="2026-03-01 21:19:50"/>
        <s v="2026-02-28 18:55:04"/>
        <s v="2023-10-29 18:10:54"/>
        <s v="2026-02-09 16:43:40"/>
        <s v="2026-03-02 11:40:23"/>
        <s v="2026-03-01 21:49:32"/>
        <s v="2026-03-02 14:18:57"/>
        <s v="2026-02-05 15:45:29"/>
        <s v="2026-02-25 10:42:50"/>
        <s v="2026-03-01 16:26:14"/>
        <s v="2025-12-29 18:35:57"/>
        <s v="2025-09-15 17:48:33"/>
        <s v="2025-12-20 14:23:05"/>
        <s v="2026-02-27 19:28:32"/>
        <s v="2026-03-01 16:29:40"/>
        <s v="2024-07-18 18:50:52"/>
        <s v="2025-02-26 10:36:48"/>
        <s v="2026-02-22 22:07:06"/>
        <s v="2026-02-28 13:48:02"/>
        <s v="2026-02-28 14:48:36"/>
        <s v="2026-02-28 13:01:29"/>
        <s v="2026-02-28 10:15:45"/>
        <s v="2026-02-03 14:44:50"/>
        <s v="2026-02-28 08:14:29"/>
        <s v="2024-08-25 16:24:28"/>
        <s v="2026-02-27 18:06:46"/>
        <s v="2026-02-28 09:16:23"/>
        <s v="2024-12-20 19:49:46"/>
        <s v="2026-02-27 16:33:59"/>
        <s v="2024-08-25 19:58:36"/>
        <s v="2022-10-03 20:37:22"/>
        <s v="2026-02-27 10:03:05"/>
        <s v="2026-02-25 19:56:50"/>
        <s v="2026-02-01 10:21:16"/>
        <s v="2026-01-27 18:16:41"/>
        <s v="2026-02-22 11:48:31"/>
        <s v="2026-02-23 12:31:38"/>
        <s v="2026-02-13 10:58:20"/>
        <s v="2026-02-13 16:06:47"/>
        <s v="2023-07-17 17:14:02"/>
        <s v="2026-02-03 10:37:20"/>
        <s v="2026-02-10 11:59:58"/>
        <s v="2025-09-02 10:21:02"/>
        <s v="2025-12-21 15:10:49"/>
        <s v="2026-02-08 14:03:22"/>
        <s v="2025-08-29 08:55:09"/>
        <s v="2026-01-22 15:30:35"/>
        <s v="2026-02-06 13:10:22"/>
        <s v="2026-02-04 17:50:14"/>
        <s v="2026-01-23 18:57:02"/>
        <s v="2026-02-02 13:09:53"/>
        <s v="2026-02-02 16:14:11"/>
        <s v="2026-01-28 21:59:10"/>
      </sharedItems>
    </cacheField>
    <cacheField name="资源描述" numFmtId="0">
      <sharedItems count="234" longText="1">
        <s v="内推给赵星火"/>
        <s v="续费原因：学生想续费10小时的无忧专业课一对一，请按照6000的价格和学生收取。；该学生为保护期内续费，原顾问：国内大学部-赵星火(zhaoxinghuo@xdf.cn)"/>
        <s v="【王朝群】咨询心理学考研一对一，在职（TMK主管分配TMK）"/>
        <s v="渠道录入来源：SCRM-客服推送_x000a_商机ID：5009779443_x000a_商机编码：XSJ20251023000482_x000a_针对人群：在职_x000a_学员号：BJ0321147742_x000a_学生学校：不详_x000a_咨询课程：英语二_x000a_创建人邮箱：wangmeng63@xdf.cn_x000a_创建时间：2025-10-23 09:19:36_x000a_资源类型：单个资源_x000a_跟进记录：商机备注：学员咨询，年底考研，需求英语二一对一辅导，线上线下都了解一下，需求海淀老师，咨询在顺义，对于老师要求高，想冲刺辅导一下;接触点：呼入；_x000a_"/>
        <s v="渠道录入来源：SCRM-客服推送_x000a_商机ID：5010650463_x000a_商机编码：XSJ26032439322224000_x000a_针对人群：大学_x000a_学生学校：不详_x000a_咨询课程：不区分_x000a_创建人邮箱：liuxinyi91@xdf.cn_x000a_创建时间：2026-03-24 16:02:03_x000a_资源类型：单个资源_x000a_跟进记录：商机备注：同学本人来电，大二下，想了解考研线上课，四六级都没过，想先了解下，辛苦老师联系;接触点：呼入；_x000a_"/>
        <s v="13522409573，一志愿北矿电气专业，350+，复试被刷咨询调剂"/>
        <s v=""/>
        <s v="AI-37815-492 2026-02-26 16:21:10_x000d__x000a_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_x000d__x000a__x000d__x000a_AI-37815-492 2026-02-26 16:21:12_x000d__x000a_您是想咨询【考研走读班】【考研集训营】【考研规划】还是【在职考研】呢？_x000d__x000a__x000d__x000a_01000000037815209403108461065933 2026-02-26 16:21:51_x000d__x000a_考研全年集训营_x000d__x000a__x000d__x000a_AI-37815-492 2026-02-26 16:21:55_x000d__x000a_同学，你现在是在校还是在职呢？_x000d__x000a__x000d__x000a_01000000037815209403108461065933 2026-02-26 16:22:03_x000d__x000a_在校_x000d__x000a__x000d__x000a_AI-37815-492 2026-02-26 16:22:07_x000d__x000a_具体是想报考什么学校和专业呢？_x000d__x000a__x000d__x000a_01000000037815209403108461065933 2026-02-26 16:22:22_x000d__x000a_音乐专业_x000d__x000a__x000d__x000a_AI-37815-492 2026-02-26 16:22:26_x000d__x000a_好的，了解。我们新东方在全国32个城市都有校区，您倾向在哪个城市上课，或者希望哪里的老师给您介绍下呢？_x000d__x000a__x000d__x000a_01000000037815209403108461065933 2026-02-26 16:22:33_x000d__x000a_北京_x000d__x000a__x000d__x000a_AI-37815-492 2026-02-26 16:22:37_x000d__x000a_您可以留下您的姓名和电话，我这边可以立刻安排对应校区顾问老师给您回电！_x000d__x000a__x000d__x000a_01000000037815209403108461065933 2026-02-26 16:22:54_x000d__x000a_136****0721_x000d__x000a__x000d__x000a_AI-37815-492 2026-02-26 16:22:58_x000d__x000a_好的，确认一下你的号码是否正确呢~_x000d__x000a__x000d__x000a_"/>
        <s v="13878687799总部腾讯"/>
        <s v="谭悦死单激活"/>
        <s v="考研"/>
        <s v="马上到魏公村校区，尽快联系"/>
        <s v="徐铁老师老带新（TMK主管分配TMK）"/>
        <s v="续费原因：续费一对一课时；该学生为保护期内续费，原顾问：国内大学部-徐铁(xutie@xdf.cn)"/>
        <s v="渠道录入来源：新东方官网M站-客服_x000a_意向城市：北京访客省/城市：兰州市_x000a_访客静态ID：01000003465900249389693641521540_x000a_接待分组ID：70455_x000a_搜索引擎：_x000a_搜索词：_x000a_关键词：_x000a_设备类型：phone_x000a_访客IP：39.144.210.122_x000a_对话详细内容：AI-Lbo0rDBXCyBY 2026-03-03 07:24:59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*1f# **【考研半年集训营】=ff6*6b# **【考研全科线下走读班】=ffc*58# **【考研寒/暑假集训营】=ffc*58# **【考研一对一】=ff7*1f# **【考研专业课】=ff6*aa# **【四/六级课程】=ff6*aa# **【考研复试课】=60e27e#_x000d__x000a__x000d__x000a_AI-Lbo0rDBXCyBY 2026-03-03 07:25:02_x000d__x000a_您是想咨询【线下课程】【线上课程】【考研规划】还是【在职考研】呢？**【线下课程】#  **【线上课程】#**【考研规划】#**【在职考研】#_x000d__x000a__x000d__x000a_01000003465900249389693641521540 2026-03-03 07:25:44_x000d__x000a_【线上课程】_x000d__x000a__x000d__x000a_AI-Lbo0rDBXCyBY 2026-03-03 07:25:47_x000d__x000a_同学，你现在是在校还是在职呢？_x000d__x000a__x000d__x000a_01000003465900249389693641521540 2026-03-03 07:25:56_x000d__x000a_在职_x000d__x000a__x000d__x000a_AI-Lbo0rDBXCyBY 2026-03-03 07:26:00_x000d__x000a_具体是想报考什么学校和专业呢？_x000d__x000a__x000d__x000a_AI-Lbo0rDBXCyBY 2026-03-03 07:26:37_x000d__x000a_您好，能看到我的对话吗？如有疑问，可以在此留电咨询！_x000d__x000a__x000d__x000a_AI-Lbo0rDBXCyBY 2026-03-03 07:26:57_x000d__x000a_如果打字不方便，可以在此输入电话或者微信，这边安排老师与您联系，为您详细解答！_x000d__x000a__x000d__x000a_01000003465900249389693641521540 2026-03-03 07:27:25_x000d__x000a_护理，兰大或者河西学院，甘肃省中医药大学_x000d__x000a__x000d__x000a_AI-Lbo0rDBXCyBY 2026-03-03 07:27:29_x000d__x000a_好的，我这边安排专业老师给您回电，详细沟通一下，请问您的电话是多少呢？_x000d__x000a__x000d__x000a_01000003465900249389693641521540 2026-03-03 07:27:41_x000d__x000a_136****8908_x000d__x000a__x000d__x000a_AI-Lbo0rDBXCyBY 2026-03-03 07:27:45_x000d__x000a_好的，确认一下你的号码是否正确呢~_x000d__x000a__x000d__x000a_01000003465900249389693641521540 2026-03-03 07:27:56_x000d__x000a_正确_x000d__x000a__x000d__x000a_AI-Lbo0rDBXCyBY 2026-03-03 07:27:59_x000d__x000a_同学怎么称呼呢？_x000d__x000a__x000d__x000a_01000003465900249389693641521540 2026-03-03 07:28:15_x000d__x000a_张女士_x000d__x000a__x000d__x000a_AI-Lbo0rDBXCyBY 2026-03-03 07:28:18_x000d__x000a_好的，由于今天课程规划老师还没有上班，这边安排老师上午9点后给您回电请注意接听~_x000d__x000a__x000d__x000a_01000003465900249389693641521540 2026-03-03 07:28:32_x000d__x000a_好_x000d__x000a__x000d__x000a_AI-Lbo0rDBXCyBY 2026-03-03 07:28:35_x000d__x000a_好的，这个也是您的微信号吗？_x000d__x000a__x000d__x000a__x000a_来源页：https://group-live2.easyliao.com/live/chat.do?c=34659&amp;g=70455&amp;config=102466_x000a_备注："/>
        <s v="咨询考研调剂_x000a_已经艾特苏苏(资源备注人:段同飞;资源备注时间:2026-03-07 14:16)_x000a_李涛老师接待(资源备注人:段同飞;资源备注时间:2026-03-07 14:27)"/>
        <s v="渠道录入来源：SCRM-客服推送_x000a_商机ID：5010499873_x000a_商机编码：XSJ26030769342158000_x000a_针对人群：大学_x000a_学生学校：不详_x000a_咨询课程：英语_x000a_创建人邮箱：zhangzhe24@xdf.cn_x000a_创建时间：2026-03-07 15:42:23_x000a_资源类型：单个资源_x000a_跟进记录：商机备注：【呼入组+62605555】大三，咨询考研英语，四级480，辛苦老师跟进     许同学;接触点：呼入；_x000a_"/>
        <s v="续费原因：学生报名公共课复试课程，辛苦老师联系；该学生为保护期内续费，原顾问：国内大学部-赵星火(zhaoxinghuo@xdf.cn)"/>
        <s v="续费原因：学员续费六级，辛苦分配原顾问赵星火老师；该学生为保护期外续费，原顾问部门：国内大学部"/>
        <s v="首经贸，大三，想考本校的税务专硕，方便电话"/>
        <s v="死单激活，谭悦； 外呼主题：FY25-国内10月死单回访（9.30-10.6）"/>
        <s v="渠道录入来源：集团百度搜索-基木鱼-新媒体管家_x000a_活动所属学校id：108_x000a_活动所属学校名称：北京大学事业部_x000a_统一活动id：3158356_x000a_统一活动名称：北京大学事业部26年2月百度搜索在线咨询_x000a_线索接收学校id：108_x000a_线索id：85e95283f7bdffbb5cf0a88506989cd0_x000a_线索接收部门code：02_x000a_线索接收二级部门code：0201_x000a_渠道名称：网络营销-百度搜索-在线咨询_x000a_线索接收人邮箱：zhangyanan13@xdf.cn_x000a_备注：当前线索来源于百度搜索_x000a_账户ID：60103471_x000a_线索类型：咨询_x000a_留资时间：2026-02-27 17:06:06_x000a_流量渠道：百度-PC搜索推广_x000a_线索地域：北京_x000a_通话状态：未接通_x000a_搜索词：北京 新东方 考研 心理学_x000a_C端用户名称：_x000a_账号名称：_x000a_关键词：北京心理学考研机构_x000a_站点名称：北京新东方考研培训导师_x000a_站点URL：https://ada.baidu.com/site/wjzjuk75/agent?imid=dde84b0f549c2d2d30b7ec475ecabcc8_x000a_推广计划：北京-地域计划_x000a_IP: 223.104.42.216_x000a_"/>
        <s v="资源录入来源：小表单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陈学智;意向课程: 【课程】考研、四六级、专升本、成人英语/北京/北京; 新老生: 流失老生; 提交链接:pages/index/index.html?scene=81512,,ucwVUGil;地理位置:-;渠道:新媒体运营/集团品牌官微"/>
        <s v="续费原因：学生说现在背不完了，想要二战；该学生为保护期内续费，原顾问：国内大学部-谭悦(tanyue9@xdf.cn)"/>
        <s v="续费原因：有想法二战去集训营；该学生为保护期内续费，原顾问：国内大学部-谭悦(tanyue9@xdf.cn)"/>
        <s v="老带新，转谭悦；"/>
        <s v="考季：27考季_x000a_年级：在职_x000a_课程形式：VIP_x000a_学生情况：在北京工作，想考学前教育，院校还未确定，需要规划，边工作边学习，想要了解线上的一对一课程，用户希望尽快联系，现在方便联系"/>
        <s v="【王朝群】咨询考研一对一，大三，电话ip新疆"/>
        <s v="续费原因：学生考985，需要补交3000升级匹配费；该学生为保护期内续费，原顾问：国内大学部-谭悦(tanyue9@xdf.cn)"/>
        <s v="续费原因：老师好，学生想下周上课，先报英语老师的复试哈；该学生为保护期外续费，原顾问部门：国内大学部"/>
        <s v="渠道录入来源：集团百度搜索-基木鱼-新媒体管家_x000a_活动所属学校id：108_x000a_活动所属学校名称：北京大学事业部_x000a_统一活动id：2824107_x000a_统一活动名称：北京大学事业部25年10月百度搜索在线咨询_x000a_线索接收学校id：108_x000a_线索id：18be486027f8183461b1b1b59f78d55e_x000a_线索接收部门code：02_x000a_线索接收二级部门code：0201_x000a_渠道名称：网络营销-百度搜索-在线咨询_x000a_线索接收人邮箱：zhangyanan13@xdf.cn_x000a_备注：当前线索来源于百度搜索_x000a_账户ID：60103473_x000a_线索类型：咨询_x000a_留资时间：2025-10-24 14:52:10_x000a_流量渠道：百度-搜索推广_x000a_线索地域：北京_x000a_通话状态：未接通_x000a_搜索词：北京线下考研辅导机构哪家好_x000a_C端用户名称：_x000a_账号名称：_x000a_关键词：新东方考研机构价目表_x000a_站点名称：新东方考研专属客服_x000a_站点URL：https://ada.baidu.com/site/wjz2uk75/agent?imid=b9cc3f4ec469d744ef91d47374486c78_x000a_推广计划：新东方-考研_x000a_IP: 1.202.53.35_x000a_"/>
        <s v="续费原因：想续费一对一；该学生为保护期内续费，原顾问：国内大学部-赵星火(zhaoxinghuo@xdf.cn)"/>
        <s v="公共卫生专业课网课"/>
        <s v="渠道录入来源：SCRM-客服推送_x000a_商机ID：5010486934_x000a_商机编码：XSJ26030135805138000_x000a_针对人群：在职_x000a_学生学校：不详_x000a_咨询课程：英语_x000a_创建人邮箱：chensiyu58@xdf.cn_x000a_创建时间：2026-03-01 11:30:05_x000a_资源类型：单个资源_x000a_跟进记录：商机备注：本人接听，咨询考研英语，居住在燕郊附近，辛苦老师及时联系，谢谢;接触点：呼出；（TMK主管分配TMK）"/>
        <s v="家长接听，孩子大二，首师大汉语国际教育专业，目前没想好是考研还是考公，需要老师先帮助规划一下专业院校，同时也一并了解一下新东方的课程，方便接听电话，市场老师：石晓鸿；家长参与12月7日活动，孩子首都师范大二，目前考虑考研和考公对比，参与四六级试听课，介绍考研课程相关，分配顾问【明日活动结束后联系】"/>
        <s v="死单激活，谭悦；（TMK主管分配TMK）"/>
        <s v="渠道录入来源：SCRM-客服推送_x000a_商机ID：5010626498_x000a_商机编码：XSJ26032533996230000_x000a_针对人群：大学_x000a_学生学校：不详_x000a_咨询课程：英语_x000a_创建人邮箱：hujing20@xdf.cn_x000a_创建时间：2026-03-25 18:19:57_x000a_资源类型：单个资源_x000a_跟进记录：商机备注：【外呼组+集团表单】大二，咨询考研英语，四级418分，在大兴，辛苦跟进;接触点：呼出；_x000a_"/>
        <s v="续费原因：续费复试一对一，专业课 2h；该学生为保护期外续费，原顾问部门：国内大学部"/>
        <s v="续费原因：学生家长咨询了27考研的课程和时间安排，辛苦老师抽时间联系下学生家长哈；该学生为保护期外续费，原顾问部门：国内大学部"/>
        <s v="渠道录入来源：百度基木鱼_x000a_意向城市：北京访客省/城市：北京_x000a_访客静态ID：eb9ddf2389da051df411deedbce41049_x000a_接待分组ID：50795_x000a_搜索引擎：www.baidu.com_x000a_搜索词：北大考研_x000a_关键词：北大行政管理考研_x000a_设备类型：pc_x000a_访客IP：124.126.96.28_x000a_对话详细内容：ac0defb9d75d254eafa1eb78e2583001 2026-03-08 16:05:21_x000d__x000a_百度系统消息-自动回复:访客query代入：北大行政管理考研_x000d__x000a__x000d__x000a_AI-Lbo0rDBXCy 2026-03-08 16:05:24_x000d__x000a_【百度商家智能体】我们提供北大行政管理考研专业课辅导，32年经验名师授课，覆盖全科备考。欢迎咨询课程详情！_x000d__x000a__x000d__x000a_AI-Lbo0rDBXCy 2026-03-08 16:05:27_x000d__x000a_【百度商家智能体】是您自己考研吗？_x000d__x000a__x000d__x000a_ac0defb9d75d254eafa1eb78e2583001 2026-03-08 16:05:30_x000d__x000a_是_x000d__x000a__x000d__x000a_AI-Lbo0rDBXCy 2026-03-08 16:05:33_x000d__x000a_【百度商家智能体】你现在是大学生还是毕业生_x000d__x000a__x000d__x000a_ac0defb9d75d254eafa1eb78e2583001 2026-03-08 16:05:36_x000d__x000a_大学生_x000d__x000a__x000d__x000a_AI-Lbo0rDBXCy 2026-03-08 16:05:40_x000d__x000a_【百度商家智能体】是今年考研吗_x000d__x000a__x000d__x000a_ac0defb9d75d254eafa1eb78e2583001 2026-03-08 16:05:44_x000d__x000a_是_x000d__x000a__x000d__x000a_AI-Lbo0rDBXCy 2026-03-08 16:05:48_x000d__x000a_【百度商家智能体】是考本专业还是跨专业_x000d__x000a__x000d__x000a_ac0defb9d75d254eafa1eb78e2583001 2026-03-08 16:05:51_x000d__x000a_跨专业_x000d__x000a__x000d__x000a_AI-Lbo0rDBXCy 2026-03-08 16:05:54_x000d__x000a_【百度商家智能体】是好考的。您是手机方便接收资料吗_x000d__x000a__x000d__x000a_ac0defb9d75d254eafa1eb78e2583001 2026-03-08 16:05:57_x000d__x000a_是_x000d__x000a__x000d__x000a_AI-Lbo0rDBXCy 2026-03-08 16:06:01_x000d__x000a_【百度商家智能体】好的那您号码多少_x000d__x000a__x000d__x000a_AI-Lbo0rDBXCy 2026-03-08 16:06:04_x000d__x000a_【百度商家智能体】我发您跨专业考研资料_x000d__x000a__x000d__x000a_ac0defb9d75d254eafa1eb78e2583001 2026-03-08 16:06:08_x000d__x000a_我的联系方式：180****9019_x000d__x000a__x000d__x000a_ac0defb9d75d254eafa1eb78e2583001 2026-03-08 16:06:09_x000d__x000a_百度系统消息-行为轨迹:【百度】用户已留联，通过聆音回访获得实时无效返款：https://ais*te.wej*****an.com/site/wjz***ly/5f6d***************9d39-6be0******11?req**de=LYS***************ST331U0P**FI_x000d__x000a__x000d__x000a_AI-Lbo0rDBXCy 2026-03-08 16:06:16_x000d__x000a_【百度商家智能体】为了更好地为您提供服务，再和您确认几个问题 ~_x000d__x000a__x000d__x000a_AI-Lbo0rDBXCy 2026-03-08 16:06:16_x000d__x000a_【百度商家智能体】请问您所在的城市是哪里？_x000d__x000a__x000d__x000a_ac0defb9d75d254eafa1eb78e2583001 2026-03-08 16:06:24_x000d__x000a_北京_x000d__x000a__x000d__x000a_AI-Lbo0rDBXCy 2026-03-08 16:06:35_x000d__x000a_【百度商家智能体】好的，已经收到您的信息了；我给您安排一位资深老师一对一免费答疑，帮您规划跨专业备考方案，同时把相关资料发给您_x000d__x000a__x000d__x000a_AI-Lbo0rDBXCy 2026-03-08 16:06:38_x000d__x000a_【百度商家智能体】预约表单_x000d__x000a__x000d__x000a_ac0defb9d75d254eafa1eb78e2583001 2026-03-08 16:07:23_x000d__x000a_我的留联/预约内容：沟通时间：3月9日（周一）08:00-09:00；联系方式：180****9019；报考学科/备考方向：考研走读；当前学历：二战；所在城市：北京_x000d__x000a__x000d__x000a_ac0defb9d75d254eafa1eb78e2583001 2026-03-08 16:07:23_x000d__x000a_百度系统消息-行为轨迹:【百度】用户已留联，通过聆音回访获得实时无效返款：https://ais*te.wej*****an.com/site/wjz***ly/5f6d***************9d39-6be0******11?req**de=LYS***************OQV0N******LQ_x000d__x000a__x000d__x000a_AI-Lbo0rDBXCy 2026-03-08 16:07:33_x000d__x000a_【百度商家智能体】已收到您的预约信息，马上会联系您为您解答问题。_x000d__x000a__x000d__x000a__x000a_来源页：http://www.baidu.com/bcp_x000a_备注："/>
        <s v="老带新，咨询暑假集训， 转谭悦_x000a_"/>
        <s v="续费原因：续费；该学生为保护期外续费，原顾问部门：国内大学部"/>
        <s v="续费原因：差了20分，和家里考虑要二战，辛苦顾问和我共通跟进，先推菁英计划，个性化；该学生为保护期内续费，原顾问：国内大学部-赵星火(zhaoxinghuo@xdf.cn)"/>
        <s v="年级：大三_x000a_考季 27_x000a_课程形式 走读_x000a_具体情况 家长咨询，孩子大三，想考经管类的专业 具体方向未定，咨询线下走读课程，方便电话或者微信；资源录入来源：小表单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向日;意向课程: 【课程】考研、四六级、专升本、成人英语/北京/北京; 新老生: 新生; 提交链接:pages/index/index.html?scene=81512,,ucwVUGil;地理位置:-;渠道:新媒体运营/集团品牌官微 外呼主题：2026财年小表单-新东方集团官微【新东方】资源"/>
        <s v="【王朝群】咨询考研一对一，ip北京"/>
        <s v="续费原因：老师好，学生没过复试线，有二战的想法，辛苦老师先联系我；该学生为保护期外续费，原顾问部门：国内大学部"/>
        <s v="咨询考研课程，两位同学一起"/>
        <s v="渠道录入来源：官网快速通道_x000a_省份：北京市_x000a_城市：北京市_x000a_年级：在职_x000a_线索接收人邮箱：dxbj_kf@xdf.cn_x000a_"/>
        <s v="死单激活分谭悦；刘家长       【群内已审核】_x000a_电话：13676905666_x000a_课程需求：考研_x000a_意向城市：北京_x000a_资源描述：学生大二，想从现在开始备考考研，北交，材料专业_x000a_推荐人：南昌中心—洪强华_x000a_推荐人邮箱：hongqianghua@xdf.cn（TMK主管分配TMK） 外呼主题：FY24-国内5月死单回访（第四周）"/>
        <s v="续费原因：学生续费复试一对一；该学生为保护期内续费，原顾问：国内大学部-谭悦(tanyue9@xdf.cn)"/>
        <s v="续费原因：四级已过，考虑六级班；该学生为保护期外续费，原顾问部门：国内大学部"/>
        <s v="续费原因：二战续费，个性化谭悦；该学生为保护期外续费，原顾问部门：国内大学部"/>
        <s v="续费原因：英语考了24，其他成绩很好，目前先等国家线，不行的话二战好好学英语，；该学生为保护期外续费，原顾问部门：国内大学部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3156864_x000a_统一活动名称：北京大学事业部26年2月小红书专业号投放_x000a_渠道名称：网络营销-小红书-专业号投放_x000a_线索创建人邮箱：cuijiahui2@xdf.cn_x000a_资源跟进人邮箱：cuijiahui2@xdf.cn_x000a_备注：用户地区是【--】，在【2026-02-28 12:04:28】留资，私信通线索标签为【--】，来源于【小红书账号名称：北京新东方考研一对一咨询】投放账户，意向项目是【考研/考博】，留资笔记是【--】，备注【--】_x000a_"/>
        <s v="考研集训营，杨晓超；"/>
        <s v="续费原因：林奕潮需要三战，想咨询班课，个性化谭悦；该学生为保护期外续费，原顾问部门：国内大学部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976029_x000a_统一活动名称：北京大学事业部25年12月小红书专业号投放_x000a_渠道名称：网络营销-小红书-专业号投放_x000a_线索创建人邮箱：cuijiahui2@xdf.cn_x000a_资源跟进人邮箱：cuijiahui2@xdf.cn_x000a_备注：用户地区是【广东省深圳市】，在【2025-12-25 12:49:46】留资，私信通线索标签为【留客资】，来源于【北京新东方考研一对一咨询】投放账户，意向项目是【考研/考博】，留资笔记是【】，备注【-】_x000a_"/>
        <s v="【王朝群】咨询考研一对一（TMK主管分配TMK）"/>
        <s v="续费原因：复试一对一，赵星火老师老生，已经和赵星火老师联系；该学生为保护期外续费，原顾问部门：国内大学部"/>
        <s v="刘家长       【群内已审核】_x000a_电话：13676905666_x000a_课程需求：考研_x000a_意向城市：北京_x000a_资源描述：学生大二，想从现在开始备考考研，北交，材料专业_x000a_推荐人：南昌中心—洪强华_x000a_推荐人邮箱：hongqianghua@xdf.cn（TMK主管分配TMK）"/>
        <s v="续费原因：续费一对一，星火老师协助；该学生为保护期内续费，原顾问：国内大学部-赵星火(zhaoxinghuo@xdf.cn)"/>
        <s v="续费原因：咨询续费；该学生为保护期内续费，原顾问：国内大学部-李涛(litao48@xdf.cn)"/>
        <s v="家长，孩子刚考完四级，想暑假学习下六级，倾向于线上，方便回电；18553318729  刚考完四级  暑假报六级辅导  给孩子咨询报名  英语高考133   山东的  考虑网课   咨询新东方 外呼主题：2025财年第1财月代理商"/>
        <s v="【小红书资源】_x000a_咨询考研数三一对一，ip地址在北京"/>
        <s v="续费原因：续费 2h；该学生为保护期内续费，原顾问：国内大学部-谭悦(tanyue9@xdf.cn)"/>
        <s v="渠道录入来源：集团百度投放-基木鱼_x000a_账户名：baidu-大学-总部-A22KA00038_x000a_线索ID：260319495738410793_x000a_线索时间：2026-03-19 21:46:28_x000a_页面名称：新东方考研官网_x000a_姓名：秦子俊_x000a_城市：北京_x000a_IP：111.193.13.26_x000a_来源页：https://aisite.wejianzhan.com/site/wjzswa2z/2709ca16-adcc-4fe9-80de-b882ab614db6?utm_source=0_02_searchengine_Baidu_m_market&amp;utm_medium=CPT&amp;utm_campaign=DX_QG_baidu_kaoyan-wy_M_251016&amp;utm_1st_id=7&amp;utm_2nd_id=63&amp;xdf_source_channel_code=ee2c72388e9e41ada4902cadab1b13a5&amp;wid=3024b58f0efc4846976a2811142e3944_0_0"/>
        <s v="李涛48的内部员工推荐工单"/>
        <s v="老带新，转谭悦"/>
        <s v="赵丹萍+zhaodanping@xdf.cn+赵丹萍(新东方教育科技集团有限公司-产业机构-国际教育培训事业部-国际教育北京中心-美研部-服务管理中心-班课项目 | 学习管理师)_x000a_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3207906_x000a_统一活动名称：北京大学事业部26年3月小红书专业号投放_x000a_渠道名称：网络营销-小红书-专业号投放_x000a_线索创建人邮箱：cuijiahui2@xdf.cn_x000a_资源跟进人邮箱：cuijiahui2@xdf.cn_x000a_备注：用户地区是【北京市北京市】，在【2026-03-16 14:04:15】留资，私信通线索标签为【留客资】，来源于【小红书账号名称：北京新东方考研一对一咨询】投放账户，意向项目是【考研/考博】，留资笔记是【--】，备注【需要到校区择校择专，规划备考，本科中华女子学院，播音主持，大二，四级过了，六级在考，微信是AnMason123，需要到校区，给顾问老师约时间】_x000a_"/>
        <s v="渠道录入来源：SCRM-客服推送_x000a_商机ID：5010543365_x000a_商机编码：XSJ26031472390073000_x000a_针对人群：大学_x000a_学生学校：中国音乐学院_x000a_咨询课程：英语_x000a_创建人邮箱：liqiuyang1@xdf.cn_x000a_创建时间：2026-03-14 15:13:11_x000a_资源类型：单个资源_x000a_跟进记录：商机备注：咨询考研  大五  两位一起的 辛苦分配同一个老师;接触点：直访；_x000a_"/>
        <s v="咨询考研课程，微信联系18219852317"/>
        <s v="续费原因：学生报名700/h的专业课一对一的课程，辛苦分配给赵星火老师。；该学生为保护期内续费，原顾问：国内大学部-赵星火(zhaoxinghuo@xdf.cn)"/>
        <s v="续费原因：续专业课一对一；该学生为保护期内续费，原顾问：国内大学部-赵星火(zhaoxinghuo@xdf.cn)"/>
        <s v="续费原因：考虑二战；该学生为保护期外续费，原顾问部门：国内大学部"/>
        <s v="渠道录入来源：SCRM-客服推送_x000a_商机ID：5010543371_x000a_商机编码：XSJ26031472477222000_x000a_针对人群：大学_x000a_学生学校：不详_x000a_咨询课程：英语_x000a_创建人邮箱：liqiuyang1@xdf.cn_x000a_创建时间：2026-03-14 15:14:38_x000a_资源类型：单个资源_x000a_跟进记录：商机备注：咨询考研 大三 两位一起 离知春路方便 ;接触点：直访；_x000a_"/>
        <s v="咨询考研课程，尽快联系_x000a__x000a__x000a_渠道录入来源：大众点评_x000a_事件名称：400电话_x000a_大众点评门店名称：新东方考研四六级(中关村总部)_x000a_店铺绑定的校区：临时教学校区_x000a_店铺管理员邮箱：lvmeng2@xdf.cn_x000a_备注：2026-03-18 19:17:54,用户在大众点评新东方考研四六级(中关村总部)呼入400电话 已接_x000a_"/>
        <s v="续费原因：续费四级；该学生为保护期内续费，原顾问：国内大学部-赵星火(zhaoxinghuo@xdf.cn)"/>
        <s v="魏公村直访，咨询考研"/>
        <s v="13011880080 百度投放_x000a_"/>
        <s v="续费原因：后面需要一对一的课程；该学生为保护期内续费，原顾问：国内大学部-李涛(litao48@xdf.cn)"/>
        <s v="赵星火死单激活"/>
        <s v="考季：27考季_x000a_年级：大三_x000a_课程形式：线上_x000a_基本情况：大三，陆军航空上学，学的机械，想跨考计算机专业，学校想报郑州的信息工程大学，咨询线上课程及专业课，现在方便联系"/>
        <s v="续费原因：公共课一对一；该学生为保护期内续费，原顾问：国内大学部-谭悦(tanyue9@xdf.cn)"/>
        <s v="谭悦9的老带新系统顾问-有返现工单"/>
        <s v="【小红书资源】_x000a_咨询考研课程，IP地址在北京_x000a_目前不方便电话，可以微信"/>
        <s v="渠道录入来源：百度基木鱼_x000a_意向城市：北京访客省/城市：北京_x000a_访客静态ID：f2208848e728a6986984e3ec2603ac69_x000a_接待分组ID：50795_x000a_搜索引擎：www.baidu.com_x000a_搜索词：海淀新东方考研集训营北京_x000a_关键词：北京市线下考研培训机构_x000a_设备类型：phone_x000a_访客IP：114.248.182.91_x000a_对话详细内容：76b107b1158bec1e7f5ecf7f2d60aec9 2026-03-12 21:40:47_x000d__x000a_是_x000d__x000a__x000d__x000a_AI-Lbo0rDBXCy 2026-03-12 21:40:51_x000d__x000a_【百度商家智能体】是想了解我们的线下课程是吗_x000d__x000a__x000d__x000a_76b107b1158bec1e7f5ecf7f2d60aec9 2026-03-12 21:40:55_x000d__x000a_是_x000d__x000a__x000d__x000a_AI-Lbo0rDBXCy 2026-03-12 21:40:59_x000d__x000a_【百度商家智能体】您是目前在校还是在职呢？_x000d__x000a__x000d__x000a_AI-Lbo0rDBXCy 2026-03-12 21:41:06_x000d__x000a_【百度商家智能体】是大学生吗_x000d__x000a__x000d__x000a_76b107b1158bec1e7f5ecf7f2d60aec9 2026-03-12 21:41:34_x000d__x000a_百度系统消息-自动回复:访客query代入：北京市线下考研培训机构_x000d__x000a__x000d__x000a_AI-Lbo0rDBXCy 2026-03-12 21:41:36_x000d__x000a_【百度商家智能体】你好！我们北京新东方考研四六级中心就是专门做北京线下考研培训的，32年老品牌啦！我们有集训营、走读班、面授课和一对一辅导，吃住学一体化管理，名师全程伴学。覆盖公共课和专业课，针对不同基础的同学都有适合的课程。你是想了解具体哪个班型呢？_x000d__x000a__x000d__x000a_AI-Lbo0rDBXCy 2026-03-12 21:41:40_x000d__x000a_【百度商家智能体】您是同学本人是吗_x000d__x000a__x000d__x000a_AI-Lbo0rDBXCy 2026-03-12 21:41:51_x000d__x000a_【百度商家智能体】同学您好，可以预约一对一免费答疑哦！_x000d__x000a__x000d__x000a_AI-Lbo0rDBXCy 2026-03-12 21:41:52_x000d__x000a_【百度商家智能体】预约表单_x000d__x000a__x000d__x000a_AI-Lbo0rDBXCy 2026-03-12 21:41:55_x000d__x000a_【百度商家智能体】资深老师为您量身解答考研疑问~_x000d__x000a__x000d__x000a_AI-Lbo0rDBXCy 2026-03-12 21:42:08_x000d__x000a_【百度商家智能体】那您留个联系方式吧_x000d__x000a__x000d__x000a_AI-Lbo0rDBXCy 2026-03-12 21:42:11_x000d__x000a_【百度商家智能体】我发您课程资料_x000d__x000a__x000d__x000a_76b107b1158bec1e7f5ecf7f2d60aec9 2026-03-12 21:42:24_x000d__x000a_我的联系方式：130****5856_x000d__x000a__x000d__x000a_76b107b1158bec1e7f5ecf7f2d60aec9 2026-03-12 21:42:27_x000d__x000a_百度系统消息-行为轨迹:【百度】用户已留联，通过聆音回访获得实时无效返款：https://ais*te.wej*****an.com/site/wjz***ly/5f6d***************9d39-6be0******11?req**de=LYS***************PRQHV******LK_x000d__x000a__x000d__x000a_AI-Lbo0rDBXCy 2026-03-12 21:42:33_x000d__x000a_【百度商家智能体】为了更好地为您提供服务，再和您确认几个问题 ~_x000d__x000a__x000d__x000a_AI-Lbo0rDBXCy 2026-03-12 21:42:34_x000d__x000a_【百度商家智能体】请问您要报考的学科/备考方向是？_x000d__x000a__x000d__x000a_76b107b1158bec1e7f5ecf7f2d60aec9 2026-03-12 21:42:48_x000d__x000a_考研面授_x000d__x000a__x000d__x000a_AI-Lbo0rDBXCy 2026-03-12 21:42:53_x000d__x000a_【百度商家智能体】当前是什么学历呢？_x000d__x000a__x000d__x000a_76b107b1158bec1e7f5ecf7f2d60aec9 2026-03-12 21:42:58_x000d__x000a_二战_x000d__x000a__x000d__x000a_76b107b1158bec1e7f5ecf7f2d60aec9 2026-03-12 21:43:08_x000d__x000a_本科_x000d__x000a__x000d__x000a_AI-Lbo0rDBXCy 2026-03-12 21:43:12_x000d__x000a_【百度商家智能体】好的，已经收到您的信息了；我给您约个资深老师一对一免费答疑吧，帮您量身解答考研疑问，同时把课程资料发给您_x000d__x000a__x000d__x000a_AI-Lbo0rDBXCy 2026-03-12 21:43:15_x000d__x000a_【百度商家智能体】预约表单_x000d__x000a__x000d__x000a_76b107b1158bec1e7f5ecf7f2d60aec9 2026-03-12 21:44:04_x000d__x000a_我想去现场看看_x000d__x000a__x000d__x000a_AI-Lbo0rDBXCy 2026-03-12 21:44:08_x000d__x000a_【百度商家智能体】好的，我们已经收到您的联系方式，稍后会安排专人联系您解答。_x000d__x000a__x000d__x000a__x000a_来源页：http://www.baidu.com/bcp_x000a_备注："/>
        <s v="内部员工推荐给赵星火老师"/>
        <s v="续费原因：了解春季六级线上，辛苦老师流转谭悦老师；该学生为保护期外续费，原顾问部门：国内大学部"/>
        <s v="续费原因：学生初试专业课一对一费用转到复试全科一对一课程，需要补缴费用，辛苦分给谭悦老师办理。；该学生为保护期内续费，原顾问：国内大学部-谭悦(tanyue9@xdf.cn)"/>
        <s v="续费原因：学生续费二战；该学生为保护期内续费，原顾问：国内大学部-李涛(litao48@xdf.cn)"/>
        <s v="谭悦；"/>
        <s v="李涛"/>
        <s v="渠道录入来源：集团百度投放-基木鱼_x000a_账户名：baidu-大学-总部-A22KA00038_x000a_线索ID：260315495388844921_x000a_线索时间：2026-03-15 10:46:06_x000a_页面名称：品牌-新东方考研官方网站_x000a_姓名：zty_x000a_城市：北京_x000a_IP：2409:8a00:2640:e360:d3ed:edd4:f0ca:1231_x000a_来源页：https://aisite.wejianzhan.com/site/wjzswa2z/7b290448-61a4-4065-b42c-9a87e10f9594?showpageinpc=1&amp;timestamp=1773542466149&amp;utm_source=jituan_searchengine_Baidu_M_BaiduPP&amp;utm_campaign=jituanyidongpinzhuanyemian&amp;utm_term=daxuekaoshi-kaoyanjixunying&amp;wid=3085fb0039904a4a8b9c27d2fc6c193c_0_0"/>
        <s v="续费原因：学员续费一对一课程，辛苦老师建单流转；该学生为保护期内续费，原顾问：国内大学部-赵星火(zhaoxinghuo@xdf.cn)"/>
        <s v="续费原因：学生没过国家线准备二战；该学生为保护期外续费，原顾问部门：国内大学部"/>
        <s v="续费原因：学生数学差1分，考虑调剂或者2战，4号给他梳理调剂学校，但明确调剂很难；该学生为保护期内续费，原顾问：国内大学部-苏乾楠(suqiannan@xdf.cn)"/>
        <s v="续费原因：复试报名；该学生为保护期外续费，原顾问部门：国内大学部"/>
        <s v="续费原因：老师好，学生本科化学，跨考文学，但是不太理想，打算二战，还是跨考，推的公共课和专业课；该学生为保护期外续费，原顾问部门：国内大学部"/>
        <s v="下午准备到花园桥校区，咨询考研课程，微信联系"/>
        <s v="激活"/>
        <s v="袁琳+yuanlin9@xdf.cn+袁琳9(新东方教育科技集团有限公司-培训学校-华北经济区-北京学校-高中一对一部-西北区-远大路分中心 | 分中心高级主管)_x000a_"/>
        <s v="王钦老师死单激活"/>
        <s v="续费原因：老师好，学员咨询一对一用来上复试英语，辛苦分配到的老师先钉钉联系我；该学生为保护期外续费，原顾问部门：国内大学部"/>
        <s v="有效的话，请老师钉钉补建单流程"/>
        <s v="徐静+xujing43@xdf.cn+徐静43(新东方教育科技集团有限公司-培训学校-华北经济区-北京学校-高中一对一部-东南区-珠市口分中心 | 课程顾问)，谭悦；"/>
        <s v="19910558197，咨询一对一"/>
        <s v="李涛死单激活"/>
        <s v="咨询一对一课程，半个小时到知春路校区面询，尽快联系_x000a__x000a_渠道录入来源：大众点评_x000a_事件名称：400电话_x000a_大众点评门店名称：新东方考研四六级(中关村总部)_x000a_店铺绑定的校区：临时教学校区_x000a_店铺管理员邮箱：lvmeng2@xdf.cn_x000a_备注：2026-03-09 17:33:31,用户在大众点评新东方考研四六级(中关村总部)呼入400电话 已接_x000a_"/>
        <s v="18601022212  北京  北京市海淀区车公庄西路35号院      CATTI    翻译资格    北京   新达雅       转化"/>
        <s v="学生是考研小白，咨询祝雪妍好多次了，将近半年才决定报课，现在大三还以为是明年6月份毕业才能考试，学生希望来校区面谈，打电话或者加微信的时候可以先通知我，我推荐微信，学生对于专业课也不知道怎么学习，可以面谈的时候介绍一下。"/>
        <s v="续费原因：学生二战，想了解走读班课英政；该学生为保护期外续费，原顾问部门：国内大学部"/>
        <s v="徐铁接了"/>
        <s v="【考研】家长咨询，孩子一战的时候考上了，院校不理想。二战是英语没过线。现在想了解下英语的辅导，一对一或者是小班课，方便电话；【考研】家长咨询，孩子一战的时候考上了，院校不理想。二战是英语没过线。现在想了解下英语的辅导，一对一或者是小班课，方便电话"/>
        <s v="10分钟左右到知春路校区，尽快联系_x000a__x000a__x000a_渠道录入来源：知了好学_x000a_事件名称：电话咨询_x000a_知了门店id：64741045_x000a_知了门店名称：新东方考研四六级（中关村校区）_x000a_店铺绑定的学校id：108_x000a_店铺绑定的部门code：02_x000a_店铺绑定的校区：临时教学校区_x000a_活动所属学校id：108_x000a_活动所属学校名称：北京大学事业部_x000a_统一活动id：3212193_x000a_统一活动名称：北京大学事业部26年3月知了好学电话咨询_x000a_渠道名称：网络营销-知了好学-电话咨询_x000a_店铺管理员邮箱：lvmeng2@xdf.cn_x000a_备注：用户在【2026-03-09 16:41:02】从【知了好学】百度-本地流量宝渠道拨打了店铺电话，电话【已接通】。来源页面：【https://aisite.wejianzhan.com/site/wjzavdcm/ecc15bc7-f2da-420b-b792-fcb6b0ee66c8】_x000a_"/>
        <s v="渠道录入来源：SCRM-客服推送_x000a_商机ID：5010493129_x000a_商机编码：XSJ26030410189143000_x000a_针对人群：大学_x000a_学员号：XDF082102115118350_x000a_学生学校：不详_x000a_咨询课程：英语一_x000a_创建人邮箱：zhengxiaoyue@xdf.cn_x000a_创建时间：2026-03-04 15:43:10_x000a_资源类型：单个资源_x000a_跟进记录：商机备注：【外呼组+老生激活】咨询一对一最好的老师和价格，考研英语一和考研专业课，丰台区。首都经济贸易大学大三，加微信15568859622联系，;接触点：呼出；_x000a_"/>
        <s v="辛苦流转赵星火"/>
        <s v="肖晨西2+ xiaochenxi2@xdf.cn+肖晨西2(新东方教育科技集团有限公司-产业机构-大学事业部-大学天津中心-考研项目部-走读项目部-销售管理部 | 学习顾问)"/>
        <s v="续费原因：二战；该学生为保护期内续费，原顾问：国内大学部-谭悦(tanyue9@xdf.cn)"/>
        <s v="续费原因：报俩小时非定制，赵星火；该学生为保护期内续费，原顾问：国内大学部-赵星火(zhaoxinghuo@xdf.cn)"/>
        <s v="【考研】家长咨询，孩子一战的时候考上了，院校不理想。二战是英语没过线。现在想了解下英语的辅导，一对一或者是小班课，方便电话"/>
        <s v="续费原因：调剂；该学生为保护期内续费，原顾问：国内大学部-谭悦(tanyue9@xdf.cn)"/>
        <s v="13808881629，北京，全年集训，二战，计算机，李"/>
        <s v="续费原因：全年全科集训营，法律非法，三年老生；_x000a_个性化；该学生为保护期内续费，原顾问：国内大学部-李涛(litao48@xdf.cn)"/>
        <s v="续费原因：学员续费一对一复试课程辛苦老师建单流转；该学生为保护期外续费，原顾问部门：国内大学部"/>
        <s v="续费原因：二战；该学生为保护期内续费，原顾问：国内大学部-赵星火(zhaoxinghuo@xdf.cn)"/>
        <s v="渠道录入来源：总部-巨量本地推_x000a_意向城市：北京_x000a_访客省/城市：_x000a_qq: _x000a_访客静态ID：DY01000013049500258124929927384134_x000a_接待分组ID：10141628_x000a_搜索引擎：DouYin_x000a_搜索词：_x000a_关键词：_x000a_设备类型：phone_x000a_访客IP：_x000a_对话详细内容：DY01000013049500258124929927384134 2026-03-04 07:40:49_x000d__x000a_用户通过其它进入私信_x000d__x000a__x000d__x000a_AI-130495-Xdf 2026-03-04 07:40:49_x000d__x000a_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_x000d__x000a__x000d__x000a_AI-130495-Xdf 2026-03-04 07:40:52_x000d__x000a_您是想咨询以下哪项呢**【封闭集训营】# **【考研走读班】# **【考研一对一】# **【在职考研】# **【考研规划】#_x000d__x000a__x000d__x000a_DY01000013049500258124929927384134 2026-03-04 07:41:00_x000d__x000a_【考研一对一】_x000d__x000a__x000d__x000a_AI-130495-Xdf 2026-03-04 07:41:04_x000d__x000a_您目前是大几的学生呢？_x000d__x000a__x000d__x000a_DY01000013049500258124929927384134 2026-03-04 07:41:20_x000d__x000a_二战失败准备三战。_x000d__x000a__x000d__x000a_AI-130495-Xdf 2026-03-04 07:41:23_x000d__x000a_同学目前有没有意向的专业院校呢？_x000d__x000a__x000d__x000a_DY01000013049500258124929927384134 2026-03-04 07:41:44_x000d__x000a_本科是北京工业大学。还想考北京的大学材料方向。_x000d__x000a__x000d__x000a_AI-130495-Xdf 2026-03-04 07:41:47_x000d__x000a_好的，了解，我们新东方在全国32个城市都有校区，您倾向在哪个城市上课，或者希望在哪里的老师给您介绍下呢？_x000d__x000a__x000d__x000a_DY01000013049500258124929927384134 2026-03-04 07:41:57_x000d__x000a_在北京。_x000d__x000a__x000d__x000a_AI-130495-Xdf 2026-03-04 07:42:00_x000d__x000a_您可以留下姓名和电话，我这边可以立刻安排对应校区顾问老师给你回电！_x000d__x000a__x000d__x000a_DY01000013049500258124929927384134 2026-03-04 07:42:30_x000d__x000a_周 139****6186_x000d__x000a__x000d__x000a__x000a_来源页：新东方考研(总部)-其它_x000a_备注："/>
        <s v="知春路直访，咨询考研_x000a_徐铁接待(资源备注人:程远;资源备注时间:2025-11-01 20:48)"/>
        <s v="续费原因：学生想了解专业课， 对价格比较敏感，辛苦老师先联系我；该学生为保护期外续费，原顾问部门：国内大学部"/>
        <s v="13335270985  家长  北京理工  大三  大数据   咨询网课     但一定要让北京的老师沟通 总部百度"/>
        <s v="仲文娟3-zhongwenjuan3@xdf.cn-(新东方教育科技集团有限公司-培训学校-华北经济区-北京学校-高中一对一部-西南区-海淀东分中心 | 学习顾问)_x000a_"/>
        <s v="续费原因：续费数学；该学生为保护期外续费，原顾问部门：国内大学部"/>
        <s v="渠道录入来源：SCRM-客服推送_x000a_商机ID：5010315976_x000a_商机编码：XSJ20260125010474_x000a_针对人群：大学_x000a_学生学校：北京语言大学_x000a_咨询课程：不区分_x000a_创建人邮箱：wangsen22@xdf.cn_x000a_创建时间：2026-01-25 12:24:55_x000a_资源类型：单个资源_x000a_跟进记录：商机备注：学员本人，现在大二，艺术专业，在北京语言大学上学，距离知春路校区很近，辛苦老师回电联系介绍课程信息;接触点：呼入；_x000a_"/>
        <s v="谭悦的内部员工推荐"/>
        <s v="15201598463，学生咨询线下考研课程"/>
        <s v="续费原因：学生出分后打算二战，辛苦老师联系   ；该学生为保护期内续费，原顾问：国内大学部-谭悦(tanyue9@xdf.cn)"/>
        <s v="资源录入来源：小表单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向日;意向课程: 【课程】考研、四六级、专升本、成人英语/北京/北京; 新老生: 新生; 提交链接:pages/index/index.html?scene=81512,,ucwVUGil;地理位置:-;渠道:新媒体运营/集团品牌官微"/>
        <s v="咨询考研课程，30分钟到知春路校区"/>
        <s v="知春路"/>
        <s v="陈婷+chenting30@xdf.cn+陈婷30(新东方教育科技集团有限公司-培训学校-华北经济区-北京学校-高中一对一部-西北区-知春路分中心 | 课程顾问)"/>
        <s v="续费原因：复试管综；该学生为保护期外续费，原顾问部门：国内大学部"/>
        <s v="续费原因：复试10小时，个性化赵星火；该学生为保护期外续费，原顾问部门：国内大学部"/>
        <s v="咨询考研一对一辅导"/>
        <s v="续费原因：二战咨询；该学生为保护期内续费，原顾问：国内大学部-赵星火(zhaoxinghuo@xdf.cn)"/>
        <s v="续费原因：未上岸，准备二战，考虑继续报 50h 专业课；该学生为保护期内续费，原顾问：国内大学部-赵星火(zhaoxinghuo@xdf.cn)"/>
        <s v="续费原因：复试班课；该学生为保护期内续费，原顾问：国内大学部-谭悦(tanyue9@xdf.cn)"/>
        <s v="激活_x000a_王佳琦+wangjiaqi65@xdf.cn+ID+产业机构-大学事业部-大学沈阳中心-考研项目部-销售管理部"/>
        <s v="续费原因：学生报名了复试，觉得希望不大想要二战，目前意向报名班课，辛苦老师跟进联系。；该学生为保护期内续费，原顾问：国内大学部-赵星火(zhaoxinghuo@xdf.cn)"/>
        <s v="谭悦"/>
        <s v="续费原因：咨询复试；该学生为保护期外续费，原顾问部门：国内大学部"/>
        <s v="续费原因：续费二战；该学生为保护期内续费，原顾问：国内大学部-赵星火(zhaoxinghuo@xdf.cn)"/>
        <s v="续费原因：学员咨询一对一，辛苦老师直接联系学员，没有学员联系方式的话可以直接联系苗朝霞；该学生为保护期外续费，原顾问部门：国内大学部"/>
        <s v="【王朝群】咨询人大、外经贸自命题专业课（TMK主管分配TMK）"/>
        <s v="续费原因：复试课，个性化；该学生为保护期外续费，原顾问部门：国内大学部"/>
        <s v="续费原因：学生咨询复试，辛苦老师尽快联系学生；该学生为保护期内续费，原顾问：国内大学部-谭悦(tanyue9@xdf.cn)"/>
        <s v="续费原因：续费复试；该学生为保护期外续费，原顾问部门：国内大学部"/>
        <s v="续费原因：老师好，学员转专业，改考数学，补差价；该学生为保护期内续费，原顾问：国内大学部-谭悦(tanyue9@xdf.cn)"/>
        <s v="赵星火激活离职顾问签约学员，原渠道激活"/>
        <s v=" 大五，中医，咨询专业课，让直接给孩子联系，手机号是 18511057423"/>
        <s v="【小红书资源】_x000a_二战咨询考研集训，IP地址在吉林"/>
        <s v="加餐资源-谭悦_x000a_有效的话，需要再建单群补一个建单流程，内部员工推荐，推荐人信息：袁光+yuanguang@xdf.cn+袁光(新东方教育科技集团有限公司-培训学校-华北经济区-北京学校-综合行政部-行政管理中心 | 公共关系高级经理)"/>
        <s v="续费原因：复试；该学生为保护期内续费，原顾问：国内大学部-谭悦(tanyue9@xdf.cn)"/>
        <s v="续费原因：咨询四级一对一 目前家长跟孩子商量去了；该学生为保护期外续费，原顾问部门：国内大学部"/>
        <s v="马同学，考专业政治学，咨询复试线下课程_x000a__x000a__x000a_渠道录入来源：大众点评_x000a_事件名称：在线咨询_x000a_大众点评门店名称：新东方考研四六级(封闭集训营校区)_x000a_店铺绑定的校区：北京中心住宿部_x000a_店铺管理员邮箱：lvmeng2@xdf.cn_x000a_备注：2026-03-01 09:09:17,用户在大众点评新东方考研四六级(封闭集训营校区)在线咨询_x000a_"/>
        <s v="续费原因：有二战计划；该学生为保护期内续费，原顾问：国内大学部-赵星火(zhaoxinghuo@xdf.cn)"/>
        <s v="渠道录入来源：总部-巨量本地推_x000a_意向城市：_x000a_访客省/城市：_x000a_qq: _x000a_访客静态ID：DY01000013049500243944472793101045_x000a_接待分组ID：10141628_x000a_搜索引擎：DouYin_x000a_搜索词：_x000a_关键词：_x000a_设备类型：phone_x000a_访客IP：_x000a_对话详细内容：DY01000013049500243944472793101045 2026-03-02 16:17:24_x000d__x000a_用户通过其它进入私信_x000d__x000a__x000d__x000a_AI-130495-Xdf 2026-03-02 16:17:25_x000d__x000a_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_x000d__x000a__x000d__x000a_AI-130495-Xdf 2026-03-02 16:17:28_x000d__x000a_您是想咨询以下哪项呢**【封闭集训营】# **【考研走读班】# **【考研一对一】# **【在职考研】# **【考研规划】#_x000d__x000a__x000d__x000a_DY01000013049500243944472793101045 2026-03-02 16:17:34_x000d__x000a_【考研一对一】_x000d__x000a__x000d__x000a_AI-130495-Xdf 2026-03-02 16:17:37_x000d__x000a_您目前是大几的学生呢？_x000d__x000a__x000d__x000a_DY01000013049500243944472793101045 2026-03-02 16:17:52_x000d__x000a_有咨询电话吗_x000d__x000a__x000d__x000a_AI-130495-Xdf 2026-03-02 16:17:56_x000d__x000a_这个平台是禁止发送的，在平台发送会被禁言，同学可以留一下年级，专业和【联系方式】_x000d__x000a__x000d__x000a_DY01000013049500243944472793101045 2026-03-02 16:18:16_x000d__x000a_186****8458_x000d__x000a__x000d__x000a__x000a_来源页：新东方考研(总部)-其它_x000a_备注："/>
        <s v="续费原因：想二战可能考虑一对一数学课程；该学生为保护期外续费，原顾问部门：国内大学部"/>
        <s v="续费原因：学生数学82分，英语55也需要补，考虑班课，学生近期想来 校区面谈；该学生为保护期外续费，原顾问部门：国内大学部"/>
        <s v="续费原因：复试一对一；该学生为保护期外续费，原顾问部门：国内大学部"/>
        <s v="续费原因：学生咨询复试班型；该学生为保护期内续费，原顾问：国内大学部-赵星火(zhaoxinghuo@xdf.cn)"/>
        <s v="续费原因：学生了解复试，管综图书情报的，复试+专业课+公共课一对一；该学生为保护期内续费，原顾问：国内大学部-赵星火(zhaoxinghuo@xdf.cn)"/>
        <s v="【小红书资源】_x000a_咨询考研课程，IP地址在北京"/>
        <s v="续费原因：学员咨询复试课，辛苦老师直接联系学员，没有学员联系方式的话可以直接联系苗朝霞；该学生为保护期外续费，原顾问部门：国内大学部"/>
        <s v="续费原因：二战；该学生为保护期外续费，原顾问部门：国内大学部"/>
        <s v="26考研，在苏州读书，打算考会计专硕，想了解下线上和北京线下的课程，方便回电；来源：放心学_x000a_姓名：未留_x000a_电话：fzl1079869006_x000a_地区：北京_x000a_咨询：考研_x000a_备注：会计 外呼主题：2025财年第2财月代理商"/>
        <s v="续费原因：老师好，学员想咨询考研课程；该学生为保护期内续费，原顾问：国内大学部-赵星火(zhaoxinghuo@xdf.cn)"/>
        <s v="死单激活,谭悦;；【小红书资源】_x000a_28考季咨询考研，IP地址在北京，需要规划（TMK主管分配TMK） 外呼主题：FY26-国内9月死单回访（9.22-9.28）"/>
        <s v="已到花园桥校区，尽快联系_x000a__x000a__x000a_渠道录入来源：大众点评_x000a_事件名称：400电话_x000a_大众点评门店名称：新东方考研四六级(花园桥校区)_x000a_店铺绑定的校区：花园桥校区_x000a_店铺管理员邮箱：lvmeng2@xdf.cn_x000a_备注：2026-02-27 15:27:21,用户在大众点评新东方考研四六级(花园桥校区)呼入400电话 已接_x000a_"/>
        <s v="【王朝群】咨询考研线下课程"/>
        <s v="郝薇2-haowei2@xdf.cn-(新东方教育科技集团有限公司-产业机构-前途出国-前途北京公司-美国研究生二部-咨询一组 | 咨询顾问)，李涛；"/>
        <s v="续费原因：咨询考研；该学生为保护期外续费，原顾问部门：国内大学部"/>
        <s v="渠道录入来源：SCRM-客服推送_x000a_商机ID：5010420300_x000a_商机编码：XSJ26021452255222000_x000a_针对人群：大学_x000a_学员号：BJ2533475_x000a_学生学校：不详_x000a_咨询课程：英语_x000a_创建人邮箱：zhaoang@xdf.cn_x000a_创建时间：2026-02-14 14:57:35_x000a_资源类型：单个资源_x000a_跟进记录：商机备注：咨询考研课程，麻烦跟进，保险专业。;接触点：直访；_x000a_"/>
        <s v="续费原因：老师好，学生打算二战，数学比较差，要重新学，约孙建华老师线下沟通；该学生为保护期内续费，原顾问：国内大学部-谭悦(tanyue9@xdf.cn)"/>
        <s v="续费原因：咨询复试，可以一对一；该学生为保护期外续费，原顾问部门：国内大学部"/>
        <s v="续费原因：需要辅导复试笔试的高数，已经找号老师，1号沟通后确认课时后报课，个性化；该学生为保护期外续费，原顾问部门：国内大学部"/>
        <s v="【四级】家长说孩子要考四级的，今年不考的话，明年肯定得考，了解四级课程，现在在开车不方便接听，加微信发送课程资料，手机号是微信号【A】 外呼主题：【2023-CRM高三资源】-北京大学部"/>
        <s v="【王朝群】咨询人大外交学考研，张珂昕同学 ，一对一"/>
        <s v="李佳霖+lijialin7@xdf.cn+李佳霖7(新东方教育科技集团有限公司-产业机构-前途出国-前途北京公司-加拿大部-咨询一组 | 加拿大部咨询组长)"/>
        <s v="续费原因：复试一对一；该学生为保护期内续费，原顾问：国内大学部-赵星火(zhaoxinghuo@xdf.cn)"/>
        <s v="新带新，打算一起报名28考研班， 先建单_x000a_"/>
        <s v="资源录入来源：小表单_x000a_城市：北京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刘女士;意向课程: 【课程】考研、四六级、专升本、成人英语/北京/北京; 新老生: 流失老生; 提交链接:pages/index/index.html?scene=81512,,ucwVUGil;地理位置:北京市丰台区新村街道造甲街5号造甲街住宅小区;渠道:新媒体运营/集团品牌官微"/>
        <s v="续费原因：续费；该学生为保护期内续费，原顾问：国内大学部-谭悦(tanyue9@xdf.cn)"/>
        <s v="续费原因：学生想要了解考研复试的课程，今天晚上学生要出去吃饭，辛苦老师明天联系；该学生为保护期内续费，原顾问：国内大学部-谭悦(tanyue9@xdf.cn)"/>
        <s v="【小红书资源】_x000a_28考季咨询考研，IP地址在北京，需要规划（TMK主管分配TMK）"/>
        <s v="【王朝群】咨询考研线下课程，大三"/>
        <s v="学员大三想考研，但是目前没怎么了解情况和考研的事情，需要老师先介绍一下考研基本常识。还是考本校本专业，四级没过，想考虑考研和四级一起推进，老师可以先介绍考研的内容，四级我这边会分析成绩"/>
        <s v="考博复试口语的课程_x000a_"/>
        <s v="【王朝群】咨询四级课程，家长咨询，孩子在赤峰，考上的是兰州的大学，想咨询北京的四级集训"/>
        <s v="【考研】大三，在北京上学，考研，工科考医学类的公共卫生，咨询公共卫生的专业课辅导，四六级也做下了解，方便电话；【考研】大三，在北京上学，考研，工科考医学类的公共卫生，咨询公共卫生的专业课辅导，四六级也做下了解，方便电话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3156864_x000a_统一活动名称：北京大学事业部26年2月小红书专业号投放_x000a_渠道名称：网络营销-小红书-专业号投放_x000a_线索创建人邮箱：cuijiahui2@xdf.cn_x000a_资源跟进人邮箱：cuijiahui2@xdf.cn_x000a_备注：用户地区是【--】，在【2026-02-22 22:07:05】留资，私信通线索标签为【--】，来源于【小红书账号名称：北京新东方考研一对一咨询】投放账户，意向项目是【考研/考博】，留资笔记是【--】，备注【27考研，本科北京建筑大学工业工程，想去北京科技大学，咨询考研一对一辅导】_x000a_"/>
        <s v="续费原因：复试；该学生为保护期外续费，原顾问部门：国内大学部"/>
        <s v="续费原因：学生续费复试班 辛苦分给原顾问赵星火老师；该学生为保护期内续费，原顾问：国内大学部-赵星火(zhaoxinghuo@xdf.cn)"/>
        <s v="续费原因：续费复试课程；该学生为保护期外续费，原顾问部门：国内大学部"/>
        <s v="续费原因：续费1节课；该学生为保护期内续费，原顾问：国内大学部-赵星火(zhaoxinghuo@xdf.cn)"/>
        <s v="续费原因：学生英语跟政治也想跟咱们学，问我要什么时候开始准备，政治去年考了48分，孩子比较讨厌政治，我建议他政治年后早点准备，英语当时考56分，想7月份再跟咱们学，也建议年后开始选老师准备；该学生为保护期内续费，原顾问：国内大学部-赵星火(zhaoxinghuo@xdf.cn)"/>
        <s v="续费原因：咨询复试班；该学生为保护期外续费，原顾问部门：国内大学部"/>
        <s v="续费原因：学员意向26考研班次，辛苦老师建单流转；该学生为保护期内续费，原顾问：国内大学部-谭悦(tanyue9@xdf.cn)"/>
        <s v="渠道录入来源：SCRM-客服推送_x000a_商机ID：5010483112_x000a_商机编码：XSJ26022786794135000_x000a_针对人群：大学_x000a_学生学校：不详_x000a_咨询课程：英语_x000a_创建人邮箱：chensiyu58@xdf.cn_x000a_创建时间：2026-02-27 18:06:35_x000a_资源类型：单个资源_x000a_跟进记录：商机备注：妈妈来电，咨询知春路校区，咨询考研英语，孩子现在正在去知春路校区的路上，希望知春路校区的老师能尽快给家长回个电话，这个家长未告知学生年级姓名，辛苦老师跟进一下，谢谢;接触点：呼入；_x000a_"/>
        <s v="续费原因：学生咨询复试班；该学生为保护期内续费，原顾问：国内大学部-谭悦(tanyue9@xdf.cn)"/>
        <s v="续费原因：学员咨询接下来的考研课程，辛苦流转；该学生为保护期外续费，原顾问部门：国内大学部"/>
        <s v="续费原因：学员续费四六级课程，辛苦分配原顾问赵星火老师；该学生为保护期外续费，原顾问部门：国内大学部"/>
        <s v="家长，孩子在北京读书，开学大二，咨询六级辅导，方便回电；渠道:百教招生_x000a_姓名:北京市9546_x000a_电话:13671081971_x000a_"/>
        <s v="在职，考北航MPA，尽快回电（TMK主管分配TMK）"/>
        <s v="续费原因：续费六级；该学生为保护期外续费，原顾问部门：国内大学部"/>
        <s v="赵星火的顾问转介绍-其他（不返现）工单"/>
        <s v="内推给赵星火老师"/>
        <s v="赵星火；"/>
        <s v="内推给谭悦老师"/>
        <s v="续费原因：续费课时 辛苦流转星火；该学生为保护期内续费，原顾问：国内大学部-赵星火(zhaoxinghuo@xdf.cn)"/>
        <s v="渠道录入来源：SCRM-客服推送_x000a_商机ID：5010473848_x000a_商机编码：XSJ26021351494247000_x000a_针对人群：在职_x000a_学生学校：不详_x000a_咨询课程：英语_x000a_创建人邮箱：wangguibing@xdf.cn_x000a_创建时间：2026-02-13 10:58:15_x000a_资源类型：单个资源_x000a_跟进记录：商机备注：学员丈夫来电，学习英语，中戏表演，已经申好了，就是英语不行，想要专业的培训，三十多岁，一对一，辛苦老师联系;接触点：呼入；_x000a_"/>
        <s v="续费原因：课时不够上完今天的课，需要今天续费，对于课时梯度有疑问，说是20小时一个梯度，个性化赵星火；该学生为保护期内续费，原顾问：国内大学部-赵星火(zhaoxinghuo@xdf.cn)"/>
        <s v="宋化鹏+songhuapeng@xdf.cn+105759+国际教育运营管理部中关村一部+_x000a_学校：高三_x000a_年级：高三_x000a_咨询课程：四级_x000a_资源来源渠道：内部推荐_x000a_流转顾问：赵星火_x000a_备注：辛苦老师分配"/>
        <s v="资源姓名：闻_x000a_年纪：大三_x000a_考季：27考季_x000a_咨询内容：一对一_x000a_资源描述：【tmk合作杨钰杰】家长咨询政治英语一对一辅导，在北京，要求11点后电话"/>
        <s v="咨询27考研规划，转谭悦（TMK主管分配TMK）"/>
        <s v="魏公村考研直访"/>
        <s v="续费原因：续费大学数学 辛苦流转星火老师；该学生为保护期内续费，原顾问：国内大学部-赵星火(zhaoxinghuo@xdf.cn)"/>
        <s v="续费原因：报定制课时，在和我确认课时中，个性化；该学生为保护期内续费，原顾问：国内大学部-赵星火(zhaoxinghuo@xdf.cn)"/>
        <s v="渠道录入来源：总部-巨量本地推_x000a_意向城市：北京_x000a_访客省/城市：_x000a_qq: _x000a_访客静态ID：DY01000013049500906642648033959433_x000a_接待分组ID：10141628_x000a_搜索引擎：DouYin_x000a_搜索词：_x000a_关键词：_x000a_设备类型：phone_x000a_访客IP：_x000a_对话详细内容：DY01000013049500906642648033959433 2026-01-22 15:20:26_x000d__x000a_用户通过视频进入私信_x000d__x000a__x000d__x000a_AI-130495-Xdf 2026-01-22 15:20:26_x000d__x000a_欢迎来到新东方考研官网!新东方有31考研经验沉淀，我们将根据您情况提供精细化考研备考方案，【封闭集训营】【线下走读班】 【考研一对一】【在职研】【考研规划】火热报名中，现在报名更有高达5000元优惠_x000d__x000a__x000d__x000a_AI-130495-Xdf 2026-01-22 15:20:29_x000d__x000a_您是想咨询以下哪项呢**【封闭集训营】# **【考研走读班】# **【考研一对一】# **【在职考研】# **【考研规划】#_x000d__x000a__x000d__x000a_DY01000013049500906642648033959433 2026-01-22 15:27:18_x000d__x000a_【考研走读班】_x000d__x000a__x000d__x000a_AI-130495-Xdf 2026-01-22 15:27:21_x000d__x000a_您目前是大几的学生呢？_x000d__x000a__x000d__x000a_DY01000013049500906642648033959433 2026-01-22 15:27:27_x000d__x000a_大三_x000d__x000a__x000d__x000a_AI-130495-Xdf 2026-01-22 15:27:30_x000d__x000a_同学目前有没有意向的专业院校呢？_x000d__x000a__x000d__x000a_DY01000013049500906642648033959433 2026-01-22 15:27:47_x000d__x000a_还没有_x000d__x000a__x000d__x000a_AI-130495-Xdf 2026-01-22 15:27:51_x000d__x000a_好的，了解，我们新东方在全国32个城市都有校区，您倾向在哪个城市上课，或者希望在哪里的老师给您介绍下呢？_x000d__x000a__x000d__x000a_DY01000013049500906642648033959433 2026-01-22 15:28:09_x000d__x000a_北京_x000d__x000a__x000d__x000a_AI-130495-Xdf 2026-01-22 15:28:13_x000d__x000a_您可以留下姓名和电话，我这边可以立刻安排对应校区顾问老师给你回电！_x000d__x000a__x000d__x000a_AI-130495-Xdf 2026-01-22 15:30:10_x000d__x000a_您好，能看到我的对话吗？新东方总部客服老师竭诚为您服务，新东方有31考研经验沉淀，我们将根据您情况提供精细化考研备考方案，【考研集训营】【考研走读班】【考研一对一】【在职考研】火热报名中，现在报名更有高达5000元优惠，您对考研的考研还有什么疑问吗，我们可以一对一问题解答_x000d__x000a__x000d__x000a_DY01000013049500906642648033959433 2026-01-22 15:30:33_x000d__x000a_万俊豪 181****7346_x000d__x000a__x000d__x000a__x000a_来源页：新东方考研(总部)-视频_x000a_备注："/>
        <s v="续费原因：续费6小时，个性化赵星火；该学生为保护期内续费，原顾问：国内大学部-赵星火(zhaoxinghuo@xdf.cn)"/>
        <s v="续费原因：复试6小时专业课复试，800每小时4800元，个性化；该学生为保护期外续费，原顾问部门：国内大学部"/>
        <s v="续费原因：续费，个性化；该学生为保护期内续费，原顾问：国内大学部-赵星火(zhaoxinghuo@xdf.cn)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3156864_x000a_统一活动名称：北京大学事业部26年2月小红书专业号投放_x000a_渠道名称：网络营销-小红书-专业号投放_x000a_线索创建人邮箱：cuijiahui2@xdf.cn_x000a_资源跟进人邮箱：cuijiahui2@xdf.cn_x000a_备注：用户地区是【nullnull】，在【2026-02-02 13:09:52】留资，私信通线索标签为【--】，来源于【北京新东方考研一对一咨询】投放账户，意向项目是【考研/考博】，留资笔记是【】，备注【null】_x000a_"/>
        <s v="续费原因：续费一对一；该学生为保护期内续费，原顾问：国内大学部-赵星火(zhaoxinghuo@xdf.cn)"/>
        <s v="学生本科是首都体育学院，想考的是北体。寒假这段时间不在北京，所以寒假想找一个一对一的线上上课的网课。辛苦老师尽快沟通。_x000a_"/>
      </sharedItems>
    </cacheField>
    <cacheField name="市场活动" numFmtId="0">
      <sharedItems containsBlank="1" count="24">
        <s v=""/>
        <m/>
        <s v="2026财年第9财月百度投放新东方官网APP"/>
        <s v="2026财年第10财月易聊新东方官网M站"/>
        <s v="2026财年第9财月集团百度搜索-基木鱼-新媒体管家"/>
        <s v="2026财年小表单-新东方集团官微【新东方】资源"/>
        <s v="2026财年第5财月集团百度搜索-基木鱼-新媒体管家"/>
        <s v="渠道-北京代理商高老师-石晓鸿"/>
        <s v="2026财年第10财月易聊百度投放"/>
        <s v="2026财年第10财月官网快速通道"/>
        <s v="2026财年第9财月小红书"/>
        <s v="2026财年第7财月小红书"/>
        <s v="2025财年第1财月代理商"/>
        <s v="2026财年第10财月集团百度投放-基木鱼"/>
        <s v="2026财年第10财月小红书"/>
        <s v="2026财年第10财月大众点评在线咨询"/>
        <s v="2026财年第10财月代理商"/>
        <s v="2026财年第10财月知了好学"/>
        <s v="2026财年第10财月总部巨量投放-易聊"/>
        <s v="2025财年第2财月代理商"/>
        <s v="2026财年第9财月大众点评在线咨询"/>
        <s v="【2023-CRM高三资源】-北京大学部"/>
        <s v="马伯宁资源"/>
        <s v="2026财年第8财月总部巨量投放-易聊"/>
      </sharedItems>
    </cacheField>
    <cacheField name="资源年级" numFmtId="0">
      <sharedItems containsBlank="1" count="12">
        <s v="大三"/>
        <s v="大学已毕业"/>
        <m/>
        <s v="大二"/>
        <s v="幼儿"/>
        <s v="大四"/>
        <s v="研一"/>
        <s v="未知"/>
        <s v="在职"/>
        <s v="大五"/>
        <s v="大一"/>
        <s v="研究生以上"/>
      </sharedItems>
    </cacheField>
    <cacheField name="分配顾问/TMK" numFmtId="0">
      <sharedItems count="24">
        <s v="赵星火"/>
        <s v="杨钰杰"/>
        <s v="谭悦"/>
        <s v="李涛"/>
        <s v="徐利霞"/>
        <s v="王静静"/>
        <s v="徐铁"/>
        <s v="贾金良"/>
        <s v="杨晓超"/>
        <s v="段同飞"/>
        <s v="杨欢欢"/>
        <s v="张乐"/>
        <s v="李婧"/>
        <s v="赵秋侠"/>
        <s v="王钦"/>
        <s v="高龙明"/>
        <s v="苏乾楠"/>
        <s v="王鹤琛"/>
        <s v="刘创"/>
        <s v="栗晓环(转岗)"/>
        <s v="堕朕"/>
        <s v="程远"/>
        <s v="杨阳(离职)"/>
        <s v="杨沫"/>
      </sharedItems>
    </cacheField>
    <cacheField name="一级获取渠道" numFmtId="0">
      <sharedItems count="14">
        <s v="内部推荐"/>
        <s v="转介绍"/>
        <s v="线上运营-小红书"/>
        <s v="电话"/>
        <s v="新东方官网"/>
        <s v="线上运营-抖音"/>
        <s v="线上运营-投放"/>
        <s v="线上运营-本地生活平台"/>
        <s v="直访"/>
        <s v="合作"/>
        <s v="线上运营-私域中台"/>
        <s v="线上运营-商务合作"/>
        <s v="市场活动"/>
        <s v="毛坯数据"/>
      </sharedItems>
    </cacheField>
    <cacheField name="二级获取渠道" numFmtId="0">
      <sharedItems count="42">
        <s v="前途推荐"/>
        <s v="学管续费推荐"/>
        <s v="小红书KOS"/>
        <s v="大客服呼入"/>
        <s v="新东方PC官网"/>
        <s v="新东方考研说直播间-自然"/>
        <s v="新东方员工推荐"/>
        <s v="新东方官网APP"/>
        <s v="总部-腾讯广告"/>
        <s v="阿里本地通"/>
        <s v="顾问转介绍-其他(不返现)"/>
        <s v="新东方官网M站"/>
        <s v="直访"/>
        <s v="集团资源"/>
        <s v="地图标点"/>
        <s v="总部-百度投放"/>
        <s v="集团官微"/>
        <s v="腾讯广告"/>
        <s v="代理商合作"/>
        <s v="百度投放"/>
        <s v="老带新系统顾问"/>
        <s v="新东方官网小程序"/>
        <s v="线上运营推荐"/>
        <s v="小红书"/>
        <s v="顾问续费"/>
        <s v="内部员工推荐(大学内部员工推荐)"/>
        <s v="坦途网"/>
        <s v="集团-百度品专"/>
        <s v="国际教育推荐"/>
        <s v="大众点评"/>
        <s v="顾问转介绍-新带新(返现)"/>
        <s v="巨量本地推"/>
        <s v="学管转介绍"/>
        <s v="知了好学"/>
        <s v="巨量广告"/>
        <s v="总部-巨量本地推"/>
        <s v="京内会销/讲座"/>
        <s v="放心学"/>
        <s v="毛坯数据"/>
        <s v="百教网"/>
        <s v="内部员工推荐"/>
        <s v="TMK合作"/>
      </sharedItems>
    </cacheField>
    <cacheField name="转介绍人" numFmtId="0">
      <sharedItems containsBlank="1" count="55">
        <m/>
        <s v="马一鸣mayiming16@xdf.cn"/>
        <s v=""/>
        <s v="赵鑫玉+zhaoxinyu69@xdf.cn+赵鑫玉69(新东方教育科技集团有限公司-培训学校-华北经济区-北京学校-高中一对一部-东北区-朝阳北分中心 | 课程顾问)"/>
        <s v="徐铁xutie@xdf.cn"/>
        <s v="王天义wangtianyi56@xdf.cn"/>
        <s v="怡轩"/>
        <s v="舒志豪shuzhihao1@xdf.cn"/>
        <s v="秦双双"/>
        <s v="郭又华guoyouhua@xdf.cn"/>
        <s v="焦子瑞jiaozirui@xdf.cn"/>
        <s v="张珮璐zhangpeilu@xdf.cn"/>
        <s v="谭悦tanyue9@xdf.cn"/>
        <s v="黄小妹huangxiaomei7@xdf.cn"/>
        <s v="陈晶chenjing171@xdf.cn"/>
        <s v="余韵yuyun7@xdf.cn"/>
        <s v="陈号东chenhaodong5@xdf.cn"/>
        <s v="罗志勇luozhiyong1@xdf.cn"/>
        <s v="刘伟liuwei84@xdf.cn"/>
        <s v="申柄华shenbinghua@xdf.cn"/>
        <s v="郑雪新zhengxuexin@xdf.cn"/>
        <s v="谭悦死单激活"/>
        <s v="李楚帆lichufan@xdf.cn"/>
        <s v="赵丹萍+zhaodanping@xdf.cn+赵丹萍(新东方教育科技集团有限公司-产业机构-国际教育培训事业部-国际教育北京中心-美研部-服务管理中心-班课项目 | 学习管理师)"/>
        <s v="李亚坤liyakun4@xdf.cn"/>
        <s v="徐岩xuyan91@xdf.cn"/>
        <s v="黄子琪huangziqi3@xdf.cn"/>
        <s v="李玉迪liyudi1@xdf.cn"/>
        <s v="李涛litao48@xdf.cn"/>
        <s v="刘大庆liudaqing1@xdf.cn"/>
        <s v="赵星火死单激活"/>
        <s v="激活"/>
        <s v="袁琳yuanlin9@xdf.cn"/>
        <s v="廖志强liaozhiqiang@xdf.cn"/>
        <s v="徐静+xujing43@xdf.cn+徐静43(新东方教育科技集团有限公司-培训学校-华北经济区-北京学校-高中一对一部-东南区-珠市口分中心 | 课程顾问)"/>
        <s v="李殊涵"/>
        <s v="仲文娟zhongwenjuan3@xdf.cn"/>
        <s v="郝琨haokun@xdf.cn"/>
        <s v="陈婷chenting30@xdf.cn"/>
        <s v="寇颖kouying@xdf.cn"/>
        <s v="葛铭geming@xdf.cn"/>
        <s v="苗朝霞miaochaoxia@xdf.cn"/>
        <s v="赵星火zhaoxinghuo@xdf.cn"/>
        <s v="袁光+yuanguang@xdf.cn+袁光(新东方教育科技集团有限公司-培训学校-华北经济区-北京学校-综合行政部-行政管理中心 | 公共关系高级经理)"/>
        <s v="刘宇正liuyuzheng@xdf.cn"/>
        <s v="郝薇2-haowei2@xdf.cn-(新东方教育科技集团有限公司-产业机构-前途出国-前途北京公司-美国研究生二部-咨询一组 | 咨询顾问)"/>
        <s v="边鑫博bianxinbo@xdf.cn"/>
        <s v="肖晨西xiaochenxi2@xdf.cn"/>
        <s v="李佳霖+lijialin7@xdf.cn+李佳霖7(新东方教育科技集团有限公司-产业机构-前途出国-前途北京公司-加拿大部-咨询一组 | 加拿大部咨询组长)"/>
        <s v="陈猛飞chenmengfei@xdf.cn"/>
        <s v="李衍葳liyanwei@xdf.cn"/>
        <s v="谢仕为xieshiwei1@xdf.cn"/>
        <s v="赵冬梅zhaodongmei2@xdf.cn"/>
        <s v="郑石柱zhengshizhu3@xdf.cn"/>
        <s v="王家长"/>
      </sharedItems>
    </cacheField>
    <cacheField name="TMK激活人" numFmtId="0">
      <sharedItems containsBlank="1" count="10">
        <m/>
        <s v="段同飞"/>
        <s v="杨钰杰"/>
        <s v="徐利霞"/>
        <s v="王静静"/>
        <s v="贾金良"/>
        <s v="杨欢欢"/>
        <s v="程远"/>
        <s v="赵秋侠"/>
        <s v="杨沫"/>
      </sharedItems>
    </cacheField>
    <cacheField name="TMK激活处理时间" numFmtId="0">
      <sharedItems containsBlank="1" count="28">
        <m/>
        <s v="2026-03-28 16:05:20"/>
        <s v="2026-02-26 16:58:34"/>
        <s v="2026-03-17 16:08:23"/>
        <s v="2026-03-08 14:58:44"/>
        <s v="2026-03-03 09:56:53"/>
        <s v="2026-02-26 18:52:04"/>
        <s v="2026-02-24 18:26:36"/>
        <s v="2026-02-04 20:20:47"/>
        <s v="2026-03-05 19:25:31"/>
        <s v="2026-03-04 16:50:51"/>
        <s v="2026-03-31 17:23:11"/>
        <s v="2026-03-18 15:24:46"/>
        <s v="2026-03-23 14:34:59"/>
        <s v="2026-02-28 11:41:56"/>
        <s v="2026-03-17 18:55:40"/>
        <s v="2026-03-11 14:49:34"/>
        <s v="2026-03-02 09:43:06"/>
        <s v="2026-03-06 14:01:50"/>
        <s v="2026-03-07 15:15:51"/>
        <s v="2026-03-01 17:32:01"/>
        <s v="2026-03-02 11:35:25"/>
        <s v="2026-03-01 09:46:22"/>
        <s v="2026-02-25 14:00:28"/>
        <s v="2026-02-05 14:03:04"/>
        <s v="2026-02-27 15:51:21"/>
        <s v="2026-02-03 10:39:16"/>
        <s v="2025-12-19 10:41:09"/>
      </sharedItems>
    </cacheField>
    <cacheField name="工单姓名" numFmtId="0">
      <sharedItems count="228">
        <s v="陶佳悦"/>
        <s v="孙文宇"/>
        <s v="灵汐"/>
        <s v="闫曦子"/>
        <s v="无"/>
        <s v="夜未终"/>
        <s v="刘星语"/>
        <s v="贾静怡"/>
        <s v="蓝天翔"/>
        <s v="小红薯110"/>
        <s v="吕晨果"/>
        <s v="郝蒙蒙"/>
        <s v="同学"/>
        <s v="李骏垚"/>
        <s v="兰州市15"/>
        <s v="未知"/>
        <s v="袁瑶远"/>
        <s v="师胜楠"/>
        <s v="关博伟"/>
        <s v="李泽"/>
        <s v="许佳琪"/>
        <s v="陈学智1"/>
        <s v="史翰钊"/>
        <s v="吴浚玮"/>
        <s v="星星18"/>
        <s v="在职考研"/>
        <s v="图图"/>
        <s v="王景钰"/>
        <s v="张若轩"/>
        <s v="秋何故"/>
        <s v="钟韵仪"/>
        <s v="考研"/>
        <s v="刘雨欣"/>
        <s v="金宇泽"/>
        <s v="秦英喆"/>
        <s v="张彧"/>
        <s v="张梓雄"/>
        <s v="侯童烨"/>
        <s v="滕广宇"/>
        <s v="董雨佳"/>
        <s v="孙馗栋"/>
        <s v="王昞琦"/>
        <s v="张博戎"/>
        <s v="薛宗齐"/>
        <s v="王思凝"/>
        <s v="杨砚琪"/>
        <s v="王佳乐"/>
        <s v="刘一苇"/>
        <s v="贾佳霖"/>
        <s v="谷岳霖"/>
        <s v="赵佳荟"/>
        <s v="张永佳"/>
        <s v="杨依林"/>
        <s v="宋承乘"/>
        <s v="徐泽昊"/>
        <s v="林奕潮"/>
        <s v="刘天一"/>
        <s v="王皓民"/>
        <s v="陈超"/>
        <s v="王小滢"/>
        <s v="常浩然"/>
        <s v="王子懿"/>
        <s v="马晟闰"/>
        <s v="周闻汐"/>
        <s v="李明"/>
        <s v="秦子俊"/>
        <s v="金可歆"/>
        <s v="胡途楠"/>
        <s v="王凯超"/>
        <s v="安芮妍"/>
        <s v="罗心悦"/>
        <s v="李瑛"/>
        <s v="李子扬"/>
        <s v="杨欣"/>
        <s v="刘家豪"/>
        <s v="潘羽涵"/>
        <s v="郭胤哲"/>
        <s v="张海威"/>
        <s v="辛雨扬"/>
        <s v="刘霁"/>
        <s v="闫圣杰"/>
        <s v="孙一良"/>
        <s v="林禹彤"/>
        <s v="念泽宇"/>
        <s v="江嘉怡"/>
        <s v="赖嘉欣"/>
        <s v="胡天煜"/>
        <s v="左祎晗"/>
        <s v="胡嘉琦"/>
        <s v="张坤雪"/>
        <s v="赵子睿"/>
        <s v="王青宇"/>
        <s v="董姿彤"/>
        <s v="樊俊成"/>
        <s v="周天翼"/>
        <s v="栗恺墨"/>
        <s v="孟璐"/>
        <s v="张纯懿"/>
        <s v="吴永璨"/>
        <s v="赵英泽"/>
        <s v="范音实"/>
        <s v="盛彦哲"/>
        <s v="云雨欣"/>
        <s v="鲍昱奇"/>
        <s v="窦士博"/>
        <s v="王薇淼"/>
        <s v="刘润泽"/>
        <s v="张宪昌"/>
        <s v="曲昂"/>
        <s v="薛晴予"/>
        <s v="徐鲁子"/>
        <s v="彭嘉奕"/>
        <s v="申兆洋"/>
        <s v="李千一"/>
        <s v="亓开来"/>
        <s v="李雪晨"/>
        <s v="戴怡然"/>
        <s v="王彦翔"/>
        <s v="刘析朗"/>
        <s v="刘嘉森"/>
        <s v="赵文轩"/>
        <s v="马珺喆"/>
        <s v="陈若瑜"/>
        <s v="盛熙俊"/>
        <s v="仲宇昕"/>
        <s v="胡钧豪"/>
        <s v="薛瑞铭"/>
        <s v="王博"/>
        <s v="田明"/>
        <s v="周楷风"/>
        <s v="唐宁"/>
        <s v="芮乃雅"/>
        <s v="杨仁基"/>
        <s v="王嘉明"/>
        <s v="吴雨珊"/>
        <s v="谷蕊君"/>
        <s v="李思澧"/>
        <s v="唐柏芝"/>
        <s v="李济杭"/>
        <s v="王琳曦"/>
        <s v="李响"/>
        <s v="喻越"/>
        <s v="刘子翚"/>
        <s v="张宇博"/>
        <s v="王世豪"/>
        <s v="何泽楷"/>
        <s v="孙雨涵"/>
        <s v="曲龄文"/>
        <s v="彭济民"/>
        <s v="吕宸博"/>
        <s v="冯娴"/>
        <s v="姚宇晟"/>
        <s v="贾小力"/>
        <s v="张筠钒"/>
        <s v="欧阳墨霏"/>
        <s v="塔娜"/>
        <s v="冯稼祥"/>
        <s v="孙睿泽"/>
        <s v="吕金泽"/>
        <s v="赵一宁"/>
        <s v="王喆"/>
        <s v="李卓瀚"/>
        <s v="马宗骏"/>
        <s v="李斌"/>
        <s v="张博岩"/>
        <s v="马琮渊"/>
        <s v="崔若琳"/>
        <s v="袁鹏添"/>
        <s v="常玙玥"/>
        <s v="崔毓轩"/>
        <s v="张晨曦"/>
        <s v="乔少章"/>
        <s v="田邦佐"/>
        <s v="李博文"/>
        <s v="李婉冬"/>
        <s v="李牧哥"/>
        <s v="费子凌"/>
        <s v="钟柏屹"/>
        <s v="张华均"/>
        <s v="于艺涵"/>
        <s v="白睿"/>
        <s v="卢绎霖"/>
        <s v="许嘉琪"/>
        <s v="杨艺潇"/>
        <s v="耿天赫"/>
        <s v="戴冠宇"/>
        <s v="范城玮"/>
        <s v="周珺"/>
        <s v="张子天"/>
        <s v="张珂昕"/>
        <s v="于慧佳"/>
        <s v="张茂雄"/>
        <s v="樊塽"/>
        <s v="黄淑茵"/>
        <s v="赵云轩"/>
        <s v="吴经纬"/>
        <s v="陈云依"/>
        <s v="韩琦"/>
        <s v="皮昌林"/>
        <s v="程泽凯"/>
        <s v="陈厚雨"/>
        <s v="王昊飞"/>
        <s v="刘洋"/>
        <s v="霍盈杉"/>
        <s v="严于律"/>
        <s v="蒋义川"/>
        <s v="栗梓健"/>
        <s v="张睿涵"/>
        <s v="高无寒"/>
        <s v="朱子佳"/>
        <s v="唐诗莹"/>
        <s v="夏汉博"/>
        <s v="赵铭伟"/>
        <s v="史晓"/>
        <s v="成宣昊"/>
        <s v="杜鑫"/>
        <s v="魏子超"/>
        <s v="刘豫京"/>
        <s v="索金言"/>
        <s v="于岚"/>
        <s v="何晓涛"/>
        <s v="陈郁"/>
        <s v="谢守清"/>
        <s v="曹恺容"/>
        <s v="董存鑫"/>
        <s v="万俊豪"/>
        <s v="刘弈楠"/>
        <s v="仲舒同"/>
      </sharedItems>
    </cacheField>
    <cacheField name="跟进顾问" numFmtId="0">
      <sharedItems count="13">
        <s v="赵星火"/>
        <s v="谭悦"/>
        <s v="李涛"/>
        <s v="徐铁"/>
        <s v="杨晓超"/>
        <s v="张乐"/>
        <s v="李婧"/>
        <s v="王钦"/>
        <s v="高龙明"/>
        <s v="汪宇萌"/>
        <s v="苏乾楠"/>
        <s v="刘创"/>
        <s v="堕朕"/>
      </sharedItems>
    </cacheField>
    <cacheField name="工单ID" numFmtId="0">
      <sharedItems count="260">
        <s v="32176869"/>
        <s v="32239217"/>
        <s v="32251044"/>
        <s v="32169867"/>
        <s v="32218519"/>
        <s v="32216358"/>
        <s v="31946908"/>
        <s v="31860055"/>
        <s v="32137450"/>
        <s v="32003060"/>
        <s v="32108614"/>
        <s v="32128526"/>
        <s v="31981104"/>
        <s v="31967781"/>
        <s v="31816976"/>
        <s v="32009657"/>
        <s v="31963172"/>
        <s v="31953345"/>
        <s v="31943671"/>
        <s v="31863015"/>
        <s v="31884178"/>
        <s v="31837272"/>
        <s v="31883484"/>
        <s v="31859797"/>
        <s v="31782693"/>
        <s v="31761666"/>
        <s v="31761671"/>
        <s v="31771240"/>
        <s v="31628720"/>
        <s v="31387574"/>
        <s v="31691214"/>
        <s v="31677816"/>
        <s v="31778633"/>
        <s v="32086369"/>
        <s v="31976472"/>
        <s v="31930949"/>
        <s v="31789843"/>
        <s v="32280534"/>
        <s v="32224278"/>
        <s v="32174755"/>
        <s v="31553438"/>
        <s v="32015633"/>
        <s v="32165498"/>
        <s v="32206150"/>
        <s v="32173454"/>
        <s v="31862169"/>
        <s v="32242189"/>
        <s v="32206568"/>
        <s v="32198973"/>
        <s v="31978705"/>
        <s v="32113850"/>
        <s v="32248463"/>
        <s v="32210698"/>
        <s v="31814806"/>
        <s v="32164957"/>
        <s v="31900422"/>
        <s v="32223635"/>
        <s v="31807564"/>
        <s v="31965545"/>
        <s v="32200950"/>
        <s v="32216928"/>
        <s v="32153010"/>
        <s v="32219371"/>
        <s v="32218378"/>
        <s v="31863675"/>
        <s v="32199500"/>
        <s v="32198853"/>
        <s v="32162400"/>
        <s v="32196225"/>
        <s v="32161359"/>
        <s v="32192668"/>
        <s v="32192617"/>
        <s v="32138271"/>
        <s v="32107307"/>
        <s v="32104394"/>
        <s v="32157338"/>
        <s v="32105805"/>
        <s v="32094060"/>
        <s v="31812923"/>
        <s v="32110417"/>
        <s v="32100016"/>
        <s v="32042055"/>
        <s v="32080128"/>
        <s v="32115644"/>
        <s v="32133220"/>
        <s v="32085137"/>
        <s v="32112439"/>
        <s v="32092306"/>
        <s v="32029431"/>
        <s v="32110630"/>
        <s v="32110111"/>
        <s v="32131050"/>
        <s v="32097319"/>
        <s v="32111779"/>
        <s v="32071264"/>
        <s v="31985112"/>
        <s v="32109830"/>
        <s v="32106509"/>
        <s v="32083590"/>
        <s v="32104966"/>
        <s v="32103904"/>
        <s v="32092689"/>
        <s v="31983080"/>
        <s v="31987243"/>
        <s v="31874208"/>
        <s v="31865772"/>
        <s v="31890537"/>
        <s v="32103965"/>
        <s v="31995678"/>
        <s v="31969856"/>
        <s v="32021947"/>
        <s v="32073090"/>
        <s v="31995068"/>
        <s v="31891522"/>
        <s v="32080030"/>
        <s v="32080925"/>
        <s v="31937128"/>
        <s v="31994279"/>
        <s v="32025781"/>
        <s v="32053428"/>
        <s v="32036006"/>
        <s v="32032683"/>
        <s v="32051991"/>
        <s v="31564859"/>
        <s v="32020789"/>
        <s v="32030735"/>
        <s v="32031143"/>
        <s v="32036111"/>
        <s v="31916341"/>
        <s v="31930268"/>
        <s v="31960973"/>
        <s v="32037053"/>
        <s v="32042344"/>
        <s v="32020088"/>
        <s v="32034256"/>
        <s v="31975134"/>
        <s v="31915262"/>
        <s v="31885006"/>
        <s v="31893119"/>
        <s v="31970492"/>
        <s v="31848723"/>
        <s v="31924830"/>
        <s v="30646709"/>
        <s v="32014127"/>
        <s v="31827579"/>
        <s v="32011658"/>
        <s v="32014734"/>
        <s v="31584462"/>
        <s v="31960017"/>
        <s v="32012957"/>
        <s v="32010562"/>
        <s v="31881822"/>
        <s v="31871419"/>
        <s v="31815490"/>
        <s v="32006786"/>
        <s v="31810824"/>
        <s v="31959638"/>
        <s v="31850031"/>
        <s v="31964491"/>
        <s v="31944493"/>
        <s v="31926702"/>
        <s v="31161720"/>
        <s v="31804453"/>
        <s v="31978888"/>
        <s v="31899366"/>
        <s v="31874407"/>
        <s v="31940662"/>
        <s v="31872986"/>
        <s v="31847738"/>
        <s v="31915923"/>
        <s v="31772584"/>
        <s v="31893664"/>
        <s v="31806108"/>
        <s v="31937702"/>
        <s v="31807416"/>
        <s v="31875993"/>
        <s v="31939080"/>
        <s v="31886430"/>
        <s v="31883565"/>
        <s v="31413028"/>
        <s v="31958263"/>
        <s v="31894601"/>
        <s v="31884264"/>
        <s v="31196548"/>
        <s v="31814611"/>
        <s v="31880451"/>
        <s v="31891091"/>
        <s v="31925423"/>
        <s v="31845294"/>
        <s v="31809330"/>
        <s v="31902299"/>
        <s v="31821795"/>
        <s v="31873290"/>
        <s v="31813062"/>
        <s v="31903505"/>
        <s v="31212217"/>
        <s v="31923720"/>
        <s v="31859185"/>
        <s v="31856249"/>
        <s v="31897338"/>
        <s v="31816632"/>
        <s v="31814679"/>
        <s v="31852711"/>
        <s v="31752844"/>
        <s v="31563024"/>
        <s v="31868394"/>
        <s v="31891733"/>
        <s v="31852129"/>
        <s v="31813874"/>
        <s v="31727171"/>
        <s v="31812862"/>
        <s v="31879846"/>
        <s v="31813451"/>
        <s v="31710413"/>
        <s v="31785538"/>
        <s v="31875901"/>
        <s v="31241228"/>
        <s v="31709500"/>
        <s v="31114237"/>
        <s v="31852925"/>
        <s v="31875932"/>
        <s v="31870680"/>
        <s v="31883670"/>
        <s v="31775622"/>
        <s v="31847893"/>
        <s v="31865869"/>
        <s v="31805896"/>
        <s v="31845440"/>
        <s v="31672372"/>
        <s v="31847649"/>
        <s v="31862968"/>
        <s v="31869970"/>
        <s v="31860670"/>
        <s v="31862978"/>
        <s v="31852964"/>
        <s v="31858892"/>
        <s v="30817835"/>
        <s v="31858139"/>
        <s v="31854835"/>
        <s v="31798890"/>
        <s v="31678082"/>
        <s v="31593530"/>
        <s v="31642880"/>
        <s v="31776016"/>
        <s v="31767708"/>
        <s v="31752086"/>
        <s v="31769107"/>
        <s v="31672574"/>
        <s v="31741759"/>
        <s v="31111126"/>
        <s v="31157198"/>
        <s v="31735037"/>
        <s v="31702939"/>
        <s v="31536897"/>
        <s v="31713545"/>
        <s v="31706891"/>
        <s v="31544820"/>
        <s v="31666651"/>
        <s v="31624807"/>
        <s v="31648295"/>
      </sharedItems>
    </cacheField>
    <cacheField name="工单类型" numFmtId="0">
      <sharedItems count="2">
        <s v="续费工单"/>
        <s v="正常工单"/>
      </sharedItems>
    </cacheField>
    <cacheField name="工单录入时间" numFmtId="0">
      <sharedItems count="256">
        <s v="2026-03-31 17:15"/>
        <s v="2026-03-29 11:30"/>
        <s v="2026-03-28 16:30"/>
        <s v="2026-03-27 17:14"/>
        <s v="2026-03-24 16:23"/>
        <s v="2026-03-24 10:37"/>
        <s v="2026-03-05 12:35"/>
        <s v="2026-02-27 18:23"/>
        <s v="2026-03-19 20:36"/>
        <s v="2026-03-18 18:10"/>
        <s v="2026-03-17 16:23"/>
        <s v="2026-03-18 13:03"/>
        <s v="2026-03-08 18:44"/>
        <s v="2026-03-08 15:12"/>
        <s v="2026-03-03 15:03"/>
        <s v="2026-03-07 18:04"/>
        <s v="2026-03-07 17:48"/>
        <s v="2026-03-06 11:19"/>
        <s v="2026-03-04 19:10"/>
        <s v="2026-02-28 11:45"/>
        <s v="2026-03-01 09:13"/>
        <s v="2026-02-26 19:59"/>
        <s v="2026-02-28 22:25"/>
        <s v="2026-02-27 18:01"/>
        <s v="2026-02-24 18:58"/>
        <s v="2026-02-24 11:20"/>
        <s v="2026-02-24 11:21"/>
        <s v="2026-02-19 19:28"/>
        <s v="2026-02-04 20:37"/>
        <s v="2026-01-11 20:35"/>
        <s v="2026-02-05 11:34"/>
        <s v="2026-02-02 09:55"/>
        <s v="2026-02-24 10:49"/>
        <s v="2026-03-15 19:35"/>
        <s v="2026-03-06 19:09"/>
        <s v="2026-03-04 22:04"/>
        <s v="2026-02-26 11:10"/>
        <s v="2026-03-31 17:42"/>
        <s v="2026-03-25 18:43"/>
        <s v="2026-03-30 16:00"/>
        <s v="2026-02-19 10:18"/>
        <s v="2026-03-08 18:35"/>
        <s v="2026-03-25 14:36"/>
        <s v="2026-03-29 18:25"/>
        <s v="2026-03-29 18:32"/>
        <s v="2026-02-28 10:43"/>
        <s v="2026-03-29 19:18"/>
        <s v="2026-03-25 14:45"/>
        <s v="2026-03-23 18:10"/>
        <s v="2026-03-07 18:19"/>
        <s v="2026-03-18 16:10"/>
        <s v="2026-03-27 22:13"/>
        <s v="2026-03-26 12:36"/>
        <s v="2026-03-02 18:01"/>
        <s v="2026-03-25 10:36"/>
        <s v="2026-03-02 22:03"/>
        <s v="2026-03-25 17:24"/>
        <s v="2026-02-28 19:28"/>
        <s v="2026-03-08 10:11"/>
        <s v="2026-03-24 11:47"/>
        <s v="2026-03-24 11:55"/>
        <s v="2026-03-23 14:47"/>
        <s v="2026-03-24 18:05"/>
        <s v="2026-03-24 16:04"/>
        <s v="2026-02-28 12:38"/>
        <s v="2026-03-23 19:45"/>
        <s v="2026-03-23 17:55"/>
        <s v="2026-03-23 16:44"/>
        <s v="2026-03-23 11:57"/>
        <s v="2026-03-23 10:03"/>
        <s v="2026-03-22 15:19"/>
        <s v="2026-03-22 15:13"/>
        <s v="2026-03-20 10:35"/>
        <s v="2026-03-22 19:13"/>
        <s v="2026-03-16 17:58"/>
        <s v="2026-03-20 18:54"/>
        <s v="2026-03-17 10:22"/>
        <s v="2026-03-14 17:33"/>
        <s v="2026-03-02 12:02"/>
        <s v="2026-03-17 20:24"/>
        <s v="2026-03-15 19:23"/>
        <s v="2026-03-10 20:21"/>
        <s v="2026-03-14 17:16"/>
        <s v="2026-03-18 19:35"/>
        <s v="2026-03-19 11:17"/>
        <s v="2026-03-15 16:49"/>
        <s v="2026-03-18 13:41"/>
        <s v="2026-03-17 11:25"/>
        <s v="2026-03-11 10:44"/>
        <s v="2026-03-17 21:47"/>
        <s v="2026-03-17 19:02"/>
        <s v="2026-03-18 17:51"/>
        <s v="2026-03-15 13:55"/>
        <s v="2026-03-18 11:39"/>
        <s v="2026-03-18 14:53"/>
        <s v="2026-03-10 16:10"/>
        <s v="2026-03-17 18:20"/>
        <s v="2026-03-17 11:44"/>
        <s v="2026-03-15 13:35"/>
        <s v="2026-03-16 19:53"/>
        <s v="2026-03-16 17:03"/>
        <s v="2026-03-17 12:13"/>
        <s v="2026-03-09 16:50"/>
        <s v="2026-03-11 15:08"/>
        <s v="2026-03-01 14:33"/>
        <s v="2026-02-28 15:27"/>
        <s v="2026-03-01 19:26"/>
        <s v="2026-03-16 17:10"/>
        <s v="2026-03-15 11:29"/>
        <s v="2026-03-08 18:58"/>
        <s v="2026-03-09 19:47"/>
        <s v="2026-03-13 14:25"/>
        <s v="2026-03-14 20:31"/>
        <s v="2026-03-01 21:35"/>
        <s v="2026-03-14 17:07"/>
        <s v="2026-03-14 18:42"/>
        <s v="2026-03-05 18:55"/>
        <s v="2026-03-14 15:44"/>
        <s v="2026-03-10 15:50"/>
        <s v="2026-03-12 18:35"/>
        <s v="2026-03-09 19:51"/>
        <s v="2026-03-11 17:25"/>
        <s v="2026-03-12 16:24"/>
        <s v="2026-03-09 17:28"/>
        <s v="2026-03-11 20:36"/>
        <s v="2026-03-11 14:54"/>
        <s v="2026-03-09 20:18"/>
        <s v="2026-03-10 20:53"/>
        <s v="2026-03-04 19:45"/>
        <s v="2026-03-07 14:10"/>
        <s v="2026-03-10 10:19"/>
        <s v="2026-03-10 21:30"/>
        <s v="2026-03-09 16:26"/>
        <s v="2026-03-09 16:11"/>
        <s v="2026-03-06 14:17"/>
        <s v="2026-03-02 17:59"/>
        <s v="2026-03-09 15:34"/>
        <s v="2026-03-02 10:48"/>
        <s v="2026-03-08 20:52"/>
        <s v="2026-02-28 15:32"/>
        <s v="2026-03-04 10:40"/>
        <s v="2026-03-08 13:58"/>
        <s v="2026-03-08 15:41"/>
        <s v="2026-02-25 11:41"/>
        <s v="2026-03-08 10:05"/>
        <s v="2026-03-08 16:49"/>
        <s v="2026-01-25 20:09"/>
        <s v="2026-03-07 11:38"/>
        <s v="2026-03-08 12:50"/>
        <s v="2026-03-07 19:55"/>
        <s v="2026-03-02 14:03"/>
        <s v="2026-03-08 17:08"/>
        <s v="2026-03-02 21:13"/>
        <s v="2026-03-07 12:52"/>
        <s v="2026-03-01 16:44"/>
        <s v="2026-03-07 10:55"/>
        <s v="2026-02-28 17:04"/>
        <s v="2026-03-07 20:19"/>
        <s v="2026-03-04 21:13"/>
        <s v="2026-03-04 14:23"/>
        <s v="2025-12-22 17:20"/>
        <s v="2026-02-28 10:01"/>
        <s v="2026-03-07 19:07"/>
        <s v="2026-03-02 19:39"/>
        <s v="2026-03-01 14:47"/>
        <s v="2026-03-06 13:55"/>
        <s v="2026-03-01 12:19"/>
        <s v="2026-02-28 14:13"/>
        <s v="2026-03-02 19:09"/>
        <s v="2026-02-21 16:44"/>
        <s v="2026-03-02 11:40"/>
        <s v="2026-02-28 15:31"/>
        <s v="2026-03-05 20:23"/>
        <s v="2026-02-28 18:52"/>
        <s v="2026-03-01 17:10"/>
        <s v="2026-03-06 10:33"/>
        <s v="2026-03-01 13:36"/>
        <s v="2026-02-28 22:33"/>
        <s v="2026-03-06 20:44"/>
        <s v="2026-03-02 13:34"/>
        <s v="2026-03-01 09:31"/>
        <s v="2025-12-23 16:44"/>
        <s v="2026-03-02 17:25"/>
        <s v="2026-03-02 11:30"/>
        <s v="2026-03-01 20:39"/>
        <s v="2026-03-04 11:37"/>
        <s v="2026-02-28 10:10"/>
        <s v="2026-03-01 12:37"/>
        <s v="2026-03-03 11:20"/>
        <s v="2026-03-05 11:27"/>
        <s v="2026-03-01 13:10"/>
        <s v="2026-03-02 12:56"/>
        <s v="2026-03-03 13:59"/>
        <s v="2025-12-26 16:22"/>
        <s v="2026-03-03 21:55"/>
        <s v="2026-02-27 17:18"/>
        <s v="2026-02-27 12:16"/>
        <s v="2026-03-02 16:29"/>
        <s v="2026-03-03 13:33"/>
        <s v="2026-03-02 17:36"/>
        <s v="2026-02-28 21:00"/>
        <s v="2026-02-14 15:20"/>
        <s v="2026-01-23 19:26"/>
        <s v="2026-02-28 18:34"/>
        <s v="2026-03-01 22:02"/>
        <s v="2026-02-28 19:54"/>
        <s v="2026-03-02 15:30"/>
        <s v="2026-02-09 17:18"/>
        <s v="2026-03-02 11:52"/>
        <s v="2026-03-02 10:33"/>
        <s v="2026-03-02 14:23"/>
        <s v="2026-02-25 14:30"/>
        <s v="2026-03-01 17:01"/>
        <s v="2025-12-30 16:15"/>
        <s v="2026-02-28 16:22"/>
        <s v="2026-02-28 21:26"/>
        <s v="2026-03-01 17:04"/>
        <s v="2026-02-28 22:50"/>
        <s v="2026-02-28 22:48"/>
        <s v="2026-02-23 10:37"/>
        <s v="2026-02-28 14:29"/>
        <s v="2026-02-28 15:34"/>
        <s v="2026-02-28 15:00"/>
        <s v="2026-02-28 10:24"/>
        <s v="2026-02-03 17:14"/>
        <s v="2026-02-28 14:04"/>
        <s v="2026-02-28 11:42"/>
        <s v="2026-02-28 21:19"/>
        <s v="2026-02-27 20:02"/>
        <s v="2026-02-28 11:43"/>
        <s v="2026-02-28 21:31"/>
        <s v="2026-02-27 16:55"/>
        <s v="2025-11-19 18:38"/>
        <s v="2026-02-27 15:53"/>
        <s v="2026-02-27 10:12"/>
        <s v="2026-02-25 20:55"/>
        <s v="2026-02-02 10:38"/>
        <s v="2026-01-27 19:26"/>
        <s v="2026-02-22 12:11"/>
        <s v="2026-02-23 12:45"/>
        <s v="2026-02-13 11:42"/>
        <s v="2026-02-13 18:43"/>
        <s v="2026-02-13 18:26"/>
        <s v="2026-02-13 20:39"/>
        <s v="2026-02-10 13:37"/>
        <s v="2025-12-19 10:50"/>
        <s v="2025-12-21 17:39"/>
        <s v="2026-02-08 14:07"/>
        <s v="2026-02-07 18:34"/>
        <s v="2026-01-22 16:07"/>
        <s v="2026-02-06 13:30"/>
        <s v="2026-02-04 17:59"/>
        <s v="2026-01-23 19:03"/>
        <s v="2026-02-02 13:28"/>
        <s v="2026-02-02 16:21"/>
        <s v="2026-01-29 12:41"/>
      </sharedItems>
    </cacheField>
    <cacheField name="工单等级" numFmtId="0">
      <sharedItems count="2">
        <s v="A（六个月内有报课意向工单）"/>
        <s v="B（需长时间跟单或只需要规划）"/>
      </sharedItems>
    </cacheField>
    <cacheField name="咨询课程" numFmtId="0">
      <sharedItems count="34">
        <s v="考研专业课,考研无忧计划"/>
        <s v="考研专业课"/>
        <s v="线上考研产品"/>
        <s v="考研VIP"/>
        <s v="考研复试班"/>
        <s v="考研集训营,考研VIP"/>
        <s v="考研无忧计划"/>
        <s v="英语,线上考研产品"/>
        <s v="考博"/>
        <s v="考研专业课,考研集训营"/>
        <s v="考研集训营"/>
        <s v="六级,考研集训营,考研无忧计划,线上考研产品"/>
        <s v="四级"/>
        <s v="四级,英语,考研专业课,考研无忧计划"/>
        <s v="六级"/>
        <s v="六级,大学学科辅导"/>
        <s v="六级,考研专业课,考研无忧计划"/>
        <s v="考研集训营,考研无忧计划"/>
        <s v="大学学科辅导"/>
        <s v="考研专业课,考研VIP"/>
        <s v="考研专业课,线上考研产品"/>
        <s v="考研VIP,考研无忧计划"/>
        <s v="专四"/>
        <s v="考研专业课,考研VIP,考研无忧计划"/>
        <s v="六级,考研集训营"/>
        <s v="考研无忧计划,线上考研产品"/>
        <s v="考研专业课,考研复试班"/>
        <s v="考研专业课,考研VIP,考研无忧计划,线上考研产品"/>
        <s v="考研VIP,考研复试班"/>
        <s v="六级,四级,考研专业课,考研无忧计划"/>
        <s v="英语,考研VIP"/>
        <s v="考研集训营,考研VIP,考研无忧计划"/>
        <s v="六级,英语"/>
        <s v="英语,英语学习"/>
      </sharedItems>
    </cacheField>
    <cacheField name="工单年级" numFmtId="0">
      <sharedItems count="9">
        <s v="大三"/>
        <s v="大学已毕业"/>
        <s v="大四"/>
        <s v="大二"/>
        <s v="研一"/>
        <s v="在职"/>
        <s v="研究生以上"/>
        <s v="大一"/>
        <s v="大五"/>
      </sharedItems>
    </cacheField>
    <cacheField name="学校2" numFmtId="0">
      <sharedItems count="100">
        <s v="对外经济贸易大学"/>
        <s v="北京信息科技大学"/>
        <s v="北京大学"/>
        <s v="中央民族大学"/>
        <s v="北京邮电大学"/>
        <s v="河北大学"/>
        <s v="北京农学院"/>
        <s v="首都经济贸易大学"/>
        <s v="北京交通大学"/>
        <s v="成都锦城学院"/>
        <s v="南京中医药大学"/>
        <s v="询问未告知"/>
        <s v="北京中医药大学"/>
        <s v="墨尔本大学"/>
        <s v="兰州大学"/>
        <s v="毕业/在职"/>
        <s v="大连医科大学"/>
        <s v="首都师范大学"/>
        <s v="北京物资学院"/>
        <s v="中国农业大学"/>
        <s v="北京印刷学院"/>
        <s v="首都医科大学"/>
        <s v="北京城市学院"/>
        <s v="燕山大学"/>
        <s v="华北电力大学"/>
        <s v="北京第二外国语学院"/>
        <s v="询问院校未告知"/>
        <s v="北京电子科技职业学院"/>
        <s v="重庆大学"/>
        <s v="北京工业大学"/>
        <s v="北京化工大学"/>
        <s v="美国加州大学戴维斯分校"/>
        <s v="北京工商大学"/>
        <s v="北京联合大学"/>
        <s v="北方工业大学"/>
        <s v="中央戏剧学院"/>
        <s v="吉林农业大学"/>
        <s v="内蒙古师范大学"/>
        <s v="邯郸学院"/>
        <s v="甘肃民族师范学院"/>
        <s v="北京服装学院"/>
        <s v="中国人民大学"/>
        <s v="广东财经大学"/>
        <s v="北京林业大学"/>
        <s v="中国音乐学院"/>
        <s v="山东工商学院"/>
        <s v="山东科技大学"/>
        <s v="北京建筑大学"/>
        <s v="中华女子学院"/>
        <s v="北京工业大学都柏林学院"/>
        <s v="天津中医药大学"/>
        <s v="中央音乐学院"/>
        <s v="清华大学"/>
        <s v="陆军航空兵学院"/>
        <s v="中央财经大学"/>
        <s v="北京舞蹈学院"/>
        <s v="首都体育学院"/>
        <s v="菏泽学院"/>
        <s v="中国石油大学（北京）"/>
        <s v="北京理工大学"/>
        <s v="北京航空航天大学"/>
        <s v="北京电影学院"/>
        <s v="中国矿业大学"/>
        <s v="内蒙古工业大学"/>
        <s v="中北大学"/>
        <s v="北京邮电大学世纪学院"/>
        <s v="延边大学"/>
        <s v="郑州轻工业大学"/>
        <s v="中国地质大学"/>
        <s v="天津师范大学"/>
        <s v="北京语言大学"/>
        <s v="中国人民公安大学"/>
        <s v="国外大学"/>
        <s v="北京大学医学部"/>
        <s v="河南工业大学"/>
        <s v="宁波大学"/>
        <s v="北京科技大学"/>
        <s v="北京体育大学"/>
        <s v="中国地质大学(北京)"/>
        <s v="合肥工业大学屯溪路校区"/>
        <s v="安徽师范大学"/>
        <s v="山东中医药大学"/>
        <s v="山东农业大学"/>
        <s v="天津商业大学"/>
        <s v="山西医科大学"/>
        <s v="北京石油化工学院"/>
        <s v="北京师范大学"/>
        <s v="东北林业大学"/>
        <s v="大连民族大学"/>
        <s v="苏州城市学院"/>
        <s v="太原理工大学"/>
        <s v="中国戏曲学院"/>
        <s v="曲阜师范大学"/>
        <s v="北华航天工业学院"/>
        <s v="中国劳动关系学院"/>
        <s v="景德镇陶瓷大学"/>
        <s v="保定理工学院"/>
        <s v="广西师范大学"/>
        <s v="西安理工大学"/>
        <s v="西南大学"/>
      </sharedItems>
    </cacheField>
    <cacheField name="院系" numFmtId="0">
      <sharedItems count="148">
        <s v="金融学院"/>
        <s v="信息与通信工程学院"/>
        <s v="心理与认知科学学院"/>
        <s v="音乐学院"/>
        <s v="计算机学院"/>
        <s v="历史学院"/>
        <s v="未知"/>
        <s v="劳动经济学院"/>
        <s v="交通运输学院"/>
        <s v="文化艺术学院"/>
        <s v="中医学院/中西医结合学院"/>
        <s v="询问未告知"/>
        <s v="中药学院"/>
        <s v="会计"/>
        <s v="新闻与传播学院"/>
        <s v="毕业"/>
        <s v="检验医学院"/>
        <s v="经济学院"/>
        <s v="财政税务学院"/>
        <s v="经济管理学院"/>
        <s v="设计艺术学院"/>
        <s v="临床医学院"/>
        <s v="工艺美术系"/>
        <s v="数学科学学院"/>
        <s v="文法学院"/>
        <s v="心理学院"/>
        <s v="资源环境与旅游学院"/>
        <s v="控制与计算机工程学院"/>
        <s v="英语学院"/>
        <s v="物理学院"/>
        <s v="询问院系未告知"/>
        <s v="文学院"/>
        <s v="印刷与包装工程学院"/>
        <s v="环境与生态学院"/>
        <s v="城市建设学部"/>
        <s v="其他"/>
        <s v="商学院"/>
        <s v="应用文理学院"/>
        <s v="信息学院"/>
        <s v="舞台美术系"/>
        <s v="理学院"/>
        <s v="化学工程学院"/>
        <s v="公共管理学院行政管理学系"/>
        <s v="生命科学与工程学院"/>
        <s v="音乐舞蹈系"/>
        <s v="新传"/>
        <s v="艺术设计学院"/>
        <s v="信息学部"/>
        <s v="劳动人事学院"/>
        <s v="金融"/>
        <s v="电子信息工程学院"/>
        <s v="国乐系"/>
        <s v="机电工程学院"/>
        <s v="金融学院（财富管理学院）"/>
        <s v="电气与自动化工程学院"/>
        <s v="数学与统计学院"/>
        <s v="公共管理学院"/>
        <s v="环境与能源工程学院"/>
        <s v="伦敦布鲁内尔学院"/>
        <s v="文化传播学院"/>
        <s v="钢琴系"/>
        <s v="材料"/>
        <s v="音乐学系"/>
        <s v="外国语学院"/>
        <s v="公共管理与传媒学院"/>
        <s v="物流学院"/>
        <s v="针灸推拿学院"/>
        <s v="环境学院"/>
        <s v="会计学院"/>
        <s v="舞蹈"/>
        <s v="中国古典舞系"/>
        <s v="教育学院"/>
        <s v="电气与电子工程学院"/>
        <s v="经济与管理学院"/>
        <s v="体育教学"/>
        <s v="机械与材料工程学院"/>
        <s v="音乐与舞蹈学院"/>
        <s v="新能源与材料学院"/>
        <s v="自动化学院"/>
        <s v="给排水科学与工程"/>
        <s v="化学系"/>
        <s v="法学院"/>
        <s v="国际文化与传播学院"/>
        <s v="土木与交通工程学院"/>
        <s v="国际文化学院"/>
        <s v="机器人学院"/>
        <s v="表演学院"/>
        <s v="矿业工程学院"/>
        <s v="材料科学与工程学院"/>
        <s v="经济管理学部"/>
        <s v="电子与自动化系"/>
        <s v="护理学院"/>
        <s v="人工智能学院"/>
        <s v="机械工程学院"/>
        <s v="电气与控制工程学院"/>
        <s v="计算机与通信工程学院"/>
        <s v="信息工程学院"/>
        <s v="仪器科学与光电工程学院"/>
        <s v="建筑与艺术学院"/>
        <s v="材料与制造学部"/>
        <s v="作曲系"/>
        <s v="人力资源"/>
        <s v="信息与电子学院"/>
        <s v="公共卫生学院"/>
        <s v="声音学院"/>
        <s v="人文学院"/>
        <s v="外国语言文化学院"/>
        <s v="艺术设计学部"/>
        <s v="管弦系"/>
        <s v="公安管理学院"/>
        <s v="学前教育学院"/>
        <s v="化学"/>
        <s v="口腔医学"/>
        <s v="信息科学与工程学院"/>
        <s v="人文与传媒学院"/>
        <s v="中国武术学院"/>
        <s v="资勘"/>
        <s v="计算机与信息学院（人工智能学院）"/>
        <s v="地理与旅游学院"/>
        <s v="中医学院"/>
        <s v="日语"/>
        <s v="旅游学院"/>
        <s v="生物与资源环境学院"/>
        <s v="基础医学院"/>
        <s v="地理科学学部"/>
        <s v="林学院"/>
        <s v="工商管理系"/>
        <s v="附属科德学院"/>
        <s v="东方语言文化学院"/>
        <s v="信息与计算机学院"/>
        <s v="历史文化学院"/>
        <s v="管理学院"/>
        <s v="体育教育训练学院"/>
        <s v="建筑与城市规划学院"/>
        <s v="数字与统计学院"/>
        <s v="城市经济与管理学院"/>
        <s v="新闻传播学院"/>
        <s v="资源与工程技术学院"/>
        <s v="临床医学"/>
        <s v="财政学"/>
        <s v="计算机科学与工程学院"/>
        <s v="工程技术学院"/>
        <s v="大数据"/>
        <s v="生命科学学院"/>
        <s v="信息管理学院"/>
        <s v="马克思主义学院"/>
        <s v="物理系"/>
        <s v="土木工程学院"/>
      </sharedItems>
    </cacheField>
    <cacheField name="专业" numFmtId="0">
      <sharedItems count="146">
        <s v="金融工程"/>
        <s v="通信工程"/>
        <s v="基础心理学"/>
        <s v="音乐学（音乐学理论）"/>
        <s v="计算机科学与技术"/>
        <s v="历史学"/>
        <s v="未知"/>
        <s v="劳动与社会保障"/>
        <s v="交通运输"/>
        <s v="文化创意与策划"/>
        <s v="中医学"/>
        <s v="询问未告知"/>
        <s v="药学"/>
        <s v="会计"/>
        <s v="广告学"/>
        <s v="在职"/>
        <s v="医学检验技术"/>
        <s v="电子信息工程"/>
        <s v="经济学"/>
        <s v="税务"/>
        <s v="工商管理"/>
        <s v="工业设计"/>
        <s v="临床医学"/>
        <s v="文物与博物馆学"/>
        <s v="数学与应用数学"/>
        <s v="汉语言文学"/>
        <s v="心理学"/>
        <s v="地理科学"/>
        <s v="自动化"/>
        <s v="英语"/>
        <s v="物理学"/>
        <s v="询问专业未告知"/>
        <s v="汉语国际教育"/>
        <s v="高分子材料与工程"/>
        <s v="给排水科学与工程"/>
        <s v="交通工程"/>
        <s v="会计学"/>
        <s v="艺术"/>
        <s v="新闻学"/>
        <s v="金融学1"/>
        <s v="音乐表演（声乐）"/>
        <s v="戏剧影视美术设计（舞台设计）"/>
        <s v="金融学"/>
        <s v="纳米材料与技术"/>
        <s v="环境工程"/>
        <s v="行政管理"/>
        <s v="生物技术"/>
        <s v="舞蹈学"/>
        <s v="新传"/>
        <s v="艺术设计"/>
        <s v="计算机科学与技术（实验班)"/>
        <s v="人力资源管理"/>
        <s v="金融"/>
        <s v="信息管理与信息系统（管理信息方向）"/>
        <s v="音乐表演（中国乐器演奏）"/>
        <s v="机械设计制造及其自动化"/>
        <s v="电气工程及其自动化"/>
        <s v="应用统计学"/>
        <s v="公共管理"/>
        <s v="环境工程（海绵城市建设）"/>
        <s v="数据科学与大数据技术1"/>
        <s v="预防医学"/>
        <s v="播音与主持艺术"/>
        <s v="音乐表演（钢琴）"/>
        <s v="文化产业管理"/>
        <s v="材料"/>
        <s v="音乐学理论"/>
        <s v="德语"/>
        <s v="网络与新媒体"/>
        <s v="数据科学与大数据技术"/>
        <s v="物流工程"/>
        <s v="康复治疗学"/>
        <s v="音乐学"/>
        <s v="其他"/>
        <s v="舞蹈"/>
        <s v="舞蹈表演（中国古典舞）"/>
        <s v="美术学（师范）"/>
        <s v="国际经济与贸易"/>
        <s v="体育教学"/>
        <s v="音乐学（师范类）"/>
        <s v="储能科学与工程"/>
        <s v="化学"/>
        <s v="经济与金融"/>
        <s v="经济统计学"/>
        <s v="法学"/>
        <s v="传播学"/>
        <s v="人工智能"/>
        <s v="计算机科学与技术1"/>
        <s v="土木工程"/>
        <s v="汉语言"/>
        <s v="软件工程"/>
        <s v="表演"/>
        <s v="新能源科学与工程"/>
        <s v="材料成型及控制工程"/>
        <s v="商务经济学"/>
        <s v="自动化（智能控制与工业互联网技术及应用方向）"/>
        <s v="护理"/>
        <s v="地理信息科学"/>
        <s v="遥感科学与技术"/>
        <s v="建筑学"/>
        <s v="材料科学与工程"/>
        <s v="作曲"/>
        <s v="大数据"/>
        <s v="公共事业管理（卫生管理）"/>
        <s v="录音艺术"/>
        <s v="印刷工程"/>
        <s v="视觉传达设计"/>
        <s v="弦乐"/>
        <s v="公安管理学"/>
        <s v="学前教育"/>
        <s v="会计学1"/>
        <s v="口腔医学"/>
        <s v="武术与民族传统体育"/>
        <s v="资勘"/>
        <s v="商务英语"/>
        <s v="光电信息科学与工程"/>
        <s v="地理科学（师范）"/>
        <s v="日语"/>
        <s v="旅游管理"/>
        <s v="生物工程"/>
        <s v="生物制药（四年制）"/>
        <s v="自然地理与资源环境"/>
        <s v="环境设计"/>
        <s v="森林保护"/>
        <s v="信息工程"/>
        <s v="新闻编导"/>
        <s v="阿拉伯语"/>
        <s v="物流管理"/>
        <s v="戏曲舞台设计"/>
        <s v="文物与博物馆"/>
        <s v="财务管理"/>
        <s v="体育教育"/>
        <s v="无机非金属材料工程"/>
        <s v="应用物理学1"/>
        <s v="数字基本班"/>
        <s v="工程管理"/>
        <s v="土地资源管理"/>
        <s v="工程管理（电力建设）"/>
        <s v="物联网工程"/>
        <s v="财政学"/>
        <s v="信息安全（实验班）"/>
        <s v="生物科学"/>
        <s v="信息管理与信息系统"/>
        <s v="中国共产党历史"/>
        <s v="智能建造"/>
        <s v="智能科学与技术"/>
      </sharedItems>
    </cacheField>
    <cacheField name="签约学生姓名" numFmtId="0">
      <sharedItems count="228">
        <s v="陶佳悦"/>
        <s v="孙文宇"/>
        <s v="灵汐"/>
        <s v="闫曦子"/>
        <s v="无"/>
        <s v="夜未终"/>
        <s v="刘星语"/>
        <s v="贾静怡"/>
        <s v="蓝天翔"/>
        <s v="小红薯110"/>
        <s v="吕晨果"/>
        <s v="郝蒙蒙"/>
        <s v="同学"/>
        <s v="李骏垚"/>
        <s v="兰州市15"/>
        <s v="未知"/>
        <s v="袁瑶远"/>
        <s v="师胜楠"/>
        <s v="关博伟"/>
        <s v="李泽"/>
        <s v="许佳琪"/>
        <s v="陈学智1"/>
        <s v="史翰钊"/>
        <s v="吴浚玮"/>
        <s v="星星18"/>
        <s v="在职考研"/>
        <s v="图图"/>
        <s v="王景钰"/>
        <s v="张若轩"/>
        <s v="秋何故"/>
        <s v="钟韵仪"/>
        <s v="考研"/>
        <s v="刘雨欣"/>
        <s v="金宇泽"/>
        <s v="秦英喆"/>
        <s v="张彧"/>
        <s v="张梓雄"/>
        <s v="侯童烨"/>
        <s v="滕广宇"/>
        <s v="董雨佳"/>
        <s v="孙馗栋"/>
        <s v="王昞琦"/>
        <s v="张博戎"/>
        <s v="薛宗齐"/>
        <s v="王思凝"/>
        <s v="杨砚琪"/>
        <s v="王佳乐"/>
        <s v="刘一苇"/>
        <s v="贾佳霖"/>
        <s v="谷岳霖"/>
        <s v="赵佳荟"/>
        <s v="张永佳"/>
        <s v="杨依林"/>
        <s v="宋承乘"/>
        <s v="徐泽昊"/>
        <s v="林奕潮"/>
        <s v="刘天一"/>
        <s v="王皓民"/>
        <s v="陈超"/>
        <s v="王小滢"/>
        <s v="常浩然"/>
        <s v="王子懿"/>
        <s v="马晟闰"/>
        <s v="周闻汐"/>
        <s v="李明"/>
        <s v="秦子俊"/>
        <s v="金可歆"/>
        <s v="胡途楠"/>
        <s v="王凯超"/>
        <s v="安芮妍"/>
        <s v="罗心悦"/>
        <s v="李瑛"/>
        <s v="李子扬"/>
        <s v="杨欣"/>
        <s v="刘家豪"/>
        <s v="潘羽涵"/>
        <s v="郭胤哲"/>
        <s v="张海威"/>
        <s v="辛雨扬"/>
        <s v="刘霁"/>
        <s v="闫圣杰"/>
        <s v="孙一良"/>
        <s v="林禹彤"/>
        <s v="念泽宇"/>
        <s v="江嘉怡"/>
        <s v="赖嘉欣"/>
        <s v="胡天煜"/>
        <s v="左祎晗"/>
        <s v="胡嘉琦"/>
        <s v="张坤雪"/>
        <s v="赵子睿"/>
        <s v="王青宇"/>
        <s v="董姿彤"/>
        <s v="樊俊成"/>
        <s v="周天翼"/>
        <s v="栗恺墨"/>
        <s v="孟璐"/>
        <s v="张纯懿"/>
        <s v="吴永璨"/>
        <s v="赵英泽"/>
        <s v="范音实"/>
        <s v="盛彦哲"/>
        <s v="云雨欣"/>
        <s v="鲍昱奇"/>
        <s v="窦士博"/>
        <s v="王薇淼"/>
        <s v="刘润泽"/>
        <s v="张宪昌"/>
        <s v="曲昂"/>
        <s v="薛晴予"/>
        <s v="徐鲁子"/>
        <s v="彭嘉奕"/>
        <s v="申兆洋"/>
        <s v="李千一"/>
        <s v="亓开来"/>
        <s v="李雪晨"/>
        <s v="戴怡然"/>
        <s v="王彦翔"/>
        <s v="刘析朗"/>
        <s v="刘嘉森"/>
        <s v="赵文轩"/>
        <s v="马珺喆"/>
        <s v="陈若瑜"/>
        <s v="盛熙俊"/>
        <s v="仲宇昕"/>
        <s v="胡钧豪"/>
        <s v="薛瑞铭"/>
        <s v="王博"/>
        <s v="田明"/>
        <s v="周楷风"/>
        <s v="唐宁"/>
        <s v="芮乃雅"/>
        <s v="杨仁基"/>
        <s v="王嘉明"/>
        <s v="吴雨珊"/>
        <s v="谷蕊君"/>
        <s v="李思澧"/>
        <s v="唐柏芝"/>
        <s v="李济杭"/>
        <s v="王琳曦"/>
        <s v="李响"/>
        <s v="喻越"/>
        <s v="刘子翚"/>
        <s v="张宇博"/>
        <s v="王世豪"/>
        <s v="何泽楷"/>
        <s v="孙雨涵"/>
        <s v="曲龄文"/>
        <s v="彭济民"/>
        <s v="吕宸博"/>
        <s v="冯娴"/>
        <s v="姚宇晟"/>
        <s v="贾小力"/>
        <s v="张筠钒"/>
        <s v="欧阳墨霏"/>
        <s v="塔娜"/>
        <s v="冯稼祥"/>
        <s v="孙睿泽"/>
        <s v="吕金泽"/>
        <s v="赵一宁"/>
        <s v="王喆"/>
        <s v="李卓瀚"/>
        <s v="马宗骏"/>
        <s v="李斌"/>
        <s v="张博岩"/>
        <s v="马琮渊"/>
        <s v="崔若琳"/>
        <s v="袁鹏添"/>
        <s v="常玙玥"/>
        <s v="崔毓轩"/>
        <s v="张晨曦"/>
        <s v="乔少章"/>
        <s v="田邦佐"/>
        <s v="李博文"/>
        <s v="李婉冬"/>
        <s v="李牧哥"/>
        <s v="费子凌"/>
        <s v="钟柏屹"/>
        <s v="张华均"/>
        <s v="于艺涵"/>
        <s v="白睿"/>
        <s v="卢绎霖"/>
        <s v="许嘉琪"/>
        <s v="杨艺潇"/>
        <s v="耿天赫"/>
        <s v="戴冠宇"/>
        <s v="范城玮"/>
        <s v="周珺"/>
        <s v="张子天"/>
        <s v="张珂昕"/>
        <s v="于慧佳"/>
        <s v="张茂雄"/>
        <s v="樊塽"/>
        <s v="黄淑茵"/>
        <s v="赵云轩"/>
        <s v="吴经纬"/>
        <s v="陈云依"/>
        <s v="韩琦"/>
        <s v="皮昌林"/>
        <s v="程泽凯"/>
        <s v="陈厚雨"/>
        <s v="王昊飞"/>
        <s v="刘洋"/>
        <s v="霍盈杉"/>
        <s v="严于律"/>
        <s v="蒋义川"/>
        <s v="栗梓健"/>
        <s v="张睿涵"/>
        <s v="高无寒"/>
        <s v="朱子佳"/>
        <s v="唐诗莹"/>
        <s v="夏汉博"/>
        <s v="赵铭伟"/>
        <s v="史晓"/>
        <s v="成宣昊"/>
        <s v="杜鑫"/>
        <s v="魏子超"/>
        <s v="刘豫京"/>
        <s v="索金言"/>
        <s v="于岚"/>
        <s v="何晓涛"/>
        <s v="陈郁"/>
        <s v="谢守清"/>
        <s v="曹恺容"/>
        <s v="董存鑫"/>
        <s v="万俊豪"/>
        <s v="刘弈楠"/>
        <s v="仲舒同"/>
      </sharedItems>
    </cacheField>
    <cacheField name="签约单ID" numFmtId="0">
      <sharedItems containsSemiMixedTypes="0" containsString="0" containsNumber="1" containsInteger="1" minValue="0" maxValue="5978665" count="263">
        <n v="5978320"/>
        <n v="5975783"/>
        <n v="5951879"/>
        <n v="5974578"/>
        <n v="5950302"/>
        <n v="5971900"/>
        <n v="5948567"/>
        <n v="5969969"/>
        <n v="5947004"/>
        <n v="5946787"/>
        <n v="5912719"/>
        <n v="5944386"/>
        <n v="5901860"/>
        <n v="5898208"/>
        <n v="5873447"/>
        <n v="5786945"/>
        <n v="5786937"/>
        <n v="5786168"/>
        <n v="5867608"/>
        <n v="5888280"/>
        <n v="5861712"/>
        <n v="5884775"/>
        <n v="5861363"/>
        <n v="5861356"/>
        <n v="5856101"/>
        <n v="5855540"/>
        <n v="5855537"/>
        <n v="5780396"/>
        <n v="5878872"/>
        <n v="5850941"/>
        <n v="5844340"/>
        <n v="5778175"/>
        <n v="5816574"/>
        <n v="5780381"/>
        <n v="5904534"/>
        <n v="5786729"/>
        <n v="5892042"/>
        <n v="5781071"/>
        <n v="5978665"/>
        <n v="5955049"/>
        <n v="5977033"/>
        <n v="5953867"/>
        <n v="5953529"/>
        <n v="5953308"/>
        <n v="5976411"/>
        <n v="5976401"/>
        <n v="5952890"/>
        <n v="5915481"/>
        <n v="5974984"/>
        <n v="5951981"/>
        <n v="5951932"/>
        <n v="5974347"/>
        <n v="5974755"/>
        <n v="5914313"/>
        <n v="5973233"/>
        <n v="5972758"/>
        <n v="5972756"/>
        <n v="5949791"/>
        <n v="5949764"/>
        <n v="5949660"/>
        <n v="5972487"/>
        <n v="5971994"/>
        <n v="5971988"/>
        <n v="5949092"/>
        <n v="5948869"/>
        <n v="5948778"/>
        <n v="5971638"/>
        <n v="5971556"/>
        <n v="5971550"/>
        <n v="5971183"/>
        <n v="5947492"/>
        <n v="5970287"/>
        <n v="5970103"/>
        <n v="5969834"/>
        <n v="5947102"/>
        <n v="5946674"/>
        <n v="5946572"/>
        <n v="5946397"/>
        <n v="5913161"/>
        <n v="5969243"/>
        <n v="5945889"/>
        <n v="5945317"/>
        <n v="5945211"/>
        <n v="5912692"/>
        <n v="5912638"/>
        <n v="5912178"/>
        <n v="5943682"/>
        <n v="5907051"/>
        <n v="5943048"/>
        <n v="5942883"/>
        <n v="5942823"/>
        <n v="5911391"/>
        <n v="5906869"/>
        <n v="5906774"/>
        <n v="5906567"/>
        <n v="5906408"/>
        <n v="5943647"/>
        <n v="5942620"/>
        <n v="5942560"/>
        <n v="5942108"/>
        <n v="5911201"/>
        <n v="5911010"/>
        <n v="5905886"/>
        <n v="5905673"/>
        <n v="5941680"/>
        <n v="5941668"/>
        <n v="5941652"/>
        <n v="5941562"/>
        <n v="5910954"/>
        <n v="5910895"/>
        <n v="5940915"/>
        <n v="5904452"/>
        <n v="5904410"/>
        <n v="5904005"/>
        <n v="5910165"/>
        <n v="5909809"/>
        <n v="5903484"/>
        <n v="5903408"/>
        <n v="5903404"/>
        <n v="5903007"/>
        <n v="5902654"/>
        <n v="5909485"/>
        <n v="5901743"/>
        <n v="5901486"/>
        <n v="5900739"/>
        <n v="5877390"/>
        <n v="5877005"/>
        <n v="5908964"/>
        <n v="5876685"/>
        <n v="5876268"/>
        <n v="5908303"/>
        <n v="5899409"/>
        <n v="5899148"/>
        <n v="5898687"/>
        <n v="5898561"/>
        <n v="5875639"/>
        <n v="5875503"/>
        <n v="5908039"/>
        <n v="5898261"/>
        <n v="5898257"/>
        <n v="5897901"/>
        <n v="5897748"/>
        <n v="5897522"/>
        <n v="5897516"/>
        <n v="5874632"/>
        <n v="5874553"/>
        <n v="5874224"/>
        <n v="5897111"/>
        <n v="5897039"/>
        <n v="5896661"/>
        <n v="5896556"/>
        <n v="5896539"/>
        <n v="5896264"/>
        <n v="5896059"/>
        <n v="5873410"/>
        <n v="5872984"/>
        <n v="5895487"/>
        <n v="5895327"/>
        <n v="5894773"/>
        <n v="5894703"/>
        <n v="5894610"/>
        <n v="5871827"/>
        <n v="5871668"/>
        <n v="5871554"/>
        <n v="5871275"/>
        <n v="5870810"/>
        <n v="5787010"/>
        <n v="5786863"/>
        <n v="5894130"/>
        <n v="5893511"/>
        <n v="5893220"/>
        <n v="5893196"/>
        <n v="5870180"/>
        <n v="5870134"/>
        <n v="5870099"/>
        <n v="5869770"/>
        <n v="5869675"/>
        <n v="5869555"/>
        <n v="5786530"/>
        <n v="5786134"/>
        <n v="5892229"/>
        <n v="5868916"/>
        <n v="5868151"/>
        <n v="5894166"/>
        <n v="5890707"/>
        <n v="5867541"/>
        <n v="5866948"/>
        <n v="5866716"/>
        <n v="5785478"/>
        <n v="5785286"/>
        <n v="5785088"/>
        <n v="5785009"/>
        <n v="5785007"/>
        <n v="5784993"/>
        <n v="5892136"/>
        <n v="5890249"/>
        <n v="5889623"/>
        <n v="5889538"/>
        <n v="5889176"/>
        <n v="5866288"/>
        <n v="5866048"/>
        <n v="5865180"/>
        <n v="5784674"/>
        <n v="5784623"/>
        <n v="5784545"/>
        <n v="5888809"/>
        <n v="5888165"/>
        <n v="5887693"/>
        <n v="5864530"/>
        <n v="5864467"/>
        <n v="5864419"/>
        <n v="5864206"/>
        <n v="5864200"/>
        <n v="5863805"/>
        <n v="5863632"/>
        <n v="5784026"/>
        <n v="5887396"/>
        <n v="5887162"/>
        <n v="5886813"/>
        <n v="5886386"/>
        <n v="5863326"/>
        <n v="5862671"/>
        <n v="5783686"/>
        <n v="5783504"/>
        <n v="5885590"/>
        <n v="5885582"/>
        <n v="5885547"/>
        <n v="5885437"/>
        <n v="5885041"/>
        <n v="5884832"/>
        <n v="5884055"/>
        <n v="5883919"/>
        <n v="5861374"/>
        <n v="5861354"/>
        <n v="5861233"/>
        <n v="5859735"/>
        <n v="5782867"/>
        <n v="5782835"/>
        <n v="5883040"/>
        <n v="5858995"/>
        <n v="5782088"/>
        <n v="5781666"/>
        <n v="5881494"/>
        <n v="5857109"/>
        <n v="5855823"/>
        <n v="5855333"/>
        <n v="5855096"/>
        <n v="5878800"/>
        <n v="5878485"/>
        <n v="5878480"/>
        <n v="5878506"/>
        <n v="5846558"/>
        <n v="5845998"/>
        <n v="5851083"/>
        <n v="5845573"/>
        <n v="5845144"/>
        <n v="5844675"/>
        <n v="5849503"/>
        <n v="5843006"/>
        <n v="5842699"/>
        <n v="5842020"/>
        <n v="5777068"/>
        <n v="5841050"/>
      </sharedItems>
    </cacheField>
    <cacheField name="签约单录入人" numFmtId="0">
      <sharedItems count="3">
        <s v="赵星火"/>
        <s v="谭悦"/>
        <s v="李涛"/>
      </sharedItems>
    </cacheField>
    <cacheField name="签约单录入时间" numFmtId="0">
      <sharedItems count="256">
        <s v="2026-03-31 17:15"/>
        <s v="2026-03-29 11:37"/>
        <s v="2026-03-28 16:30"/>
        <s v="2026-03-27 17:15"/>
        <s v="2026-03-26 13:10"/>
        <s v="2026-03-24 10:37"/>
        <s v="2026-03-24 10:47"/>
        <s v="2026-03-22 14:05"/>
        <s v="2026-03-22 18:05"/>
        <s v="2026-03-22 16:31"/>
        <s v="2026-03-21 18:44"/>
        <s v="2026-03-20 10:59"/>
        <s v="2026-03-13 13:15"/>
        <s v="2026-03-09 19:00"/>
        <s v="2026-03-08 20:45"/>
        <s v="2026-03-07 18:04"/>
        <s v="2026-03-07 17:51"/>
        <s v="2026-03-06 11:19"/>
        <s v="2026-03-04 19:10"/>
        <s v="2026-03-02 16:16"/>
        <s v="2026-03-01 09:13"/>
        <s v="2026-02-28 18:09"/>
        <s v="2026-02-28 22:26"/>
        <s v="2026-02-28 22:24"/>
        <s v="2026-02-24 19:17"/>
        <s v="2026-02-24 11:25"/>
        <s v="2026-02-24 11:22"/>
        <s v="2026-02-19 19:28"/>
        <s v="2026-02-08 12:58"/>
        <s v="2026-02-06 18:24"/>
        <s v="2026-02-06 17:31"/>
        <s v="2026-02-02 09:55"/>
        <s v="2026-02-24 10:50"/>
        <s v="2026-03-15 19:35"/>
        <s v="2026-03-07 13:40"/>
        <s v="2026-03-05 10:53"/>
        <s v="2026-02-26 11:12"/>
        <s v="2026-03-31 19:46"/>
        <s v="2026-03-31 19:06"/>
        <s v="2026-03-30 16:04"/>
        <s v="2026-03-30 19:53"/>
        <s v="2026-03-30 15:10"/>
        <s v="2026-03-30 11:30"/>
        <s v="2026-03-29 18:40"/>
        <s v="2026-03-29 17:40"/>
        <s v="2026-03-29 19:23"/>
        <s v="2026-03-28 12:18"/>
        <s v="2026-03-28 17:42"/>
        <s v="2026-03-28 17:10"/>
        <s v="2026-03-27 14:34"/>
        <s v="2026-03-27 22:13"/>
        <s v="2026-03-26 12:39"/>
        <s v="2026-03-25 19:33"/>
        <s v="2026-03-25 12:37"/>
        <s v="2026-03-25 12:16"/>
        <s v="2026-03-25 17:27"/>
        <s v="2026-03-25 17:10"/>
        <s v="2026-03-25 15:47"/>
        <s v="2026-03-24 21:48"/>
        <s v="2026-03-24 11:55"/>
        <s v="2026-03-24 11:51"/>
        <s v="2026-03-24 20:04"/>
        <s v="2026-03-24 16:07"/>
        <s v="2026-03-24 14:49"/>
        <s v="2026-03-23 19:45"/>
        <s v="2026-03-23 17:58"/>
        <s v="2026-03-23 17:52"/>
        <s v="2026-03-23 13:24"/>
        <s v="2026-03-23 10:17"/>
        <s v="2026-03-22 17:06"/>
        <s v="2026-03-22 15:17"/>
        <s v="2026-03-22 11:47"/>
        <s v="2026-03-22 19:14"/>
        <s v="2026-03-22 15:29"/>
        <s v="2026-03-22 14:22"/>
        <s v="2026-03-22 11:53"/>
        <s v="2026-03-21 16:50"/>
        <s v="2026-03-21 17:52"/>
        <s v="2026-03-21 11:33"/>
        <s v="2026-03-21 10:16"/>
        <s v="2026-03-21 18:14"/>
        <s v="2026-03-21 16:55"/>
        <s v="2026-03-20 14:36"/>
        <s v="2026-03-19 12:57"/>
        <s v="2026-03-18 16:22"/>
        <s v="2026-03-18 15:04"/>
        <s v="2026-03-18 12:29"/>
        <s v="2026-03-18 11:26"/>
        <s v="2026-03-18 11:07"/>
        <s v="2026-03-18 20:13"/>
        <s v="2026-03-18 17:55"/>
        <s v="2026-03-18 14:45"/>
        <s v="2026-03-18 11:42"/>
        <s v="2026-03-18 16:17"/>
        <s v="2026-03-17 20:26"/>
        <s v="2026-03-17 18:23"/>
        <s v="2026-03-17 11:51"/>
        <s v="2026-03-17 16:54"/>
        <s v="2026-03-17 10:04"/>
        <s v="2026-03-17 15:40"/>
        <s v="2026-03-17 12:13"/>
        <s v="2026-03-16 17:37"/>
        <s v="2026-03-16 17:27"/>
        <s v="2026-03-16 17:18"/>
        <s v="2026-03-16 16:03"/>
        <s v="2026-03-16 19:17"/>
        <s v="2026-03-16 17:14"/>
        <s v="2026-03-15 19:17"/>
        <s v="2026-03-15 18:45"/>
        <s v="2026-03-15 18:23"/>
        <s v="2026-03-15 15:03"/>
        <s v="2026-03-14 20:31"/>
        <s v="2026-03-14 09:44"/>
        <s v="2026-03-14 21:04"/>
        <s v="2026-03-14 19:34"/>
        <s v="2026-03-14 19:33"/>
        <s v="2026-03-14 15:47"/>
        <s v="2026-03-14 11:12"/>
        <s v="2026-03-13 11:16"/>
        <s v="2026-03-12 20:23"/>
        <s v="2026-03-12 10:33"/>
        <s v="2026-03-12 16:25"/>
        <s v="2026-03-12 11:34"/>
        <s v="2026-03-11 18:41"/>
        <s v="2026-03-11 21:07"/>
        <s v="2026-03-11 15:42"/>
        <s v="2026-03-10 11:51"/>
        <s v="2026-03-10 21:20"/>
        <s v="2026-03-10 17:15"/>
        <s v="2026-03-10 11:45"/>
        <s v="2026-03-10 10:36"/>
        <s v="2026-03-10 21:30"/>
        <s v="2026-03-10 18:30"/>
        <s v="2026-03-09 16:30"/>
        <s v="2026-03-09 19:59"/>
        <s v="2026-03-09 19:55"/>
        <s v="2026-03-09 15:37"/>
        <s v="2026-03-09 13:54"/>
        <s v="2026-03-09 10:59"/>
        <s v="2026-03-09 10:56"/>
        <s v="2026-03-09 21:31"/>
        <s v="2026-03-09 14:57"/>
        <s v="2026-03-09 15:52"/>
        <s v="2026-03-08 20:25"/>
        <s v="2026-03-08 19:30"/>
        <s v="2026-03-08 16:49"/>
        <s v="2026-03-08 15:55"/>
        <s v="2026-03-08 15:48"/>
        <s v="2026-03-08 13:35"/>
        <s v="2026-03-08 11:14"/>
        <s v="2026-03-08 20:27"/>
        <s v="2026-03-08 17:24"/>
        <s v="2026-03-07 19:09"/>
        <s v="2026-03-07 17:50"/>
        <s v="2026-03-07 13:59"/>
        <s v="2026-03-07 13:06"/>
        <s v="2026-03-07 11:53"/>
        <s v="2026-03-07 20:59"/>
        <s v="2026-03-07 18:26"/>
        <s v="2026-03-07 16:22"/>
        <s v="2026-03-07 11:47"/>
        <s v="2026-03-07 19:07"/>
        <s v="2026-03-07 16:20"/>
        <s v="2026-03-06 20:10"/>
        <s v="2026-03-06 13:55"/>
        <s v="2026-03-06 10:38"/>
        <s v="2026-03-06 10:23"/>
        <s v="2026-03-06 18:38"/>
        <s v="2026-03-06 18:07"/>
        <s v="2026-03-06 17:51"/>
        <s v="2026-03-06 15:19"/>
        <s v="2026-03-06 14:37"/>
        <s v="2026-03-06 13:27"/>
        <s v="2026-03-06 20:42"/>
        <s v="2026-03-05 12:41"/>
        <s v="2026-03-05 19:05"/>
        <s v="2026-03-05 11:08"/>
        <s v="2026-03-06 20:44"/>
        <s v="2026-03-04 11:29"/>
        <s v="2026-03-04 18:27"/>
        <s v="2026-03-04 13:42"/>
        <s v="2026-03-04 11:05"/>
        <s v="2026-03-04 20:23"/>
        <s v="2026-03-04 16:11"/>
        <s v="2026-03-04 11:39"/>
        <s v="2026-03-04 10:02"/>
        <s v="2026-03-04 10:00"/>
        <s v="2026-03-04 09:36"/>
        <s v="2026-03-05 11:39"/>
        <s v="2026-03-03 21:51"/>
        <s v="2026-03-03 14:50"/>
        <s v="2026-03-03 14:00"/>
        <s v="2026-03-03 10:11"/>
        <s v="2026-03-03 21:55"/>
        <s v="2026-03-03 18:03"/>
        <s v="2026-03-03 10:29"/>
        <s v="2026-03-03 14:55"/>
        <s v="2026-03-03 13:48"/>
        <s v="2026-03-03 11:55"/>
        <s v="2026-03-02 21:17"/>
        <s v="2026-03-02 15:21"/>
        <s v="2026-03-02 10:32"/>
        <s v="2026-03-02 18:57"/>
        <s v="2026-03-02 18:15"/>
        <s v="2026-03-02 17:51"/>
        <s v="2026-03-02 16:26"/>
        <s v="2026-03-02 16:23"/>
        <s v="2026-03-02 12:05"/>
        <s v="2026-03-02 10:37"/>
        <s v="2026-03-02 14:56"/>
        <s v="2026-03-01 22:12"/>
        <s v="2026-03-01 19:43"/>
        <s v="2026-03-01 17:01"/>
        <s v="2026-03-01 14:00"/>
        <s v="2026-03-01 22:14"/>
        <s v="2026-03-01 20:51"/>
        <s v="2026-03-01 17:40"/>
        <s v="2026-02-28 22:52"/>
        <s v="2026-02-28 22:49"/>
        <s v="2026-02-28 22:33"/>
        <s v="2026-02-28 21:54"/>
        <s v="2026-02-28 19:45"/>
        <s v="2026-02-28 18:33"/>
        <s v="2026-02-28 13:45"/>
        <s v="2026-02-28 12:13"/>
        <s v="2026-02-28 22:28"/>
        <s v="2026-02-28 22:23"/>
        <s v="2026-02-28 21:48"/>
        <s v="2026-02-28 11:46"/>
        <s v="2026-02-28 22:10"/>
        <s v="2026-02-28 21:45"/>
        <s v="2026-02-27 16:55"/>
        <s v="2026-02-27 17:19"/>
        <s v="2026-02-28 11:17"/>
        <s v="2026-02-27 15:18"/>
        <s v="2026-02-26 11:33"/>
        <s v="2026-02-25 21:32"/>
        <s v="2026-02-24 15:47"/>
        <s v="2026-02-23 21:08"/>
        <s v="2026-02-23 13:19"/>
        <s v="2026-02-15 18:35"/>
        <s v="2026-02-13 18:53"/>
        <s v="2026-02-13 18:47"/>
        <s v="2026-02-13 22:50"/>
        <s v="2026-02-10 13:54"/>
        <s v="2026-02-09 12:03"/>
        <s v="2026-02-08 15:57"/>
        <s v="2026-02-08 15:25"/>
        <s v="2026-02-07 20:39"/>
        <s v="2026-02-07 12:39"/>
        <s v="2026-02-06 13:31"/>
        <s v="2026-02-04 18:10"/>
        <s v="2026-02-04 13:05"/>
        <s v="2026-02-03 13:34"/>
        <s v="2026-02-02 16:21"/>
        <s v="2026-02-01 19:41"/>
      </sharedItems>
    </cacheField>
    <cacheField name="签约单更新人" numFmtId="0">
      <sharedItems containsBlank="1" count="15">
        <s v="赵星火"/>
        <s v="谭悦"/>
        <s v="李涛"/>
        <s v="徐铁"/>
        <s v="杨晓超"/>
        <s v="系统管理员"/>
        <m/>
        <s v="张乐"/>
        <s v="李婧"/>
        <s v="王钦"/>
        <s v="高龙明"/>
        <s v="汪宇萌"/>
        <s v="苏乾楠"/>
        <s v="刘创"/>
        <s v="堕朕"/>
      </sharedItems>
    </cacheField>
    <cacheField name="签约单更新时间" numFmtId="0">
      <sharedItems containsBlank="1" count="259">
        <s v="2026-03-31 19:03"/>
        <s v="2026-03-29 11:40"/>
        <s v="2026-03-28 16:30"/>
        <s v="2026-03-27 17:15"/>
        <s v="2026-03-26 13:19"/>
        <s v="2026-03-24 10:37"/>
        <s v="2026-03-24 10:48"/>
        <s v="2026-03-22 14:05"/>
        <s v="2026-03-22 18:05"/>
        <s v="2026-03-22 17:13"/>
        <s v="2026-03-21 18:44"/>
        <s v="2026-03-20 11:07"/>
        <s v="2026-03-13 13:15"/>
        <s v="2026-03-09 22:06"/>
        <s v="2026-03-09 14:26"/>
        <s v="2026-03-07 18:05"/>
        <s v="2026-03-07 17:51"/>
        <s v="2026-03-06 11:19"/>
        <s v="2026-03-04 19:11"/>
        <s v="2026-03-02 16:16"/>
        <s v="2026-03-01 09:13"/>
        <s v="2026-02-28 18:14"/>
        <s v="2026-02-28 22:26"/>
        <s v="2026-02-28 22:24"/>
        <s v="2026-02-25 10:45"/>
        <s v="2026-02-24 11:26"/>
        <s v="2026-02-24 11:24"/>
        <s v="2026-02-19 19:28"/>
        <s v="2026-02-08 13:03"/>
        <s v="2026-02-06 18:28"/>
        <s v="2026-02-06 17:38"/>
        <s v="2026-02-26 11:04"/>
        <s v="2026-02-24 10:50"/>
        <s v="2026-03-15 19:35"/>
        <m/>
        <s v="2026-02-26 11:12"/>
        <s v="2026-03-31 20:33"/>
        <s v="2026-03-31 19:06"/>
        <s v="2026-03-30 16:05"/>
        <s v="2026-03-30 20:00"/>
        <s v="2026-03-30 15:22"/>
        <s v="2026-03-30 11:31"/>
        <s v="2026-03-30 14:38"/>
        <s v="2026-03-29 18:46"/>
        <s v="2026-03-29 17:40"/>
        <s v="2026-03-30 11:51"/>
        <s v="2026-03-28 12:20"/>
        <s v="2026-03-28 17:44"/>
        <s v="2026-03-28 17:10"/>
        <s v="2026-03-27 14:43"/>
        <s v="2026-03-27 22:15"/>
        <s v="2026-03-26 13:18"/>
        <s v="2026-03-25 19:41"/>
        <s v="2026-03-25 12:40"/>
        <s v="2026-03-25 12:17"/>
        <s v="2026-03-25 17:29"/>
        <s v="2026-03-25 17:23"/>
        <s v="2026-03-25 15:48"/>
        <s v="2026-03-24 21:48"/>
        <s v="2026-03-24 15:22"/>
        <s v="2026-03-24 11:51"/>
        <s v="2026-03-24 20:10"/>
        <s v="2026-03-24 16:09"/>
        <s v="2026-03-24 14:51"/>
        <s v="2026-03-23 19:46"/>
        <s v="2026-03-23 18:00"/>
        <s v="2026-03-23 17:59"/>
        <s v="2026-03-23 13:24"/>
        <s v="2026-03-23 13:26"/>
        <s v="2026-03-22 17:06"/>
        <s v="2026-03-22 17:12"/>
        <s v="2026-03-22 11:48"/>
        <s v="2026-03-22 19:15"/>
        <s v="2026-03-22 15:29"/>
        <s v="2026-03-22 14:23"/>
        <s v="2026-03-22 11:53"/>
        <s v="2026-03-21 16:53"/>
        <s v="2026-03-21 17:53"/>
        <s v="2026-03-21 11:34"/>
        <s v="2026-03-21 10:19"/>
        <s v="2026-03-21 18:31"/>
        <s v="2026-03-21 16:56"/>
        <s v="2026-03-20 14:37"/>
        <s v="2026-03-19 12:58"/>
        <s v="2026-03-19 10:35"/>
        <s v="2026-03-18 15:04"/>
        <s v="2026-03-18 13:54"/>
        <s v="2026-03-18 11:27"/>
        <s v="2026-03-18 11:07"/>
        <s v="2026-03-19 09:35"/>
        <s v="2026-03-18 17:57"/>
        <s v="2026-03-18 14:46"/>
        <s v="2026-03-18 11:44"/>
        <s v="2026-03-19 11:49"/>
        <s v="2026-03-17 20:26"/>
        <s v="2026-03-17 18:23"/>
        <s v="2026-03-17 11:52"/>
        <s v="2026-03-17 16:54"/>
        <s v="2026-03-17 10:05"/>
        <s v="2026-03-17 15:40"/>
        <s v="2026-03-17 12:13"/>
        <s v="2026-03-16 17:38"/>
        <s v="2026-03-16 17:33"/>
        <s v="2026-03-16 17:18"/>
        <s v="2026-03-16 16:07"/>
        <s v="2026-03-16 19:36"/>
        <s v="2026-03-16 17:14"/>
        <s v="2026-03-15 19:17"/>
        <s v="2026-03-15 18:46"/>
        <s v="2026-03-15 18:25"/>
        <s v="2026-03-15 15:03"/>
        <s v="2026-03-14 20:33"/>
        <s v="2026-03-14 09:44"/>
        <s v="2026-03-14 21:11"/>
        <s v="2026-03-14 19:42"/>
        <s v="2026-03-14 19:35"/>
        <s v="2026-03-14 15:48"/>
        <s v="2026-03-14 11:13"/>
        <s v="2026-03-13 11:18"/>
        <s v="2026-03-12 20:25"/>
        <s v="2026-03-12 10:46"/>
        <s v="2026-03-12 16:31"/>
        <s v="2026-03-12 11:37"/>
        <s v="2026-03-11 18:41"/>
        <s v="2026-03-12 18:33"/>
        <s v="2026-03-11 18:34"/>
        <s v="2026-03-10 11:52"/>
        <s v="2026-03-10 21:21"/>
        <s v="2026-03-10 17:21"/>
        <s v="2026-03-10 11:45"/>
        <s v="2026-03-10 10:36"/>
        <s v="2026-03-10 21:30"/>
        <s v="2026-03-10 18:49"/>
        <s v="2026-03-09 16:31"/>
        <s v="2026-03-09 20:00"/>
        <s v="2026-03-17 11:35"/>
        <s v="2026-03-09 19:58"/>
        <s v="2026-03-09 13:54"/>
        <s v="2026-03-09 11:00"/>
        <s v="2026-03-09 11:22"/>
        <s v="2026-03-09 21:33"/>
        <s v="2026-03-09 20:04"/>
        <s v="2026-03-30 13:55"/>
        <s v="2026-03-08 20:31"/>
        <s v="2026-03-08 19:32"/>
        <s v="2026-03-08 16:49"/>
        <s v="2026-03-08 15:58"/>
        <s v="2026-03-08 15:48"/>
        <s v="2026-03-08 19:04"/>
        <s v="2026-03-08 11:15"/>
        <s v="2026-03-08 20:27"/>
        <s v="2026-03-08 18:28"/>
        <s v="2026-03-07 19:10"/>
        <s v="2026-03-07 17:52"/>
        <s v="2026-03-07 13:59"/>
        <s v="2026-03-07 13:06"/>
        <s v="2026-03-07 11:55"/>
        <s v="2026-03-07 21:03"/>
        <s v="2026-03-07 19:09"/>
        <s v="2026-03-07 18:28"/>
        <s v="2026-03-07 16:22"/>
        <s v="2026-03-07 11:47"/>
        <s v="2026-03-07 19:07"/>
        <s v="2026-03-07 16:20"/>
        <s v="2026-03-06 20:12"/>
        <s v="2026-03-06 16:02"/>
        <s v="2026-03-06 10:40"/>
        <s v="2026-03-06 10:27"/>
        <s v="2026-03-06 18:38"/>
        <s v="2026-03-06 18:40"/>
        <s v="2026-03-06 18:23"/>
        <s v="2026-03-06 15:23"/>
        <s v="2026-03-24 15:05"/>
        <s v="2026-03-27 13:35"/>
        <s v="2026-03-06 20:42"/>
        <s v="2026-03-06 15:21"/>
        <s v="2026-03-05 12:42"/>
        <s v="2026-03-05 19:07"/>
        <s v="2026-03-05 11:08"/>
        <s v="2026-03-06 20:44"/>
        <s v="2026-03-04 11:33"/>
        <s v="2026-03-04 18:27"/>
        <s v="2026-03-04 14:52"/>
        <s v="2026-03-04 11:06"/>
        <s v="2026-03-04 20:23"/>
        <s v="2026-03-04 16:11"/>
        <s v="2026-03-04 11:42"/>
        <s v="2026-03-04 10:02"/>
        <s v="2026-03-04 10:05"/>
        <s v="2026-03-04 09:36"/>
        <s v="2026-03-05 11:39"/>
        <s v="2026-03-03 21:51"/>
        <s v="2026-03-03 14:50"/>
        <s v="2026-03-03 14:14"/>
        <s v="2026-03-03 11:33"/>
        <s v="2026-03-03 21:56"/>
        <s v="2026-03-03 18:04"/>
        <s v="2026-03-03 11:32"/>
        <s v="2026-03-03 14:55"/>
        <s v="2026-03-03 13:48"/>
        <s v="2026-03-03 11:55"/>
        <s v="2026-03-02 21:18"/>
        <s v="2026-03-02 15:21"/>
        <s v="2026-03-02 10:32"/>
        <s v="2026-03-02 18:57"/>
        <s v="2026-03-02 19:59"/>
        <s v="2026-03-02 17:54"/>
        <s v="2026-03-02 16:26"/>
        <s v="2026-03-02 16:23"/>
        <s v="2026-03-02 12:29"/>
        <s v="2026-03-02 10:44"/>
        <s v="2026-03-02 14:56"/>
        <s v="2026-03-01 22:12"/>
        <s v="2026-03-01 19:43"/>
        <s v="2026-03-01 17:02"/>
        <s v="2026-03-01 14:01"/>
        <s v="2026-03-01 22:14"/>
        <s v="2026-03-01 17:04"/>
        <s v="2026-03-01 21:30"/>
        <s v="2026-03-01 17:48"/>
        <s v="2026-02-28 22:52"/>
        <s v="2026-02-28 22:49"/>
        <s v="2026-02-28 22:37"/>
        <s v="2026-02-28 22:59"/>
        <s v="2026-02-28 20:23"/>
        <s v="2026-02-28 18:33"/>
        <s v="2026-02-28 13:48"/>
        <s v="2026-02-28 13:12"/>
        <s v="2026-02-28 22:29"/>
        <s v="2026-02-28 23:00"/>
        <s v="2026-02-28 23:01"/>
        <s v="2026-02-28 11:46"/>
        <s v="2026-02-28 22:57"/>
        <s v="2026-02-28 22:56"/>
        <s v="2026-02-27 17:14"/>
        <s v="2026-02-27 17:20"/>
        <s v="2026-02-28 11:17"/>
        <s v="2026-02-27 16:05"/>
        <s v="2026-02-26 11:33"/>
        <s v="2026-02-26 09:50"/>
        <s v="2026-02-24 15:48"/>
        <s v="2026-02-23 21:08"/>
        <s v="2026-02-23 14:59"/>
        <s v="2026-02-15 18:37"/>
        <s v="2026-02-13 20:45"/>
        <s v="2026-02-13 18:47"/>
        <s v="2026-02-13 22:51"/>
        <s v="2026-02-10 13:57"/>
        <s v="2026-02-09 12:04"/>
        <s v="2026-02-08 16:01"/>
        <s v="2026-02-08 15:30"/>
        <s v="2026-02-11 16:25"/>
        <s v="2026-02-07 12:39"/>
        <s v="2026-02-06 13:32"/>
        <s v="2026-02-04 18:11"/>
        <s v="2026-02-04 13:10"/>
        <s v="2026-02-03 14:13"/>
        <s v="2026-02-02 16:21"/>
        <s v="2026-02-01 19:42"/>
      </sharedItems>
    </cacheField>
    <cacheField name="产品标签" numFmtId="0">
      <sharedItems count="5">
        <s v="无忧"/>
        <s v="在线网课"/>
        <s v="集训"/>
        <s v="个性化"/>
        <s v="四六级"/>
      </sharedItems>
    </cacheField>
    <cacheField name="班号" numFmtId="0">
      <sharedItems containsBlank="1" count="367">
        <s v="WYJ27002"/>
        <s v="WYJ27001"/>
        <s v="WYE27039"/>
        <s v="WYE27041"/>
        <s v="WYE27042"/>
        <s v="WYP27025"/>
        <s v="WYP27026"/>
        <s v="WYP27027"/>
        <s v="LP17747554462927"/>
        <s v="77487294782"/>
        <s v="12636600587"/>
        <s v="73566753796"/>
        <s v="27601767072"/>
        <s v="73884930694"/>
        <s v="32168043455"/>
        <s v="KYQNJXY2702B"/>
        <s v="KYQNJXZ2702"/>
        <s v="KYQNJX2703Z"/>
        <s v="KYQNJXY2702A"/>
        <s v="32719972769"/>
        <s v="08748435357"/>
        <s v="55404664221"/>
        <s v="85108529973"/>
        <m/>
        <s v="30565772742"/>
        <s v="20199256566"/>
        <s v="WYT26015"/>
        <s v="WYT26016"/>
        <s v="58901475960"/>
        <s v="15894486960"/>
        <s v="19701500064"/>
        <s v="04590990592"/>
        <s v="57459861450"/>
        <s v="60652630608"/>
        <s v="36387601086"/>
        <s v="KYBNJXZ2702"/>
        <s v="KYQNJXS2701"/>
        <s v="KYQNJXZ2701"/>
        <s v="63270199538"/>
        <s v="35855079743"/>
        <s v="24787924282"/>
        <s v="LP17703702931941"/>
        <s v="LP1769742458244"/>
        <s v="99877764147"/>
        <s v="LP1763967618579"/>
        <s v="LP17735739522661"/>
        <s v="40800411782"/>
        <s v="25827349484"/>
        <s v="WYF26036"/>
        <s v="WYP28003"/>
        <s v="WYM28003"/>
        <s v="WYE28005"/>
        <s v="WYP28002"/>
        <s v="WYE28004"/>
        <s v="WYM28002"/>
        <s v="WYP28001"/>
        <s v="WYM28001"/>
        <s v="WYE28001"/>
        <s v="WYF26023"/>
        <s v="LP17749549531755"/>
        <s v="LP1774857839638"/>
        <s v="LP1774857839637"/>
        <s v="WYM27206"/>
        <s v="WYM27205"/>
        <s v="WYM27204"/>
        <s v="WYP27212"/>
        <s v="WYP27210"/>
        <s v="WYP27211"/>
        <s v="WYE27218"/>
        <s v="WYE27217"/>
        <s v="WYE27213"/>
        <s v="LP17748715761280"/>
        <s v="LP17748714271276"/>
        <s v="LP1774854654393"/>
        <s v="LP1774854654394"/>
        <s v="3201730"/>
        <s v="LP17747808471704"/>
        <s v="WYE27060"/>
        <s v="WYE27059"/>
        <s v="WYE27055"/>
        <s v="WYZ27001"/>
        <s v="LP17746715142512"/>
        <s v="LP17746909451398"/>
        <s v="WYE27216"/>
        <s v="WYE27215"/>
        <s v="52970798774"/>
        <s v="LP1774593735228"/>
        <s v="KYQNJX2704Z"/>
        <s v="KYQNJXZ2704"/>
        <s v="KYQNJXY2701B"/>
        <s v="KYQNJXY2704A"/>
        <s v="LP17744999612264"/>
        <s v="ZVVB26007"/>
        <s v="LP17744134502393"/>
        <s v="WYP27042"/>
        <s v="WYP27041"/>
        <s v="WYP27040"/>
        <s v="LP1774430839849"/>
        <s v="LP1774429816789"/>
        <s v="LP17680308961226"/>
        <s v="LP17743244271810"/>
        <s v="WYB260008"/>
        <s v="LP17743538531451"/>
        <s v="LP1774339628740"/>
        <s v="KYQNJXY2703A"/>
        <s v="KYQNJXY2703B"/>
        <s v="KYQNJXZ2703"/>
        <s v="KYQNJXS2702"/>
        <s v="LP1774334704381"/>
        <s v="LP17742660311037"/>
        <s v="LP1774259920831"/>
        <s v="LP1774259942833"/>
        <s v="LP1774259567814"/>
        <s v="WYSJ26021"/>
        <s v="LP17742322612828"/>
        <s v="WYM27024"/>
        <s v="WYM27023"/>
        <s v="WYM27022"/>
        <s v="LP1774163849668"/>
        <s v="WYE27052"/>
        <s v="WYM27018"/>
        <s v="WYE27051"/>
        <s v="WYM27017"/>
        <s v="WYM27016"/>
        <s v="LP1774166556933"/>
        <s v="WYS26023"/>
        <s v="LP17741515763105"/>
        <s v="WYP27209"/>
        <s v="WYE27212"/>
        <s v="WYP27208"/>
        <s v="WYE27211"/>
        <s v="WYP27207"/>
        <s v="WYE27208"/>
        <s v="LP17740639842662"/>
        <s v="LP17740593832256"/>
        <s v="KYQNJXY2701A"/>
        <s v="LP17740889141582"/>
        <s v="LP17738962442673"/>
        <s v="LP1773817439429"/>
        <s v="LP1773817439428"/>
        <s v="WYE28103"/>
        <s v="WYE28102"/>
        <s v="WYE28101"/>
        <s v="WYP28103"/>
        <s v="WYP28102"/>
        <s v="WYP28101"/>
        <s v="LP177381216214"/>
        <s v="LP17738044062512"/>
        <s v="LP17738032312415"/>
        <s v="30981513195"/>
        <s v="LP17738366751731"/>
        <s v="LP17738277021279"/>
        <s v="WYE27210"/>
        <s v="WYE27209"/>
        <s v="LP17737461671582"/>
        <s v="LP17737194712125"/>
        <s v="LP17737194712126"/>
        <s v="WYE27112"/>
        <s v="WYE27108"/>
        <s v="WYE27111"/>
        <s v="WYP27109"/>
        <s v="WYP27108"/>
        <s v="WYP27107"/>
        <s v="WYP27106"/>
        <s v="WYP27105"/>
        <s v="WYP27104"/>
        <s v="3234574"/>
        <s v="3234573"/>
        <s v="LP1773653241832"/>
        <s v="3234555"/>
        <s v="LP17736598701079"/>
        <s v="LP17736598701080"/>
        <s v="LP1773652441725"/>
        <s v="WYE27050"/>
        <s v="WYP27039"/>
        <s v="WYP27038"/>
        <s v="WYP27037"/>
        <s v="LP1773556555670"/>
        <s v="WYS26022"/>
        <s v="LP17734880602135"/>
        <s v="LP17734880232133"/>
        <s v="LP17734880242134"/>
        <s v="LP1773474434869"/>
        <s v="LP17734578132784"/>
        <s v="3234557"/>
        <s v="3612220"/>
        <s v="LP17732827862296"/>
        <s v="LP17732864532591"/>
        <s v="LP17732864532592"/>
        <s v="WYE27054"/>
        <s v="WYE27053"/>
        <s v="WYHE27003"/>
        <s v="WYHE27004"/>
        <s v="WYHP27002"/>
        <s v="WYHP27003"/>
        <s v="WYHM27002"/>
        <s v="WYHM27003"/>
        <s v="LP17731402191555"/>
        <s v="LP17731341141210"/>
        <s v="KYSJJXY2701"/>
        <s v="KYSJJXZ2701"/>
        <s v="KYSJJXS2701"/>
        <s v="KYSJJX2707SZ"/>
        <s v="LP17731137972232"/>
        <s v="WYFJ26021"/>
        <s v="WYS26021"/>
        <s v="LP17731386431496"/>
        <s v="LP17731386441497"/>
        <s v="LP1773045010792"/>
        <s v="KYSJJXY2703"/>
        <s v="KYSJJXZ2703"/>
        <s v="KYSJJX2707Z"/>
        <s v="LP17730573261356"/>
        <s v="KYZYJXJS2702"/>
        <s v="LP17730320964693"/>
        <s v="LP17730251614405"/>
        <s v="LP17730251614406"/>
        <s v="LP17730249634378"/>
        <s v="LP17730249644379"/>
        <s v="LP17730630851521"/>
        <s v="LP17730630961522"/>
        <s v="LP1773042734657"/>
        <s v="LP1773043161682"/>
        <s v="LP177484981595"/>
        <s v="LP177484984897"/>
        <s v="WYE27049"/>
        <s v="3201740"/>
        <s v="WYF26021"/>
        <s v="LP1772954078880"/>
        <s v="LP1772954078881"/>
        <s v="LP177294811255"/>
        <s v="LP17729396944490"/>
        <s v="LP17729728183178"/>
        <s v="WYP27030"/>
        <s v="WYP27029"/>
        <s v="WYC27002"/>
        <s v="WYP27028"/>
        <s v="LP17728556193868"/>
        <s v="LP17728883793157"/>
        <s v="3201729"/>
        <s v="LP17728713791342"/>
        <s v="LP17728552193814"/>
        <s v="LP17728552193815"/>
        <s v="WYT26204"/>
        <s v="WYT26206"/>
        <s v="LP17727990032362"/>
        <s v="LP17727989962361"/>
        <s v="LP17473798262677"/>
        <s v="LP1772776278118"/>
        <s v="LP17727646993384"/>
        <s v="WYP27206"/>
        <s v="WYP27205"/>
        <s v="WYP27204"/>
        <s v="WYE27207"/>
        <s v="LP17727638193303"/>
        <s v="LP17727638193302"/>
        <s v="WYT26202"/>
        <s v="WYT26201"/>
        <s v="LP17727916691916"/>
        <s v="LP17727906961779"/>
        <s v="LP1772781595715"/>
        <s v="LP1772779058413"/>
        <s v="LP177277483014"/>
        <s v="WYE27016"/>
        <s v="WYE27030"/>
        <s v="WYP27012"/>
        <s v="WYP27011"/>
        <s v="WYP27010"/>
        <s v="WYM27012"/>
        <s v="WYM27008"/>
        <s v="LP17727879991470"/>
        <s v="LP17727647263388"/>
        <s v="WYJ28002"/>
        <s v="WYJ28001"/>
        <s v="WYT26012"/>
        <s v="WYT26014"/>
        <s v="LP17725949702996"/>
        <s v="WYT26018"/>
        <s v="WYT26019"/>
        <s v="LP1772602958101"/>
        <s v="LP1772602958102"/>
        <s v="LP1772607937736"/>
        <s v="LP1772607937737"/>
        <s v="LP17725955753056"/>
        <s v="LP17725870982273"/>
        <s v="LP17725896582442"/>
        <s v="LP17725896582443"/>
        <s v="LP17725431972012"/>
        <s v="LP17725458792094"/>
        <s v="WYE27040"/>
        <s v="LP1772517642309"/>
        <s v="LP17725038892634"/>
        <s v="WYE28003"/>
        <s v="WYE28002"/>
        <s v="LP17725049482721"/>
        <s v="LP17725092793110"/>
        <s v="KYJZ280102"/>
        <s v="KYJS2801001"/>
        <s v="KYJY2801001"/>
        <s v="KYJ2801Z1"/>
        <s v="KYJS280102"/>
        <s v="KYJ2801Z2"/>
        <s v="KYJY280102"/>
        <s v="LP17724163374487"/>
        <s v="KYZYJXJJ2701"/>
        <s v="LP1772434234510"/>
        <s v="3215907"/>
        <s v="3234561"/>
        <s v="WYM28103"/>
        <s v="WYM28102"/>
        <s v="WYM28101"/>
        <s v="LP17724486261696"/>
        <s v="LP17724465151543"/>
        <s v="LP17724465151542"/>
        <s v="LP17724450951458"/>
        <s v="LP1772431363206"/>
        <s v="LP17724243525131"/>
        <s v="LP17724190454692"/>
        <s v="LP17723704023869"/>
        <s v="WYE27043"/>
        <s v="WYE27044"/>
        <s v="LP1772344832453"/>
        <s v="LP1772344832454"/>
        <s v="LP17723702433850"/>
        <s v="LP17723556952111"/>
        <s v="LP17723580312499"/>
        <s v="WYS26031"/>
        <s v="3201732"/>
        <s v="3201739"/>
        <s v="LP17722868595413"/>
        <s v="LP17722791424146"/>
        <s v="LP17722647681460"/>
        <s v="LP1772257540129"/>
        <s v="LP17722519834815"/>
        <s v="WYT26022"/>
        <s v="WYT26021"/>
        <s v="LP17722886205677"/>
        <s v="LP17722886205678"/>
        <s v="LP17722865225384"/>
        <s v="LP17722865235385"/>
        <s v="LP17722878235581"/>
        <s v="LP17722878235582"/>
        <s v="LP17722863585361"/>
        <s v="LP17721837571973"/>
        <s v="WYT26207"/>
        <s v="WYT26208"/>
        <s v="LP1772176695973"/>
        <s v="WYHE27002"/>
        <s v="LP17720263592447"/>
        <s v="LP17720263622448"/>
        <s v="LP1771919269924"/>
        <s v="LP177182398708"/>
        <s v="LP1771151718214"/>
        <s v="LP17709800331472"/>
        <s v="LP17709792031447"/>
        <s v="LP1770609581656"/>
        <s v="LP17705355241556"/>
        <s v="LP17704679772977"/>
        <s v="LP17707977271323"/>
        <s v="LP1770437027478"/>
        <s v="LP1770355896696"/>
        <s v="LP17701998212427"/>
        <s v="LP1770181529889"/>
        <s v="LP1770096862847"/>
        <s v="KYHSJXZ2702"/>
        <s v="KYHSJX2702Z"/>
        <s v="KYHSJXY2702"/>
      </sharedItems>
    </cacheField>
    <cacheField name="班级名称" numFmtId="0">
      <sharedItems containsBlank="1" count="174">
        <s v="考研专业课无忧计划（27考研/396经综数学）"/>
        <s v="考研专业课无忧计划（27考研/396经综逻辑与写作）"/>
        <s v="考研英语无忧计划啄木鸟（27考研/基础）"/>
        <s v="考研英语无忧计划啄木鸟（27考研/英一强化）"/>
        <s v="考研英语无忧计划啄木鸟（27考研/英一冲刺）"/>
        <s v="考研政治无忧计划啄木鸟（27考研/基础）"/>
        <s v="考研政治无忧计划啄木鸟（27考研/强化）"/>
        <s v="考研政治无忧计划啄木鸟（27考研/冲刺）"/>
        <s v="27考研专业课一对一续费（无忧/非定向）"/>
        <s v="2027考研应用心理（347）直通车VIP,2027考研英语直通车  6期,2027考研政治直通车 6期"/>
        <s v="2027考研英语定制一对一10h版"/>
        <s v="2028考研数学直通车 长线2期,2028考研政治直通车 长线2期,【基础补弱】2028-计算机考研408优学班,2028考研英语直通车 长线2期"/>
        <s v="【调剂尊享】2026考研调剂协议班·2期"/>
        <s v="2027考研数学无忧计划·7期,2027考研英语二无忧计划·11期,2027考研政治无忧计划·11期"/>
        <s v="2027考研政治直通车 6期"/>
        <s v="27考研全年集训营英语（强冲/英语二）"/>
        <s v="27考研全年集训营政治（三月）"/>
        <s v="27考研全年集训营（住宿费/三月）"/>
        <s v="27考研全年集训营英语（基础）"/>
        <s v="2027考研英语二无忧计划·11期"/>
        <s v="2027考研护理（护综308）VIP直通车"/>
        <s v="2027考研英语直通车  6期,2027考研政治直通车 6期"/>
        <s v="2027考研数学全程班 6班,2027考研政治全程班 6班,2027考研英语全程班 6班"/>
        <m/>
        <s v="2027考研政治直通车 5期,2027考研护理（护综308）VIP直通车"/>
        <s v="2027考研英语直通车  5期,2027考研政治直通车 5期"/>
        <s v="考研复试无忧计划（26考研/16人专属）"/>
        <s v="考研复试无忧计划（26考研/实战演练）"/>
        <s v="2027考研政治直通车 5期,2027考研直通车VIP【法律硕士（非法学）】-2期"/>
        <s v="2027考研政治全程班 5班,2027考研英语全程班 5班,2027考研经济类联考直通车"/>
        <s v="2026考研管综在职复试优学班·2期"/>
        <s v="2027考研直通车VIP【心理学】"/>
        <s v="2026医学考博英语全程班【直播 + 录播】"/>
        <s v="27考研半年集训营政治（七月上）"/>
        <s v="27考研全年集训营数学（三月）"/>
        <s v="2027考研政治全程班 5班,2027考研英语全程班 5班"/>
        <s v="2027考研政治无忧计划·9期,2027考研教育硕士（333）直通车VIP-2期,2027考研英语二无忧计划·9期"/>
        <s v="2027考研专业课定制一对一（20h）-B班"/>
        <s v="985院校升级费-无忧"/>
        <s v="考研复试专业课一对一（26考研）"/>
        <s v="2027考研专业课定制一对一（50h）-B班"/>
        <s v="26考研一对一伴学（20h/无忧）"/>
        <s v="考研复试专业课一对一（26考研/无忧）"/>
        <s v="2027考研公共卫生全程班,2027考研政治全程班 5班,2027考研英语全程班 5班"/>
        <s v="2027考研英语全程班 5班"/>
        <s v="四级无忧计划"/>
        <s v="考研政治无忧计划早鸟（28考研/冲刺）"/>
        <s v="考研数学无忧计划早鸟（28考研/冲刺）"/>
        <s v="考研英语无忧计划早鸟（28考研/英二冲刺）"/>
        <s v="考研政治无忧计划早鸟（28考研/强化）"/>
        <s v="考研英语无忧计划早鸟（28考研/英二强化）"/>
        <s v="考研数学无忧计划早鸟（28考研/强化）"/>
        <s v="考研政治无忧计划早鸟（28考研/基础）"/>
        <s v="考研数学无忧计划早鸟（28考研/基础）"/>
        <s v="考研英语无忧计划早鸟（28考研/基础）"/>
        <s v="考研初试专业课一对一（28考研/无忧30小时）"/>
        <s v="考研复试一对一（26考季）-非定制"/>
        <s v="考研数学无忧计划啄木鸟（27考研/冲刺）"/>
        <s v="考研数学无忧计划啄木鸟（27考研/强化）"/>
        <s v="考研数学无忧计划啄木鸟（27考研/基础）"/>
        <s v="考研英语无忧计划啄木鸟（27考研/英二冲刺）"/>
        <s v="考研英语无忧计划啄木鸟（27考研/英二强化）"/>
        <s v="27考研一对一（无忧）"/>
        <s v="考研初试专业课一对一（27考研/无忧30小时）"/>
        <s v="27考研专业课一对一（30h）"/>
        <s v="27考研清北院校升级费"/>
        <s v="考研督学计划 2026-12 27考研英政督学计划"/>
        <s v="考研复试一对一（26考研/无忧/非定制）"/>
        <s v="考研专业课无忧计划（27考研/199管综）"/>
        <s v="六级一对一畅学班（50H）"/>
        <s v="考研一对一伴学班（定制/27考季）"/>
        <s v="27考研全年集训营（住宿费/四月）"/>
        <s v="27考研全年集训营政治（五月）"/>
        <s v="27考研全年集训营英语（强冲/英语一）"/>
        <s v="考研复试一对一（26考研/无忧/定制）"/>
        <s v="六级暑假集训营（24H冲刺直播）"/>
        <s v="考研一对一伴学班（27考季）"/>
        <s v="考研初试专业课一对一（27考研/管综）"/>
        <s v="28考研无忧计划（27蜂鸟/储值班）"/>
        <s v="六级一对一伴学班"/>
        <s v="取消27考研全年集训营英语（基础）"/>
        <s v="取消27考研全年集训营政治（四月）"/>
        <s v="27考研全年集训营数学（四月）"/>
        <s v="27考研专业课一对一（30h/集训）"/>
        <s v="六级无忧计划"/>
        <s v="考研初试专业课一对一（28考研/无忧50小时）"/>
        <s v="27考研专业课一对一（无忧）"/>
        <s v="27考研专业课一对一（30h/集训/985版）"/>
        <s v="四级一对一畅学班（80H）"/>
        <s v="考研复试公共课一对一（26考季/8h）"/>
        <s v="考研英语无忧计划早鸟（28考研/英一冲刺）"/>
        <s v="考研英语无忧计划早鸟（28考研/英一强化）"/>
        <s v="27考研专业课一对一（50h）"/>
        <s v="27考研一对一"/>
        <s v="2028考研数学直通车 长线2期,2028考研政治直通车 长线2期,2028考研英语直通车 长线2期"/>
        <s v="考研初试专业课一对一（27考研/无忧50小时）"/>
        <s v="考研复试专业课一对一（26考研/无忧6小时）"/>
        <s v="北京中心菁英计划 27考研菁英A计划（金牌英政数） 2026-12"/>
        <s v="北京中心菁英计划 27考研菁英计划（英政数专联报30h） 2026-12"/>
        <s v="27考研一对一（30h定制/集训）"/>
        <s v="北京中心菁英计划 27考研菁英A计划（英政） 2026-12"/>
        <s v="北京中心菁英计划 27考研菁英A计划（英政数） 2026-12"/>
        <s v="北京中心菁英计划 27考研菁英计划（计算机80h） 2026-12"/>
        <s v="专四一对一伴学班"/>
        <s v="考研英语无忧计划候鸟（27考研/英二冲刺）"/>
        <s v="考研英语无忧计划暑假候鸟（27考研/基础强化）"/>
        <s v="考研政治无忧计划候鸟（27考研/冲刺）"/>
        <s v="考研政治无忧计划暑假候鸟（27考研 /基础强化）"/>
        <s v="考研数学无忧计划候鸟（27考研/冲刺）"/>
        <s v="考研数学无忧计划暑假候鸟（27考研 /基础强化）"/>
        <s v="27考研暑假集训营英语"/>
        <s v="27考研暑假集训营政治"/>
        <s v="27考研暑假集训营数学"/>
        <s v="27考研暑假集训营（住宿费/英政数）"/>
        <s v="27考研暑假集训营英语（英语一）"/>
        <s v="27考研暑假集训营（住宿费/英政）"/>
        <s v="考研复试一对一（26考研/无忧8小时/非定制）"/>
        <s v="27考研计算机集训营（408）"/>
        <s v="27考研专业课一对一（50h/集训）"/>
        <s v="考研复试一对一（26考研/ 集训8小时/非定制）"/>
        <s v="考研复试专业课一对一（26考研/ 集训6小时）"/>
        <s v="考研初试专业课一对一（27考研/30小时）"/>
        <s v="27考研985院校升级费"/>
        <s v="27考研专业课一对一（50h/无忧）"/>
        <s v="27考研985院校升级费（无忧）"/>
        <s v="考研督学计划 27考研英政督学计划"/>
        <s v="考研督学计划 考研督学一对一（27考季-50h专业课）"/>
        <s v="27考研一对一（20h/无忧）"/>
        <s v="六级一对一畅学班（80H）"/>
        <s v="考研专业课无忧计划（27考研/408计算机）"/>
        <s v="考研复试一对一（26考季）-定制"/>
        <s v="考研督学计划 27考研数学督学计划"/>
        <s v="27考研清北院校升级费（无忧）"/>
        <s v="考研初试专业课一对一伴学班（计算机-26考季）"/>
        <s v="27考研一对一伴学(无忧)"/>
        <s v="考研英语无忧计划（27考研/英二强化）"/>
        <s v="考研英语无忧计划（27考研/英二冲刺）"/>
        <s v="考研政治无忧计划（27考研/冲刺）"/>
        <s v="考研政治无忧计划（27考研/强化）"/>
        <s v="考研政治无忧计划（27考研/基础）"/>
        <s v="考研数学无忧计划（27考研/冲刺）"/>
        <s v="考研数学无忧计划（27考研/强化）"/>
        <s v="考研专业课无忧计划（28考研/396经综数学）"/>
        <s v="考研专业课无忧计划（28考研/396经综逻辑与写作）"/>
        <s v="四级一对一（30H）"/>
        <s v="27考研专业课一对一（50h/集训/985版）"/>
        <s v="考研复试一对一（26考研/ 集训/非定制）"/>
        <s v="四级一对一伴学班"/>
        <s v="28考研暑寒暑集训营政治"/>
        <s v="28考研大二集训营数学"/>
        <s v="28考研大二集训营英语"/>
        <s v="28考研大二集训营(住宿费)"/>
        <s v="28考研暑寒暑集训营数学"/>
        <s v="28考研暑寒暑集训营(住宿费/英政数)"/>
        <s v="28考研暑寒暑集训营英语"/>
        <s v="28考研专业课一对一（30h/集训）"/>
        <s v="27考研经济类综合集训营（396）"/>
        <s v="北京中心菁英计划 27考研菁英B计划（英政） 2026-12"/>
        <s v="北京中心菁英计划 27考研菁英计划（英政联报专业课50h） 2026-12"/>
        <s v="六级一对一（30H）"/>
        <s v="考博一对一伴学班"/>
        <s v="取消六级无忧计划"/>
        <s v="考研督学计划 27考研英政数督学计划"/>
        <s v="考研督学计划 考研督学一对一（27考季-30h专业课）"/>
        <s v="考研复试一对一（26考研/ 集训/定制）"/>
        <s v="考研复试专业课一对一（26考季/6h）"/>
        <s v="考研英语无忧计划候鸟（27考研/英一冲刺）"/>
        <s v="大学课程一对一伴学班（其它）"/>
        <s v="大学数学一对一畅学班（定制80H）"/>
        <s v="27考研专业课一对一（非定向）"/>
        <s v="大学数学一对一（30H）"/>
        <s v="27考研寒暑集训营政治"/>
        <s v="27考研寒暑集训营（住宿费）"/>
        <s v="27考研寒暑集训营英语"/>
      </sharedItems>
    </cacheField>
    <cacheField name="面询表类型" numFmtId="0">
      <sharedItems containsBlank="1" count="2">
        <s v="国内考试"/>
        <m/>
      </sharedItems>
    </cacheField>
    <cacheField name="订金" numFmtId="0">
      <sharedItems count="1">
        <s v=""/>
      </sharedItems>
    </cacheField>
    <cacheField name="学费" numFmtId="0">
      <sharedItems containsSemiMixedTypes="0" containsString="0" containsNumber="1" minValue="-34750" maxValue="389000" count="381">
        <n v="5856"/>
        <n v="9648.8"/>
        <n v="4363.2"/>
        <n v="6544.7"/>
        <n v="3116.1"/>
        <n v="5261.9"/>
        <n v="3662"/>
        <n v="4472.3"/>
        <n v="6000"/>
        <n v="11474.4"/>
        <n v="4950"/>
        <n v="18253.2"/>
        <n v="19836"/>
        <n v="24960.3"/>
        <n v="3939.6"/>
        <n v="18817.5"/>
        <n v="24090"/>
        <n v="39900"/>
        <n v="13992.5"/>
        <n v="11571"/>
        <n v="4183.2"/>
        <n v="8971.2"/>
        <n v="2914.8"/>
        <n v="4500"/>
        <n v="6442.8"/>
        <n v="9690"/>
        <n v="4600"/>
        <n v="1700"/>
        <n v="7282.8"/>
        <n v="5686.8"/>
        <n v="5497.5"/>
        <n v="1938"/>
        <n v="9800"/>
        <n v="29081.6"/>
        <n v="20721.3"/>
        <n v="1999.2"/>
        <n v="19461.9"/>
        <n v="12240"/>
        <n v="3000"/>
        <n v="-1600"/>
        <n v="1600"/>
        <n v="24600"/>
        <n v="3914.4"/>
        <n v="1083.6"/>
        <n v="1229.95"/>
        <n v="5680"/>
        <n v="4038.1"/>
        <n v="5101.1"/>
        <n v="4959.4"/>
        <n v="3400.7"/>
        <n v="5951.2"/>
        <n v="6234.6"/>
        <n v="5380.4"/>
        <n v="4109.2"/>
        <n v="4534.3"/>
        <n v="4591"/>
        <n v="10000"/>
        <n v="3623"/>
        <n v="7488.6"/>
        <n v="4911.9"/>
        <n v="4622"/>
        <n v="4731.7"/>
        <n v="3784.6"/>
        <n v="3220.9"/>
        <n v="6763.9"/>
        <n v="5153.4"/>
        <n v="9000"/>
        <n v="18800"/>
        <n v="5000"/>
        <n v="65960"/>
        <n v="28900"/>
        <n v="900"/>
        <n v="1032.7"/>
        <n v="6369.1"/>
        <n v="4852.6"/>
        <n v="18045.6"/>
        <n v="2429.4"/>
        <n v="37000"/>
        <n v="32000"/>
        <n v="3116.8"/>
        <n v="6545.8"/>
        <n v="3987.3"/>
        <n v="4473"/>
        <n v="3662.5"/>
        <n v="6014.6"/>
        <n v="17325"/>
        <n v="10649.5"/>
        <n v="7987.15"/>
        <n v="5539.1"/>
        <n v="7800"/>
        <n v="15300"/>
        <n v="10300"/>
        <n v="4987.3"/>
        <n v="1662.5"/>
        <n v="6514.6"/>
        <n v="3600"/>
        <n v="63000"/>
        <n v="143500"/>
        <n v="4000"/>
        <n v="7900"/>
        <n v="6400"/>
        <n v="-34750"/>
        <n v="34000"/>
        <n v="36640"/>
        <n v="5400"/>
        <n v="1800"/>
        <n v="15974.25"/>
        <n v="17850"/>
        <n v="30770"/>
        <n v="21240"/>
        <n v="15940"/>
        <n v="11950"/>
        <n v="8000"/>
        <n v="39000"/>
        <n v="12600"/>
        <n v="18300"/>
        <n v="3220.4"/>
        <n v="3623.5"/>
        <n v="6231.7"/>
        <n v="3334.6"/>
        <n v="4314"/>
        <n v="8052.7"/>
        <n v="8915.5"/>
        <n v="6135.4"/>
        <n v="5847.8"/>
        <n v="2310.75"/>
        <n v="1811.75"/>
        <n v="1610.45"/>
        <n v="1892.3"/>
        <n v="3381.95"/>
        <n v="3494.3"/>
        <n v="3365.85"/>
        <n v="2576.7"/>
        <n v="2455.95"/>
        <n v="5740"/>
        <n v="4700"/>
        <n v="7660"/>
        <n v="3930.8"/>
        <n v="5316.9"/>
        <n v="4051"/>
        <n v="3607.9"/>
        <n v="3038.2"/>
        <n v="5253.6"/>
        <n v="4101.6"/>
        <n v="21000"/>
        <n v="27900"/>
        <n v="13900"/>
        <n v="2236.35"/>
        <n v="1558.55"/>
        <n v="1831.25"/>
        <n v="2772.9"/>
        <n v="3007.3"/>
        <n v="2493.65"/>
        <n v="27000"/>
        <n v="12934.8"/>
        <n v="28869.7"/>
        <n v="18246.5"/>
        <n v="8849"/>
        <n v="11000"/>
        <n v="51500"/>
        <n v="9150"/>
        <n v="6500"/>
        <n v="4800"/>
        <n v="4478.2"/>
        <n v="5374"/>
        <n v="4094.5"/>
        <n v="3646.6"/>
        <n v="2570.9"/>
        <n v="5310"/>
        <n v="3825.8"/>
        <n v="28800"/>
        <n v="33000"/>
        <n v="12070.8"/>
        <n v="3973"/>
        <n v="3162.5"/>
        <n v="56000"/>
        <n v="4960"/>
        <n v="3220"/>
        <n v="3920"/>
        <n v="7620"/>
        <n v="7580"/>
        <n v="5620"/>
        <n v="5180"/>
        <n v="19300"/>
        <n v="3751.3"/>
        <n v="8785.9"/>
        <n v="5762.8"/>
        <n v="6045.8"/>
        <n v="389000"/>
        <n v="12000"/>
        <n v="35500"/>
        <n v="158000"/>
        <n v="135000"/>
        <n v="800"/>
        <n v="2400"/>
        <n v="7200"/>
        <n v="40150"/>
        <n v="24400"/>
        <n v="6731.7"/>
        <n v="3123.5"/>
        <n v="6988.6"/>
        <n v="4980"/>
        <n v="6700"/>
        <n v="9400"/>
        <n v="2125.65"/>
        <n v="4392.95"/>
        <n v="2881.4"/>
        <n v="260000"/>
        <n v="58800"/>
        <n v="33500"/>
        <n v="29865.65"/>
        <n v="28300"/>
        <n v="2472.7"/>
        <n v="3117.1"/>
        <n v="19950"/>
        <n v="12270"/>
        <n v="8890"/>
        <n v="6290"/>
        <n v="15900"/>
        <n v="536.9"/>
        <n v="5429.75"/>
        <n v="786.9"/>
        <n v="5429.8"/>
        <n v="21600"/>
        <n v="13145.1"/>
        <n v="10871"/>
        <n v="17283.9"/>
        <n v="7500"/>
        <n v="94000"/>
        <n v="7663.6"/>
        <n v="6136.4"/>
        <n v="2850"/>
        <n v="3494"/>
        <n v="6094"/>
        <n v="9474"/>
        <n v="16234"/>
        <n v="7654"/>
        <n v="13509.1"/>
        <n v="18167.5"/>
        <n v="22223.4"/>
        <n v="18000"/>
        <n v="70000"/>
        <n v="79000"/>
        <n v="14650"/>
        <n v="-28800"/>
        <n v="-3000"/>
        <n v="1750"/>
        <n v="4200"/>
        <n v="3200"/>
        <n v="64960"/>
        <n v="20000"/>
        <n v="4121.5"/>
        <n v="17500"/>
        <n v="11371"/>
        <n v="62400"/>
        <n v="14400"/>
        <n v="4621.5"/>
        <n v="6263.9"/>
        <n v="52980"/>
        <n v="4472.7"/>
        <n v="5100"/>
        <n v="1200"/>
        <n v="-22250"/>
        <n v="22000"/>
        <n v="12700"/>
        <n v="96000"/>
        <n v="51000"/>
        <n v="6800"/>
        <n v="16500"/>
        <n v="3800"/>
        <n v="6300"/>
        <n v="5200"/>
        <n v="64400"/>
        <n v="4319.1"/>
        <n v="5304.4"/>
        <n v="3637.3"/>
        <n v="6210.8"/>
        <n v="11324"/>
        <n v="5865.2"/>
        <n v="5789.5"/>
        <n v="4849.7"/>
        <n v="24280"/>
        <n v="5900"/>
        <n v="5380"/>
        <n v="50980"/>
        <n v="3784.1"/>
        <n v="1582.7"/>
        <n v="4248.3"/>
        <n v="4469"/>
        <n v="3662.2"/>
        <n v="4487.3"/>
        <n v="5700"/>
        <n v="12272.7"/>
        <n v="14827.3"/>
        <n v="17000"/>
        <n v="5488.6"/>
        <n v="17800"/>
        <n v="3107.9"/>
        <n v="4430.8"/>
        <n v="42654"/>
        <n v="3828"/>
        <n v="6334.3"/>
        <n v="6678.1"/>
        <n v="3016.3"/>
        <n v="6304.1"/>
        <n v="11268.9"/>
        <n v="3544.2"/>
        <n v="4826.1"/>
        <n v="7360"/>
        <n v="5240"/>
        <n v="9686"/>
        <n v="9585.1"/>
        <n v="2550"/>
        <n v="19410.1"/>
        <n v="9300"/>
        <n v="13183.7"/>
        <n v="5850"/>
        <n v="24450"/>
        <n v="8850"/>
        <n v="9650"/>
        <n v="121000"/>
        <n v="5100.9"/>
        <n v="5880.4"/>
        <n v="5734.6"/>
        <n v="4038.3"/>
        <n v="15500"/>
        <n v="24223.3"/>
        <n v="13509.2"/>
        <n v="17167.5"/>
        <n v="44000"/>
        <n v="6049"/>
        <n v="6514.3"/>
        <n v="5945"/>
        <n v="4300"/>
        <n v="10800"/>
        <n v="24694"/>
        <n v="2590"/>
        <n v="6180"/>
        <n v="6059"/>
        <n v="113940"/>
        <n v="13300"/>
        <n v="582.8"/>
        <n v="4748.3"/>
        <n v="4468.9"/>
        <n v="31500"/>
        <n v="9700"/>
        <n v="10200"/>
        <n v="2941.5"/>
        <n v="36816"/>
        <n v="5464"/>
        <n v="3365.6"/>
        <n v="2311"/>
        <n v="3244.3"/>
        <n v="3131.95"/>
        <n v="10359.5"/>
        <n v="1573.8"/>
        <n v="10859.5"/>
        <n v="10859.6"/>
        <n v="86500"/>
        <n v="6731.2"/>
        <n v="30000"/>
        <n v="25000"/>
        <n v="52250"/>
        <n v="769"/>
        <n v="5306"/>
        <n v="519"/>
        <n v="9500"/>
        <n v="1558.4"/>
        <n v="1736.5"/>
        <n v="3257.3"/>
        <n v="3272.9"/>
        <n v="73000"/>
        <n v="-5900"/>
        <n v="11268.5"/>
        <n v="4326.1"/>
        <n v="4328.4"/>
        <n v="24500"/>
        <n v="8360"/>
        <n v="13010.5"/>
        <n v="6900"/>
        <n v="18389.5"/>
      </sharedItems>
    </cacheField>
    <cacheField name="续费类型" numFmtId="0">
      <sharedItems containsBlank="1" count="3">
        <s v="扩科续费"/>
        <m/>
        <s v="同科续费"/>
      </sharedItems>
    </cacheField>
    <cacheField name="推荐人" numFmtId="0">
      <sharedItems count="60">
        <s v="连羽姗+lianyushan@xdf.cn+连羽姗(新东方教育科技集团有限公司-产业机构-前途出国-前途北京公司-美国研究生一部 | 咨询顾问)"/>
        <s v="马一鸣"/>
        <s v=""/>
        <s v="赵鑫玉+zhaoxinyu69@xdf.cn+赵鑫玉69(新东方教育科技集团有限公司-培训学校-华北经济区-北京学校-高中一对一部-东北区-朝阳北分中心 | 课程顾问)"/>
        <s v="徐铁"/>
        <s v="王天义"/>
        <s v="怡轩"/>
        <s v="舒志豪"/>
        <s v="秦双双"/>
        <s v="郭又华"/>
        <s v="焦子瑞"/>
        <s v="张珮璐"/>
        <s v="谭悦"/>
        <s v="黄小妹"/>
        <s v="陈晶"/>
        <s v="余韵"/>
        <s v="陈号东"/>
        <s v="罗志勇"/>
        <s v="刘伟"/>
        <s v="张"/>
        <s v="申柄华"/>
        <s v="郑雪新"/>
        <s v="谭悦死单激活"/>
        <s v="李楚帆"/>
        <s v="赵丹萍+zhaodanping@xdf.cn+赵丹萍(新东方教育科技集团有限公司-产业机构-国际教育培训事业部-国际教育北京中心-美研部-服务管理中心-班课项目 | 学习管理师)"/>
        <s v="李亚坤"/>
        <s v="徐岩"/>
        <s v="黄子琪"/>
        <s v="赵倩竹+zhaoqianzhu@xdf.cn+ID+北京学校-运营管理部"/>
        <s v="李玉迪"/>
        <s v="李涛"/>
        <s v="刘大庆"/>
        <s v="赵星火死单激活"/>
        <s v="激活"/>
        <s v="袁琳"/>
        <s v="廖志强"/>
        <s v="徐静+xujing43@xdf.cn+徐静43(新东方教育科技集团有限公司-培训学校-华北经济区-北京学校-高中一对一部-东南区-珠市口分中心 | 课程顾问)"/>
        <s v="李殊涵"/>
        <s v="肖晨西2+ xiaochenxi2@xdf.cn+肖晨西2(新东方教育科技集团有限公司-产业机构-大学事业部-大学天津中心-考研项目部-走读项目部-销售管理部 | 学习顾问)"/>
        <s v="仲文娟"/>
        <s v="杨莹莹+yangyingying18@xdf.cn+杨莹莹18(新东方教育科技集团有限公司-培训学校-北京学校-高中一对一部-东南区-蒲黄榆分中心 | 课程顾问)"/>
        <s v="郝琨"/>
        <s v="陈婷"/>
        <s v="寇颖"/>
        <s v="葛铭"/>
        <s v="苗朝霞"/>
        <s v="赵星火"/>
        <s v="袁光+yuanguang@xdf.cn+袁光(新东方教育科技集团有限公司-培训学校-华北经济区-北京学校-综合行政部-行政管理中心 | 公共关系高级经理)"/>
        <s v="刘宇正"/>
        <s v="郝薇2-haowei2@xdf.cn-(新东方教育科技集团有限公司-产业机构-前途出国-前途北京公司-美国研究生二部-咨询一组 | 咨询顾问)"/>
        <s v="边鑫博"/>
        <s v="肖晨西"/>
        <s v="李佳霖+lijialin7@xdf.cn+李佳霖7(新东方教育科技集团有限公司-产业机构-前途出国-前途北京公司-加拿大部-咨询一组 | 加拿大部咨询组长)"/>
        <s v="陈猛飞"/>
        <s v="李衍葳"/>
        <s v="谢仕为"/>
        <s v="赵冬梅"/>
        <s v="郑石柱"/>
        <s v="宋化鹏+songhuapeng@xdf.cn+105759+国际教育运营管理部中关村一部"/>
        <s v="王家长"/>
      </sharedItems>
    </cacheField>
    <cacheField name="类型" numFmtId="0">
      <sharedItems containsBlank="1" count="4">
        <s v="续班"/>
        <s v="新签"/>
        <s v="分单"/>
        <m/>
      </sharedItems>
    </cacheField>
    <cacheField name="是否交接" numFmtId="0">
      <sharedItems count="3">
        <s v="无须交接"/>
        <s v="已交接"/>
        <s v="未交接"/>
      </sharedItems>
    </cacheField>
    <cacheField name="操作人编号" numFmtId="0">
      <sharedItems containsBlank="1" count="8">
        <s v="BJWY2201F8pC6h"/>
        <m/>
        <s v="BJWY2306SVFgG7"/>
        <s v="BJWY2101498uW2"/>
        <s v="WebReg"/>
        <s v="BJWY22035556hl"/>
        <s v="BJWY25030q8UPI"/>
        <s v="BJWY24032w1g8X"/>
      </sharedItems>
    </cacheField>
    <cacheField name="学员号" numFmtId="0">
      <sharedItems containsBlank="1" count="207">
        <s v="BJWY0937896806"/>
        <s v="BJWY0608429064"/>
        <m/>
        <s v="BJWY3516709337"/>
        <s v="BJWY4070764430"/>
        <s v="BJWY1330398363"/>
        <s v="BJWY7766369608"/>
        <s v="BJWY9360421142"/>
        <s v="BJWY5674732003"/>
        <s v="BJWY2461966659"/>
        <s v="BJWY8580626884"/>
        <s v="BJWY8378781191"/>
        <s v="BJWY9716502356"/>
        <s v="BJWY2655936220"/>
        <s v="BJWY2909848959"/>
        <s v="BJWY7263346689"/>
        <s v="BJWY7455894214"/>
        <s v="BJWY2327730966"/>
        <s v="BJWY3465614944"/>
        <s v="BJWY8981531337"/>
        <s v="BJWY3603642432"/>
        <s v="BJWY9257118799"/>
        <s v="BJWY9225883231"/>
        <s v="BJWY8354039591"/>
        <s v="BJWY9470738465"/>
        <s v="BJWY4129093680"/>
        <s v="BJWY7652125460"/>
        <s v="BJWY0479852281"/>
        <s v="BJWY4225089106"/>
        <s v="BJWY7496014551"/>
        <s v="BJWY3490719146"/>
        <s v="BJWY9896915481"/>
        <s v="BJWY9984950001"/>
        <s v="BJWY5373731877"/>
        <s v="BJWY6397223667"/>
        <s v="BJWY9951381631"/>
        <s v="BJWY3925303565"/>
        <s v="BJWY1156432159"/>
        <s v="BJWY1047660690"/>
        <s v="BJWY6420377129"/>
        <s v="BJWY6289218705"/>
        <s v="BJWY5745333836"/>
        <s v="BJWY6883909264"/>
        <s v="BJWY5497181540"/>
        <s v="BJWY6698966491"/>
        <s v="BJWY4054263916"/>
        <s v="BJWY7678301334"/>
        <s v="BJWY4366178735"/>
        <s v="BJWY0306552179"/>
        <s v="BJWY8913237067"/>
        <s v="BJWY7747947854"/>
        <s v="BJWY5491797172"/>
        <s v="XDF3140342751"/>
        <s v="BJWY3144689723"/>
        <s v="BJWY3027961814"/>
        <s v="BJWY8421557510"/>
        <s v="BJWY5344002864"/>
        <s v="BJWY5051477658"/>
        <s v="BJWY0537212885"/>
        <s v="BJWY9886008168"/>
        <s v="BJWY2260808681"/>
        <s v="BJWY0477000286"/>
        <s v="BJWY5602295992"/>
        <s v="BJWY1987714033"/>
        <s v="BJWY0245292322"/>
        <s v="BJWY9211284483"/>
        <s v="BJWY5229553205"/>
        <s v="BJWY2393327788"/>
        <s v="BJWY3523710832"/>
        <s v="BJWY2657109942"/>
        <s v="BJWY2140584175"/>
        <s v="BJWY6648297421"/>
        <s v="BJWY3959463862"/>
        <s v="BJWY5316147187"/>
        <s v="BJWY4804207220"/>
        <s v="BJWY6547327954"/>
        <s v="BJWY4947069192"/>
        <s v="BJWY3322821812"/>
        <s v="BJWY2891011072"/>
        <s v="XDF062126201036765"/>
        <s v="BJWY9887613821"/>
        <s v="BJWY6636321659"/>
        <s v="BJWY5716951741"/>
        <s v="BJWY3332294653"/>
        <s v="BJWY3128019256"/>
        <s v="BJWY4078733981"/>
        <s v="BJWY8932198706"/>
        <s v="BJWY6264756967"/>
        <s v="BJWY3235721714"/>
        <s v="BJWY9569609617"/>
        <s v="BJWY0538651013"/>
        <s v="BJWY3562670282"/>
        <s v="BJWY6537042214"/>
        <s v="BJWY1254065710"/>
        <s v="BJWY6034684427"/>
        <s v="XDF0311132869"/>
        <s v="BJWY6676927048"/>
        <s v="BJWY1998535057"/>
        <s v="BJWY0912092910"/>
        <s v="BJWY1193361761"/>
        <s v="BJWY0762020915"/>
        <s v="XDF072214235615410"/>
        <s v="BJWY6629642109"/>
        <s v="BJWY6854548197"/>
        <s v="BJWY7113016545"/>
        <s v="BJWY3176937057"/>
        <s v="BJWY9152928790"/>
        <s v="BJWY3742941733"/>
        <s v="BJWY4371591865"/>
        <s v="BJWY6374783962"/>
        <s v="BJWY3810262215"/>
        <s v="BJWY7152423607"/>
        <s v="BJWY1673605011"/>
        <s v="BJWY6412905905"/>
        <s v="BJWY5221694282"/>
        <s v="BJWY8549800749"/>
        <s v="BJWY5930865036"/>
        <s v="BJWY7280060062"/>
        <s v="BJWY5108768620"/>
        <s v="BJWY4373939258"/>
        <s v="BJWY2249353723"/>
        <s v="BJWY9577375324"/>
        <s v="BJWY4132320884"/>
        <s v="BJWY0011768931"/>
        <s v="BJWY3572404650"/>
        <s v="BJWY6398433958"/>
        <s v="BJWY5080083508"/>
        <s v="BJWY9085629152"/>
        <s v="BJWY8493021970"/>
        <s v="BJWY4754933877"/>
        <s v="BJWY8823586949"/>
        <s v="BJWY9642589793"/>
        <s v="BJWY3645959368"/>
        <s v="BJWY3510184345"/>
        <s v="BJWY0438533775"/>
        <s v="BJWY0702066855"/>
        <s v="BJWY9403107977"/>
        <s v="BJWY6032294372"/>
        <s v="BJWY6585818667"/>
        <s v="BJWY4285570062"/>
        <s v="BJWY9097974165"/>
        <s v="BJWY4516019180"/>
        <s v="BJWY1920764299"/>
        <s v="BJWY3896078049"/>
        <s v="BJWY2503114499"/>
        <s v="BJWY0122570561"/>
        <s v="BJWY3363438571"/>
        <s v="BJWY5105536828"/>
        <s v="BJWY3662221602"/>
        <s v="BJWY2377697031"/>
        <s v="BJWY4254752614"/>
        <s v="BJWY0876571088"/>
        <s v="BJWY3738466903"/>
        <s v="BJWY7444286478"/>
        <s v="BJWY3743960066"/>
        <s v="BJWY9896211790"/>
        <s v="BJWY8126135050"/>
        <s v="BJWY9694106934"/>
        <s v="BJWY2068492155"/>
        <s v="BJWY5569277947"/>
        <s v="BJWY5687397253"/>
        <s v="BJWY5177607842"/>
        <s v="BJWY5880710443"/>
        <s v="BJWY7769067507"/>
        <s v="BJWY7239584434"/>
        <s v="BJWY9523197140"/>
        <s v="BJWY2496985677"/>
        <s v="XDF092211000947274"/>
        <s v="BJWY5656456635"/>
        <s v="BJWY9437019695"/>
        <s v="BJWY2715131077"/>
        <s v="BJWY8589169818"/>
        <s v="BJWY7529260610"/>
        <s v="BJWY2245817924"/>
        <s v="BJWY2300146649"/>
        <s v="BJWY5279902251"/>
        <s v="BJWY7529289448"/>
        <s v="BJWY5105723891"/>
        <s v="BJWY2588390719"/>
        <s v="BJWY0618100908"/>
        <s v="BJWY1531413269"/>
        <s v="BJWY0721126408"/>
        <s v="BJWY9038592627"/>
        <s v="BJWY2511364322"/>
        <s v="BJWY0853632639"/>
        <s v="XDF4428392240"/>
        <s v="BJWY2481187846"/>
        <s v="BJWY7637374194"/>
        <s v="BJWY2494908948"/>
        <s v="BJWY1053812049"/>
        <s v="BJWY8613250784"/>
        <s v="BJWY7431477923"/>
        <s v="BJWY8152507580"/>
        <s v="BJWY9967293524"/>
        <s v="XDF7190401104"/>
        <s v="BJWY5850307137"/>
        <s v="BJWY1925617211"/>
        <s v="BJWY4234020420"/>
        <s v="BJWY0921202806"/>
        <s v="BJWY4055776168"/>
        <s v="BJWY1108037879"/>
        <s v="BJWY5835335329"/>
        <s v="BJWY2474671579"/>
        <s v="BJWY9363697733"/>
        <s v="BJWY0326541650"/>
        <s v="BJWY2797464143"/>
        <s v="BJWY1583109964"/>
      </sharedItems>
    </cacheField>
    <cacheField name="听课证号" numFmtId="0">
      <sharedItems containsBlank="1" count="481">
        <s v="WYJ270020021"/>
        <s v="WYJ270010021"/>
        <s v="WYE270390064"/>
        <s v="WYE270410057"/>
        <s v="WYE270420057"/>
        <s v="WYP270250067"/>
        <s v="WYP270260067"/>
        <s v="WYP270270067"/>
        <m/>
        <s v="KYQNJXY2702B0025"/>
        <s v="KYQNJXZ27020035"/>
        <s v="KYQNJX2703Z0080"/>
        <s v="KYQNJXY2702A0020"/>
        <s v="WYT260150019"/>
        <s v="WYT260160011"/>
        <s v="KYBNJXZ27020001"/>
        <s v="KYQNJXS27010003"/>
        <s v="KYQNJXZ27010004"/>
        <s v="WYF260360004"/>
        <s v="WYP280030016"/>
        <s v="WYM280030007"/>
        <s v="WYE280050011"/>
        <s v="WYP280020016"/>
        <s v="WYE280040011"/>
        <s v="WYM280020007"/>
        <s v="WYP280010016"/>
        <s v="WYM280010007"/>
        <s v="WYE280010017"/>
        <s v="WYF260230030"/>
        <s v="WYM272060049"/>
        <s v="WYM272050049"/>
        <s v="WYM272040049"/>
        <s v="WYP272120017"/>
        <s v="WYP272100017"/>
        <s v="WYP272110017"/>
        <s v="WYE272180009"/>
        <s v="WYE272170009"/>
        <s v="WYE272130025"/>
        <s v="108320173000000006"/>
        <s v="WYE270600040"/>
        <s v="WYE270590040"/>
        <s v="WYE270550048"/>
        <s v="WYZ270010036"/>
        <s v="WYE272160015"/>
        <s v="WYE272150015"/>
        <s v="WYE272130017"/>
        <s v="WYP272120009"/>
        <s v="WYP272110009"/>
        <s v="WYP272100009"/>
        <s v="KYQNJX2704Z0010"/>
        <s v="KYQNJXZ27040006"/>
        <s v="KYQNJXY2701B0067"/>
        <s v="KYQNJXY2704A0008"/>
        <s v="ZVVB260070001"/>
        <s v="WYE270600034"/>
        <s v="WYE270590034"/>
        <s v="WYE270550036"/>
        <s v="WYP270420048"/>
        <s v="WYP270410048"/>
        <s v="WYP270400048"/>
        <s v="WYE272180003"/>
        <s v="WYE272170003"/>
        <s v="WYE272130011"/>
        <s v="WYB2600080001"/>
        <s v="KYQNJXY2703A0005"/>
        <s v="KYQNJXY2703B0003"/>
        <s v="KYQNJXZ27030005"/>
        <s v="KYQNJXS27020003"/>
        <s v="KYQNJX2704Z0005"/>
        <s v="KYQNJX2703Z0083"/>
        <s v="KYQNJXS27010041"/>
        <s v="KYQNJXZ27010042"/>
        <s v="KYQNJXY2702B0028"/>
        <s v="KYQNJXY2702A0023"/>
        <s v="WYSJ260210101"/>
        <s v="WYE270600027"/>
        <s v="WYE270590027"/>
        <s v="WYE270550026"/>
        <s v="WYM270240049"/>
        <s v="WYM270230049"/>
        <s v="WYM270220049"/>
        <s v="WYP270420040"/>
        <s v="WYP270410040"/>
        <s v="WYP270400040"/>
        <s v="WYE270520050"/>
        <s v="WYM270180069"/>
        <s v="WYE270510050"/>
        <s v="WYM270170069"/>
        <s v="WYE270550021"/>
        <s v="WYM270160069"/>
        <s v="WYP270420039"/>
        <s v="WYM270240048"/>
        <s v="WYE270600026"/>
        <s v="WYP270410039"/>
        <s v="WYE270590026"/>
        <s v="WYM270230048"/>
        <s v="WYP270400039"/>
        <s v="WYE270550025"/>
        <s v="WYM270220048"/>
        <s v="WYP270420037"/>
        <s v="WYP270410037"/>
        <s v="WYP270400037"/>
        <s v="WYS260230045"/>
        <s v="WYE280050009"/>
        <s v="WYE280040009"/>
        <s v="WYE280010014"/>
        <s v="WYP280030013"/>
        <s v="WYP280020013"/>
        <s v="WYP280010013"/>
        <s v="WYS260230043"/>
        <s v="WYP272090044"/>
        <s v="WYE272120045"/>
        <s v="WYP272080044"/>
        <s v="WYE272110045"/>
        <s v="WYP272070044"/>
        <s v="WYE272080053"/>
        <s v="KYQNJXY2701B0061"/>
        <s v="KYQNJXS27010038"/>
        <s v="KYQNJXZ27010039"/>
        <s v="KYQNJXY2701A0061"/>
        <s v="KYQNJX2703Z0076"/>
        <s v="108320173000000005"/>
        <s v="WYE281030009"/>
        <s v="WYE281020009"/>
        <s v="WYE281010018"/>
        <s v="WYP281030018"/>
        <s v="WYP281020018"/>
        <s v="WYP281010018"/>
        <s v="WYSJ260210095"/>
        <s v="WYE270600015"/>
        <s v="WYE270590015"/>
        <s v="WYE270550009"/>
        <s v="WYP270420020"/>
        <s v="WYP270410020"/>
        <s v="WYP270400020"/>
        <s v="WYP270420019"/>
        <s v="WYP270410019"/>
        <s v="WYP270400019"/>
        <s v="WYP272090029"/>
        <s v="WYE272100053"/>
        <s v="WYP272080029"/>
        <s v="WYE272090053"/>
        <s v="WYP272070029"/>
        <s v="WYE272080035"/>
        <s v="WYSJ260210094"/>
        <s v="WYM270240044"/>
        <s v="WYM270230044"/>
        <s v="WYM270220044"/>
        <s v="WYE271120044"/>
        <s v="WYE271080048"/>
        <s v="WYE271110044"/>
        <s v="WYP271090051"/>
        <s v="WYP271080052"/>
        <s v="WYP271070052"/>
        <s v="WYE270600012"/>
        <s v="WYE270590012"/>
        <s v="WYE270550004"/>
        <s v="WYP270420016"/>
        <s v="WYP270410016"/>
        <s v="WYP270400016"/>
        <s v="WYP271060051"/>
        <s v="WYP271050051"/>
        <s v="WYP271040051"/>
        <s v="WYE271120045"/>
        <s v="WYE271110045"/>
        <s v="WYE271080049"/>
        <s v="108323457400000001"/>
        <s v="108323455500000002"/>
        <s v="WYE270600005"/>
        <s v="WYE270590005"/>
        <s v="WYE270500039"/>
        <s v="WYP270420004"/>
        <s v="WYP270410004"/>
        <s v="WYP270400004"/>
        <s v="WYE270520037"/>
        <s v="WYE270510037"/>
        <s v="WYE270500036"/>
        <s v="WYP270390053"/>
        <s v="WYP270380053"/>
        <s v="WYP270370053"/>
        <s v="WYM270240037"/>
        <s v="WYM270220037"/>
        <s v="WYM270230037"/>
        <s v="WYS260220056"/>
        <s v="WYSJ260210082"/>
        <s v="WYE270520033"/>
        <s v="WYE270510033"/>
        <s v="WYE270500026"/>
        <s v="WYP270390046"/>
        <s v="WYP270380046"/>
        <s v="WYP270370046"/>
        <s v="WYM272060022"/>
        <s v="WYM272050022"/>
        <s v="WYM272040022"/>
        <s v="108323455700000005"/>
        <s v="108361222000000001"/>
        <s v="WYP270390037"/>
        <s v="WYE270540046"/>
        <s v="WYP270380037"/>
        <s v="WYE270530046"/>
        <s v="WYP270370037"/>
        <s v="WYE270500016"/>
        <s v="KYQNJX2703Z0061"/>
        <s v="KYQNJXZ27020027"/>
        <s v="KYQNJXY2701B0047"/>
        <s v="KYQNJXY2701A0047"/>
        <s v="WYHE270030025"/>
        <s v="WYHE270040026"/>
        <s v="WYHP270020077"/>
        <s v="WYHP270030024"/>
        <s v="WYHM270020057"/>
        <s v="WYHM270030009"/>
        <s v="KYSJJXY27010013"/>
        <s v="KYSJJXZ27010013"/>
        <s v="KYSJJXS27010012"/>
        <s v="KYSJJX2707SZ0013"/>
        <s v="WYFJ260210049"/>
        <s v="WYS260210055"/>
        <s v="KYSJJXY27030011"/>
        <s v="KYSJJXZ27030011"/>
        <s v="KYSJJX2707Z0018"/>
        <s v="KYQNJXY2701A0040"/>
        <s v="KYQNJXY2701B0040"/>
        <s v="KYQNJXZ27010025"/>
        <s v="KYQNJXS27010025"/>
        <s v="KYZYJXJS27020028"/>
        <s v="KYQNJX2703Z0053"/>
        <s v="KYQNJXY2701A0039"/>
        <s v="KYQNJXY2701B0039"/>
        <s v="KYQNJXZ27020023"/>
        <s v="KYQNJX2703Z0052"/>
        <s v="WYE270520022"/>
        <s v="WYE270510022"/>
        <s v="WYE270490048"/>
        <s v="108320173000000004"/>
        <s v="WYF260210053"/>
        <s v="WYP270390015"/>
        <s v="WYM270240017"/>
        <s v="WYE270520020"/>
        <s v="WYP270380015"/>
        <s v="WYE270510020"/>
        <s v="WYM270230017"/>
        <s v="WYP270370015"/>
        <s v="WYM270220017"/>
        <s v="WYE270490044"/>
        <s v="KYSJJXY27010011"/>
        <s v="KYSJJXZ27010011"/>
        <s v="KYSJJXS27010010"/>
        <s v="KYSJJX2707SZ0011"/>
        <s v="WYP270300049"/>
        <s v="WYM270240006"/>
        <s v="WYE270520013"/>
        <s v="WYP270290049"/>
        <s v="WYE270510013"/>
        <s v="WYM270230006"/>
        <s v="WYC270020021"/>
        <s v="WYP270280049"/>
        <s v="WYE270490025"/>
        <s v="WYM270220006"/>
        <s v="WYSJ260210056"/>
        <s v="WYE270540026"/>
        <s v="WYE270530026"/>
        <s v="WYE270490038"/>
        <s v="108320172900000002"/>
        <s v="WYP270390003"/>
        <s v="WYE270520014"/>
        <s v="WYP270380003"/>
        <s v="WYE270510014"/>
        <s v="WYP270370003"/>
        <s v="WYE270490031"/>
        <s v="WYT262040023"/>
        <s v="WYT262060011"/>
        <s v="WYS260220030"/>
        <s v="WYP270300047"/>
        <s v="WYE270520012"/>
        <s v="WYP270290047"/>
        <s v="WYE270510012"/>
        <s v="WYP270280047"/>
        <s v="WYE270490023"/>
        <s v="WYP272060043"/>
        <s v="WYE272100033"/>
        <s v="WYP272050043"/>
        <s v="WYE272090033"/>
        <s v="WYP272040043"/>
        <s v="WYE272070048"/>
        <s v="WYT262020014"/>
        <s v="WYT262010027"/>
        <s v="WYE270160066"/>
        <s v="WYE270300052"/>
        <s v="WYP270120062"/>
        <s v="WYP270110062"/>
        <s v="WYP270100062"/>
        <s v="WYM270120042"/>
        <s v="WYM270080047"/>
        <s v="108320174000000003"/>
        <s v="WYP280030008"/>
        <s v="WYE280050005"/>
        <s v="WYP280020008"/>
        <s v="WYJ280020001"/>
        <s v="WYJ280010001"/>
        <s v="WYE280040005"/>
        <s v="WYP280010008"/>
        <s v="WYE280010009"/>
        <s v="WYT260120018"/>
        <s v="WYT260140010"/>
        <s v="WYT260180018"/>
        <s v="WYT260190010"/>
        <s v="WYFJ260210039"/>
        <s v="108320172900000001"/>
        <s v="WYP270290038"/>
        <s v="WYM270240002"/>
        <s v="WYM270220002"/>
        <s v="WYE270520004"/>
        <s v="WYP270280038"/>
        <s v="WYE270510004"/>
        <s v="WYE270490006"/>
        <s v="WYP270300038"/>
        <s v="WYM270230002"/>
        <s v="WYT262020010"/>
        <s v="WYT262010022"/>
        <s v="WYP270290037"/>
        <s v="WYP270300037"/>
        <s v="WYE270530008"/>
        <s v="WYE270540008"/>
        <s v="WYP270280037"/>
        <s v="WYE270490004"/>
        <s v="KYSJJX2707Z0010"/>
        <s v="KYSJJXZ27030005"/>
        <s v="KYSJJXY27030005"/>
        <s v="WYP270290033"/>
        <s v="WYE270400050"/>
        <s v="WYM270160062"/>
        <s v="WYE270420049"/>
        <s v="WYP270280033"/>
        <s v="WYM270180062"/>
        <s v="WYE270410049"/>
        <s v="WYP270300033"/>
        <s v="WYM270170062"/>
        <s v="WYP280030007"/>
        <s v="WYP280020007"/>
        <s v="WYP280010007"/>
        <s v="WYE280030004"/>
        <s v="WYE280020004"/>
        <s v="WYE280010008"/>
        <s v="WYP270300034"/>
        <s v="WYE270530005"/>
        <s v="WYJ270020015"/>
        <s v="WYE270540005"/>
        <s v="WYP270280034"/>
        <s v="WYJ270010015"/>
        <s v="WYP270290034"/>
        <s v="WYE270400051"/>
        <s v="WYP272050036"/>
        <s v="WYP272040036"/>
        <s v="WYP272060036"/>
        <s v="WYP270290032"/>
        <s v="WYE270400049"/>
        <s v="WYE270540004"/>
        <s v="WYP270280032"/>
        <s v="WYE270530004"/>
        <s v="WYP270300032"/>
        <s v="KYJZ2801020003"/>
        <s v="KYJS28010010001"/>
        <s v="KYJY28010010002"/>
        <s v="KYJ2801Z10002"/>
        <s v="KYJS2801020002"/>
        <s v="KYJ2801Z20002"/>
        <s v="KYJY2801020003"/>
        <s v="KYSJJXZ27010010"/>
        <s v="KYZYJXJJ27010013"/>
        <s v="KYSJJX2707SZ0010"/>
        <s v="KYSJJXY27010010"/>
        <s v="108321590700000002"/>
        <s v="WYM281030006"/>
        <s v="WYE281030007"/>
        <s v="WYE281020007"/>
        <s v="WYP281010011"/>
        <s v="WYP281020011"/>
        <s v="WYM281020006"/>
        <s v="WYE281010012"/>
        <s v="WYM281010006"/>
        <s v="WYS260220016"/>
        <s v="WYP281030011"/>
        <s v="WYP270300029"/>
        <s v="WYE270530002"/>
        <s v="WYE270540002"/>
        <s v="WYP270280029"/>
        <s v="WYP270290029"/>
        <s v="WYE270400044"/>
        <s v="KYQNJXZ27020015"/>
        <s v="KYQNJXY2701A0024"/>
        <s v="KYQNJXY2701B0024"/>
        <s v="KYQNJX2703Z0031"/>
        <s v="WYS260210051"/>
        <s v="WYS260220008"/>
        <s v="WYP280010006"/>
        <s v="WYE280010007"/>
        <s v="WYP280020006"/>
        <s v="WYE280040004"/>
        <s v="WYE280050004"/>
        <s v="WYP280030006"/>
        <s v="WYP270280025"/>
        <s v="WYE270430059"/>
        <s v="WYP270290025"/>
        <s v="WYE270400039"/>
        <s v="WYE270440059"/>
        <s v="WYP270300025"/>
        <s v="WYS260210042"/>
        <s v="WYE281010011"/>
        <s v="WYE281030006"/>
        <s v="WYE281020006"/>
        <s v="WYP281010010"/>
        <s v="WYP281020010"/>
        <s v="WYS260220007"/>
        <s v="WYP281030010"/>
        <s v="WYS260310001"/>
        <s v="WYF260210028"/>
        <s v="108320173200000002"/>
        <s v="WYT260190003"/>
        <s v="WYT260180003"/>
        <s v="WYT260220002"/>
        <s v="WYT260210002"/>
        <s v="WYSJ260210010"/>
        <s v="WYP272040027"/>
        <s v="WYP272060027"/>
        <s v="WYM272060007"/>
        <s v="WYM272050007"/>
        <s v="WYM272040007"/>
        <s v="WYE272090021"/>
        <s v="WYP272050027"/>
        <s v="WYE272100021"/>
        <s v="WYE272070030"/>
        <s v="WYT262070014"/>
        <s v="WYT262080009"/>
        <s v="WYFJ260210008"/>
        <s v="WYHP270030018"/>
        <s v="WYHP270020071"/>
        <s v="WYHE270040019"/>
        <s v="WYHM270020056"/>
        <s v="WYHE270020060"/>
        <s v="WYHM270030008"/>
        <s v="WYC270020011"/>
        <s v="WYP270280006"/>
        <s v="WYE270420034"/>
        <s v="WYM270170042"/>
        <s v="WYP270300006"/>
        <s v="WYE270410034"/>
        <s v="WYM270180042"/>
        <s v="WYM270160042"/>
        <s v="WYP270290006"/>
        <s v="WYE270400016"/>
        <s v="WYP272060024"/>
        <s v="WYP272040024"/>
        <s v="WYE272090018"/>
        <s v="WYP272050024"/>
        <s v="WYE272070026"/>
        <s v="WYE272100018"/>
        <s v="WYHE270030021"/>
        <s v="WYHP270030016"/>
        <s v="WYHP270020069"/>
        <s v="WYHE270040017"/>
        <s v="WYE272120008"/>
        <s v="WYE272070024"/>
        <s v="WYP272060022"/>
        <s v="WYP272040022"/>
        <s v="WYE272110008"/>
        <s v="WYP272050022"/>
        <s v="WYJ270010013"/>
        <s v="WYE270400003"/>
        <s v="WYP270270056"/>
        <s v="WYP270250056"/>
        <s v="WYJ270020013"/>
        <s v="WYE270430040"/>
        <s v="WYP270260056"/>
        <s v="WYE270440040"/>
        <s v="WYP271070044"/>
        <s v="WYP271090044"/>
        <s v="WYP271080044"/>
        <s v="KYHSJXZ27020071"/>
        <s v="KYHSJX2702Z0073"/>
        <s v="KYHSJXY27020084"/>
      </sharedItems>
    </cacheField>
    <cacheField name="报班日期" numFmtId="0">
      <sharedItems containsBlank="1" count="50">
        <s v="2026-03-31"/>
        <s v="2026-03-29"/>
        <s v="2026-03-28"/>
        <s v="2026-03-27"/>
        <s v="2026-03-26"/>
        <s v="2026-03-24"/>
        <s v="2026-03-23"/>
        <s v="2026-03-22"/>
        <s v="2026-03-21"/>
        <s v="2026-03-20"/>
        <s v="2026-03-13"/>
        <m/>
        <s v="2026-03-08"/>
        <s v="2026-03-07"/>
        <s v="2026-03-05"/>
        <s v="2026-03-04"/>
        <s v="2026-03-02"/>
        <s v="2026-03-01"/>
        <s v="2026-02-28"/>
        <s v="2026-02-24"/>
        <s v="2026-02-23"/>
        <s v="2026-02-19"/>
        <s v="2026-02-08"/>
        <s v="2026-02-06"/>
        <s v="2026-02-02"/>
        <s v="2026-03-15"/>
        <s v="2026-03-30"/>
        <s v="2026-03-25"/>
        <s v="2026-03-19"/>
        <s v="2026-03-18"/>
        <s v="2026-03-17"/>
        <s v="2026-03-16"/>
        <s v="2026-03-14"/>
        <s v="2026-03-12"/>
        <s v="2026-03-11"/>
        <s v="2026-03-10"/>
        <s v="2026-03-09"/>
        <s v="2026-03-06"/>
        <s v="2026-03-03"/>
        <s v="2026-02-27"/>
        <s v="2026-02-26"/>
        <s v="2026-02-25"/>
        <s v="2026-02-15"/>
        <s v="2026-02-13"/>
        <s v="2026-02-09"/>
        <s v="2026-02-07"/>
        <s v="2026-02-11"/>
        <s v="2026-02-04"/>
        <s v="2026-02-03"/>
        <s v="2026-02-01"/>
      </sharedItems>
    </cacheField>
    <cacheField name="学员状态" numFmtId="0">
      <sharedItems containsString="0" containsBlank="1" containsNonDate="0" count="1">
        <m/>
      </sharedItems>
    </cacheField>
    <cacheField name="回访记录" numFmtId="0">
      <sharedItems count="260" longText="1">
        <s v="回访人：赵星火，回访时间：2026-03-31 17:15，回访内容：18295697969；|回访人：赵星火，回访时间：2026-03-31 17:15，回访内容：转班"/>
        <s v="回访人：赵星火，回访时间：2026-03-29 11:30，回访内容：续费；|回访人：赵星火，回访时间：2026-03-29 11:37，回访内容：系统自动签约"/>
        <s v="回访人：谭悦，回访时间：2026-03-28 16:30，回访内容：面谈报名 "/>
        <s v="回访人：赵星火，回访时间：2026-03-27 17:14，回访内容：1；|回访人：赵星火，回访时间：2026-03-27 17:15，回访内容：1"/>
        <s v="回访人：谭悦，回访时间：2026-03-24 16:23，回访内容：跨考计算机，北邮，英语四六级没过，高考125，大二， 吉林_x000a_这学期想出去找实习， 数学和英语。 考虑网课，加微信  宁 ；|回访人：谭悦，回访时间：2026-03-26 13:10，回访内容：系统自动签约"/>
        <s v="回访人：赵星火，回访时间：2026-03-24 10:37，回访内容：签约"/>
        <s v="回访人：谭悦，回访时间：2026-03-16 21:37，回访内容：跟进网课中 ；|回访人：谭悦，回访时间：2026-03-22 19:27，回访内容：微信跟进中  ；|回访人：谭悦，回访时间：2026-03-24 10:47，回访内容：1"/>
        <s v="回访人：赵星火，回访时间：2026-03-14 20:12，回访内容：表示还没有确定确定了再说吧跟进中；|回访人：赵星火，回访时间：2026-03-19 21:34，回访内容：跟进学生情况周末再说报名 先存钱去；|回访人：赵星火，回访时间：2026-03-22 10:32，回访内容：看下今天是否报名课程这边继续维护跟进中；|回访人：赵星火，回访时间：2026-03-22 14:05，回访内容：1"/>
        <s v="回访人：李涛，回访时间：2026-03-19 20:36，回访内容：孩子是北京交通大学    城市轨道交通！   孩子现在再广西南宁，推荐全年营！加微信给家长资料！    ；|回访人：李涛，回访时间：2026-03-22 18:05，回访内容：报名"/>
        <s v="回访人：谭悦，回访时间：2026-03-18 18:10，回访内容：英语单科走读  ；|回访人：谭悦，回访时间：2026-03-22 16:31，回访内容：系统自动签约"/>
        <s v="回访人：谭悦，回访时间：2026-03-17 16:23，回访内容：17816020026 孩子微信， 联系网课，直通车， 护理，让我家孩子  ；|回访人：谭悦，回访时间：2026-03-21 18:44，回访内容：签约 "/>
        <s v="回访人：谭悦，回访时间：2026-03-18 13:03，回访内容：线上考研课， 秋雨接待  ；|回访人：谭悦，回访时间：2026-03-20 10:59，回访内容：系统自动签约"/>
        <s v="回访人：谭悦，回访时间：2026-03-08 18:44，回访内容：考研网课 全程班  加微信发送课程介绍   ；|回访人：谭悦，回访时间：2026-03-13 13:15，回访内容：1"/>
        <s v="回访人：徐铁，回访时间：2026-03-08 15:12，回访内容：续费i一对一；|回访人：徐铁，回访时间：2026-03-09 19:00，回访内容：系统自动签约"/>
        <s v="回访人：赵星火，回访时间：2026-03-03 15:03，回访内容：之前上过新东方英语网课，今年不需要英语，主要是专业课，物理综合，还有政治网课；|回访人：赵星火，回访时间：2026-03-04 19:18，回访内容：回访学生情况这边继续维护跟进中继续维护。；|回访人：赵星火，回访时间：2026-03-08 19:31，回访内容：表示要再看下课程考虑一下再说跟进中；|回访人：赵星火，回访时间：2026-03-08 20:45，回访内容：系统自动签约"/>
        <s v="回访人：杨晓超，回访时间：2026-03-07 18:04，回访内容：签约 "/>
        <s v="回访人：段同飞，回访时间：2026-03-07 17:45，回访内容：赵星火老师已签约；|回访人：赵星火，回访时间：2026-03-07 17:51，回访内容：1"/>
        <s v="回访人：赵星火，回访时间：2026-03-06 11:19，回访内容：1；|回访人：赵星火，回访时间：2026-03-06 11:19，回访内容：1"/>
        <s v="回访人：赵星火，回访时间：2026-03-04 19:10，回访内容：签约"/>
        <s v="回访人：赵星火，回访时间：2026-02-28 11:45，回访内容：1；|回访人：赵星火，回访时间：2026-03-01 22:04，回访内容：回放课程考虑这边继续维护学生情况中；|回访人：赵星火，回访时间：2026-03-02 16:16，回访内容：1"/>
        <s v="回访人：赵星火，回访时间：2026-03-01 09:13，回访内容：1"/>
        <s v="回访人：赵星火，回访时间：2026-02-26 19:59，回访内容：主要是了解考走读班 邀约试听，对比线上线下的课程；|回访人：赵星火，回访时间：2026-02-27 18:31，回访内容：面谈了跟进学生情况看下怎么报名方式；|回访人：赵星火，回访时间：2026-02-28 18:09，回访内容：系统自动签约"/>
        <s v="回访人：谭悦，回访时间：2026-02-28 22:25，回访内容：1；|回访人：谭悦，回访时间：2026-02-28 22:26，回访内容：1"/>
        <s v="回访人：谭悦，回访时间：2026-02-27 18:01，回访内容：大三，27考研，北印刷，工业设计，成教本科，基础差一些， 英语在学家长自己教。_x000a_；|回访人：谭悦，回访时间：2026-02-28 22:24，回访内容：签约"/>
        <s v="回访人：赵星火，回访时间：2026-02-24 18:58，回访内容：计划报网课跟进中继续维护；|回访人：赵星火，回访时间：2026-02-24 19:17，回访内容：系统自动签约"/>
        <s v="回访人：谭悦，回访时间：2026-02-24 11:20，回访内容：转班；|回访人：谭悦，回访时间：2026-02-24 11:25，回访内容：1"/>
        <s v="回访人：谭悦，回访时间：2026-02-24 11:21，回访内容：转班；|回访人：谭悦，回访时间：2026-02-24 11:22，回访内容：1"/>
        <s v="回访人：谭悦，回访时间：2026-02-19 19:28，回访内容：报名网课 "/>
        <s v="回访人：赵星火，回访时间：2026-02-04 20:37，回访内容：嗯，要考非全推荐首师大自行考上的可能性推荐无忧小玩儿。；|回访人：赵星火，回访时间：2026-02-05 14:51，回访内容：对考研不是很了解跟进学生情况中继续维护。；|回访人：赵星火，回访时间：2026-02-06 15:45，回访内容：明天校区面谈跟进学生情况中继续维护，；|回访人：赵星火，回访时间：2026-02-08 12:58，回访内容：系统自动签约"/>
        <s v="回访人：赵星火，回访时间：2026-01-30 16:55，回访内容：回访学生情况给到活动优惠跟进中继续维护。；|回访人：赵星火，回访时间：2026-01-31 16:37，回访内容：电话呼出联系不上学生微信上跟进下；|回访人：赵星火，回访时间：2026-02-04 16:46，回访内容：表示等等这边再说跟进中继续维护。；|回访人：赵星火，回访时间：2026-02-06 18:24，回访内容：系统自动签约"/>
        <s v="回访人：谭悦，回访时间：2026-02-05 11:34，回访内容：续报3000元升级费  ；|回访人：谭悦，回访时间：2026-02-06 17:31，回访内容：系统自动签约"/>
        <s v="回访人：系统管理员，回访时间：2026-02-02 09:55，回访内容：学生转产品转入，创建续费工单。"/>
        <s v="回访人：赵星火，回访时间：2026-02-24 10:49，回访内容：1；|回访人：赵星火，回访时间：2026-02-24 10:50，回访内容：签约"/>
        <s v="回访人：系统管理员，回访时间：2026-03-15 19:35，回访内容：学生转产品转入，创建续费工单。"/>
        <s v="回访人：谭悦，回访时间：2026-03-06 19:09，回访内容：宁夏，考虑考公共卫生  ；|回访人：谭悦，回访时间：2026-03-07 13:40，回访内容：系统自动签约"/>
        <s v="回访人：谭悦，回访时间：2026-03-04 22:04，回访内容：微信跟进中  网课 ；|回访人：谭悦，回访时间：2026-03-05 10:53，回访内容：系统自动签约"/>
        <s v="回访人：张乐，回访时间：2026-02-26 11:10，回访内容：1；|回访人：张乐，回访时间：2026-02-26 11:10，回访内容：1；|回访人：张乐，回访时间：2026-02-26 11:11，回访内容：张乐进行了退单操作!(本条回访记录由系统自动记录)；|回访人：张乐，回访时间：2026-02-26 11:12，回访内容：1"/>
        <s v="回访人：谭悦，回访时间：2026-03-31 17:42，回访内容：跟进四级无忧计划  ；|回访人：谭悦，回访时间：2026-03-31 19:46，回访内容：报名四级班 "/>
        <s v="回访人：赵星火，回访时间：2026-03-25 18:43，回访内容：本科学校和专业，大二 学高分子  北印刷在读_x000a_目标院校和专业，材料，对学校没什么概念这边想要班课学习_x000a_就业_x000a_基本学情 四六级大学数学，四级426分,高考数学120多分  _x000a_学习时间分配_x000a_学习习惯_x000a_邀约面谈；|回访人：赵星火，回访时间：2026-03-26 14:50，回访内容：回访下学生情况看下考虑继续维护中；|回访人：赵星火，回访时间：2026-03-27 16:28，回访内容：自己外呼联系不上学生，邀约面谈看下考虑跟进中；|回访人：赵星火，回访时间：2026-03-29 15:04，回访内容：回访下课程考虑这边看下新东方其他报名学生  ；|回访人：赵星火，回访时间：2026-03-31 19:06，回访内容：1"/>
        <s v="回访人：谭悦，回访时间：2026-03-30 16:00，回访内容：1；|回访人：谭悦，回访时间：2026-03-30 16:04，回访内容：系统自动签约"/>
        <s v="回访人：谭悦，回访时间：2026-03-26 10:37，回访内容：1；|回访人：谭悦，回访时间：2026-03-30 19:53，回访内容：系统自动签约"/>
        <s v="回访人：谭悦，回访时间：2026-03-27 22:20，回访内容：1；|回访人：谭悦，回访时间：2026-03-29 19:17，回访内容：准备报北大专业课  ；|回访人：谭悦，回访时间：2026-03-30 15:10，回访内容：系统自动签约"/>
        <s v="回访人：李涛，回访时间：2026-03-25 14:36，回访内容：海本毕业 现在回来了  下午电话沟通一下；|回访人：李涛，回访时间：2026-03-25 17:41，回访内容：加州大学戴维斯分校 学的是影视专业，现在家里人想让孩子回来再国内读研究生，目前看的中戏的戏剧表演！周五来校区面谈一下  继续跟进！；|回访人：李涛，回访时间：2026-03-29 17:54，回访内容：计划督学课程！上课方便一点；|回访人：李涛，回访时间：2026-03-30 11:30，回访内容：1"/>
        <s v="回访人：谭悦，回访时间：2026-03-25 13:47，回访内容：咨询暑假集训营   工商管理， 学说  ；|回访人：谭悦，回访时间：2026-03-28 16:59，回访内容：家长说明天到营地参观报到  ；|回访人：谭悦，回访时间：2026-03-29 15:24，回访内容：今天面谈  ；|回访人：谭悦，回访时间：2026-03-29 17:59，回访内容：签约 ；|回访人：谭悦，回访时间：2026-03-29 18:23，回访内容：谭悦进行了退单操作!(本条回访记录由系统自动记录)；|回访人：杨晓超，回访时间：2026-03-29 18:40，回访内容：签约"/>
        <s v="回访人：谭悦，回访时间：2026-03-29 18:32，回访内容：1；|回访人：谭悦，回访时间：2026-03-29 18:40，回访内容：系统自动签约"/>
        <s v="回访人：赵星火，回访时间：2026-03-26 15:48，回访内容：还是考虑走读班为主 建议走读班+一对一的学习模式；|回访人：赵星火，回访时间：2026-03-29 17:01，回访内容：还在纠结集训还是走读跟进中继续维护学生；|回访人：赵星火，回访时间：2026-03-29 17:40，回访内容：1"/>
        <s v="回访人：李婧，回访时间：2026-03-29 19:18，回访内容：续六级；|回访人：李婧，回访时间：2026-03-29 19:23，回访内容：1"/>
        <s v="回访人：谭悦，回访时间：2026-03-25 14:45，回访内容：1；|回访人：谭悦，回访时间：2026-03-25 16:12，回访内容：邀约家长来线下沟通体验  ；|回访人：谭悦，回访时间：2026-03-28 12:18，回访内容：考研二战，通信，去年考的本校， 去年英二 政治 60多， 数学和专业课。_x000a_48小时内，；|回访人：谭悦，回访时间：2026-03-28 12:18，回访内容：系统自动签约"/>
        <s v="回访人：赵星火，回访时间：2026-03-23 18:10，回访内容：跟进学生情况继续维护跟进中；|回访人：赵星火，回访时间：2026-03-24 11:07，回访内容：月底之前逼单缴费跟进学生情况中继续维护。；|回访人：赵星火，回访时间：2026-03-28 17:42，回访内容：系统自动签约"/>
        <s v="回访人：李涛，回访时间：2026-03-23 19:21，回访内容：再留一下；|回访人：李涛，回访时间：2026-03-28 15:15，回访内容：今天来校区试听！；|回访人：李涛，回访时间：2026-03-28 17:10，回访内容：已报名"/>
        <s v="回访人：李涛，回访时间：2026-03-18 16:10，回访内容：同学本人，39了，想考非全的心理学，在北京。主要的问题点是：第一,自己有时间学习，但是担心自己精力不够。第二是想看下院校的录取情况是怎样的。课程倾向于线上，推荐督学和线上课程！；|回访人：李涛，回访时间：2026-03-23 17:28，回访内容：发一下协议！；|回访人：李涛，回访时间：2026-03-26 17:21，回访内容：纠结犹豫中！；|回访人：李涛，回访时间：2026-03-27 14:34，回访内容：系统自动签约"/>
        <s v="回访人：谭悦，回访时间：2026-03-27 22:13，回访内容：1；|回访人：谭悦，回访时间：2026-03-27 22:13，回访内容：1"/>
        <s v="回访人：谭悦，回访时间：2026-03-26 12:36，回访内容：1；|回访人：谭悦，回访时间：2026-03-26 12:39，回访内容：系统自动签约"/>
        <s v="回访人：谭悦，回访时间：2026-03-18 20:00，回访内容：1；|回访人：谭悦，回访时间：2026-03-25 16:24，回访内容：1；|回访人：谭悦，回访时间：2026-03-25 19:33，回访内容：签约 "/>
        <s v="回访人：谭悦，回访时间：2026-03-25 10:36，回访内容：续费；|回访人：谭悦，回访时间：2026-03-25 12:37，回访内容：系统自动签约"/>
        <s v="回访人：谭悦，回访时间：2026-03-16 12:11，回访内容：考虑大班课还是一对一  ；|回访人：谭悦，回访时间：2026-03-23 15:29，回访内容：准备报名魏公村班级， 跟进中  ；|回访人：谭悦，回访时间：2026-03-25 12:16，回访内容：1"/>
        <s v="回访人：谭悦，回访时间：2026-03-25 17:24，回访内容：1；|回访人：谭悦，回访时间：2026-03-25 17:27，回访内容：系统自动签约"/>
        <s v="回访人：赵星火，回访时间：2026-03-19 21:23，回访内容：回访学生情况跟进中这边看下试听安排；|回访人：赵星火，回访时间：2026-03-23 20:13，回访内容：表示这边25号过来这边继续维护跟进中 试听规划；|回访人：赵星火，回访时间：2026-03-25 17:10，回访内容：系统自动签约"/>
        <s v="回访人：杨晓超，回访时间：2026-03-17 20:16，回访内容：谭悦跟进沟通 ；|回访人：杨晓超，回访时间：2026-03-20 17:35，回访内容：谭悦紧跟中，看接下来的学习方案；|回访人：杨晓超，回访时间：2026-03-25 15:47，回访内容：签约"/>
        <s v="回访人：谭悦，回访时间：2026-03-24 11:47，回访内容：走读班， 花园桥， 英语单科  ；|回访人：谭悦，回访时间：2026-03-24 21:48，回访内容：1"/>
        <s v="回访人：系统管理员，回访时间：2026-03-24 11:55，回访内容：学生转产品转入，创建续费工单。"/>
        <s v="回访人：赵星火，回访时间：2026-03-23 14:47，回访内容：只想要7月份上强化和冲刺班这边继续维护中；|回访人：赵星火，回访时间：2026-03-24 11:51，回访内容：1"/>
        <s v="回访人：赵星火，回访时间：2026-03-24 18:05，回访内容：咨询复试一对一推荐课程跟进中 继续维护；|回访人：赵星火，回访时间：2026-03-24 20:04，回访内容：系统自动签约"/>
        <s v="回访人：谭悦，回访时间：2026-03-24 16:04，回访内容：1；|回访人：谭悦，回访时间：2026-03-24 16:07，回访内容：系统自动签约"/>
        <s v="回访人：谭悦，回访时间：2026-03-16 12:08，回访内容：昨天来集训营面谈试听课了， 对数学老师比较满意， 还要考虑一下，跟进中  ；|回访人：谭悦，回访时间：2026-03-23 15:30，回访内容：家长想报四月集训营， 跟进考研课程中， ；|回访人：谭悦，回访时间：2026-03-24 14:49，回访内容：1"/>
        <s v="回访人：李涛，回访时间：2026-03-23 19:45，回访内容：换班重新交接；|回访人：李涛，回访时间：2026-03-23 19:45，回访内容：1"/>
        <s v="回访人：赵星火，回访时间：2026-03-23 17:55，回访内容：续费交费了；|回访人：赵星火，回访时间：2026-03-23 17:58，回访内容：系统自动签约"/>
        <s v="回访人：李涛，回访时间：2026-03-23 16:44，回访内容：报名英语6级一对一！；|回访人：李涛，回访时间：2026-03-23 17:52，回访内容：系统自动签约"/>
        <s v="回访人：谭悦，回访时间：2026-03-23 11:57，回访内容：今天孩子爸爸妈妈来北京面谈了 想先报六级班， 后期考虑暑假集训营  ；|回访人：谭悦，回访时间：2026-03-23 13:24，回访内容：签约 "/>
        <s v="回访人：谭悦，回访时间：2026-03-23 10:03，回访内容：1；|回访人：谭悦，回访时间：2026-03-23 10:17，回访内容：系统自动签约"/>
        <s v="回访人：谭悦，回访时间：2026-03-22 15:19，回访内容：跟进中 周闻汐 15010397505；|回访人：谭悦，回访时间：2026-03-22 17:06，回访内容：签约"/>
        <s v="回访人：谭悦，回访时间：2026-03-22 15:13，回访内容：1；|回访人：谭悦，回访时间：2026-03-22 15:17，回访内容：系统自动签约"/>
        <s v="回访人：赵星火，回访时间：2026-03-20 10:35，回访内容：本科学校和专业，首经贸本校_x000a_目标院校和专业，首经贸   金融学硕_x000a_就业，刚退伍回来跟进中_x000a_基本学情 四六级大学数学：数学不好两年没开始学习了，_x000a_学习时间分配_x000a_学习习惯，自己没有学习计划 _x000a_去年学习情况_x000a_分析未上岸原因；|回访人：赵星火，回访时间：2026-03-21 17:46，回访内容：确定下明天到访跟进学生情况中继续维护。；|回访人：赵星火，回访时间：2026-03-22 11:47，回访内容：签约"/>
        <s v="回访人：李涛，回访时间：2026-03-17 14:23，回访内容：给孩子了解考研课程  北京建筑大学 环境工程专业 周六带孩子一起来校区面谈！；|回访人：赵星火，回访时间：2026-03-22 19:14，回访内容：签约"/>
        <s v="回访人：谭悦，回访时间：2026-03-16 17:58，回访内容：老带新推荐来的， 跟进考研学习， 择校择专业  ；|回访人：谭悦，回访时间：2026-03-21 12:58，回访内容：学生今天来校区沟通， 试听课  ；|回访人：谭悦，回访时间：2026-03-22 15:29，回访内容：签约 "/>
        <s v="回访人：赵星火，回访时间：2026-03-20 18:54，回访内容：来海淀比较远推荐线上还是看下跟进中 明天回复；|回访人：赵星火，回访时间：2026-03-21 10:38，回访内容：回访学生情况看下课程考虑继续维护中；|回访人：赵星火，回访时间：2026-03-22 14:22，回访内容：1"/>
        <s v="回访人：谭悦，回访时间：2026-03-17 10:22，回访内容：微信通过了  ；|回访人：谭悦，回访时间：2026-03-17 16:10，回访内容：六级，346， 雅思4.5-5_x000a_六级500分， 雅思5-5.5_x000a_大二下学期六级， 暑假开始学考研， 专业课。_x000a_邀约这周六的试听课  ；|回访人：谭悦，回访时间：2026-03-20 12:32，回访内容：邀约明天魏公村校区试听课  跟进中  ；|回访人：谭悦，回访时间：2026-03-22 11:53，回访内容：签约 "/>
        <s v="回访人：王钦，回访时间：2026-03-14 17:33，回访内容：安排李涛老师进行面谈接待沟通，介绍了一对一项目的内容；|回访人：王钦，回访时间：2026-03-16 21:41，回访内容：明天线下花园桥面谈付款；|回访人：王钦，回访时间：2026-03-20 21:24，回访内容：同步了魏公村校区的的相关试听邀约，进行相关线下跟进，等待对方回复；|回访人：王钦，回访时间：2026-03-21 16:50，回访内容：1"/>
        <s v="回访人：李涛，回访时间：2026-03-16 18:28，回访内容：要等一周再看；|回访人：李涛，回访时间：2026-03-20 17:20，回访内容：这周定！；|回访人：李涛，回访时间：2026-03-21 17:52，回访内容：报名"/>
        <s v="回访人：赵星火，回访时间：2026-03-17 20:24，回访内容：跟进学生情况等试听结束看下情况跟进中；|回访人：赵星火，回访时间：2026-03-20 15:56，回访内容：今晚八点才试听 试听之后再看下；|回访人：赵星火，回访时间：2026-03-21 11:33，回访内容：系统自动签约"/>
        <s v="回访人：赵星火，回访时间：2026-03-15 19:23，回访内容：沟通续费跟进中；|回访人：赵星火，回访时间：2026-03-16 10:38，回访内容：约时间缴费续费跟进中继续维护学生；|回访人：赵星火，回访时间：2026-03-21 10:16，回访内容：系统自动签约"/>
        <s v="回访人：谭悦，回访时间：2026-03-17 17:23，回访内容：面谈过了，  学生想自学，  家长想让他报课， 考虑中  ；|回访人：谭悦，回访时间：2026-03-21 18:14，回访内容：签约"/>
        <s v="回访人：王钦，回访时间：2026-03-14 17:16，回访内容：咨询考研的辅导课程，一对一价格比较贵，推荐走读课程  李涛老师接待；|回访人：王钦，回访时间：2026-03-16 21:42，回访内容：明天花园桥线下校区面谈准备付款；|回访人：王钦，回访时间：2026-03-20 21:25，回访内容：同步了魏公村校区的的相关试听邀约，进行相关线下跟进，等待对方回复；|回访人：王钦，回访时间：2026-03-21 16:55，回访内容：1"/>
        <s v="回访人：李涛，回访时间：2026-03-18 19:35，回访内容：本科是学的德语   去年没有考，现在是大四！  六级考了480分！ 本科首师大学！    目前定的国际关系专业！   明天到花园桥校区 当面沟通！；|回访人：李涛，回访时间：2026-03-20 14:36，回访内容：报名"/>
        <s v="回访人：赵星火，回访时间：2026-03-19 11:17，回访内容：跟进下续费这边跟进中继续维护学生情况；|回访人：赵星火，回访时间：2026-03-19 12:57，回访内容：系统自动签约"/>
        <s v="回访人：高龙明，回访时间：2026-03-15 16:49，回访内容：魏公村面谈，谭悦协助；|回访人：高龙明，回访时间：2026-03-15 18:27，回访内容：已面谈 推荐花园桥校区走读班；|回访人：高龙明，回访时间：2026-03-18 16:22，回访内容：报名了"/>
        <s v="回访人：谭悦，回访时间：2026-03-18 13:41，回访内容：复试一对一；|回访人：谭悦，回访时间：2026-03-18 15:04，回访内容：系统自动签约"/>
        <s v="回访人：谭悦，回访时间：2026-03-17 11:25，回访内容：大二，28考研，线下，天津中医药，北体运康，现在想跨考中农生物与医药。 本科是康复治疗学，加家长的微信 ；|回访人：谭悦，回访时间：2026-03-18 12:29，回访内容：签约"/>
        <s v="回访人：李涛，回访时间：2026-03-11 10:44，回访内容：介绍计算机一对一课程   继续跟进！；|回访人：李涛，回访时间：2026-03-16 16:24，回访内容：明天课前规划！；|回访人：李涛，回访时间：2026-03-18 11:26，回访内容：系统自动签约"/>
        <s v="回访人：赵星火，回访时间：2026-03-17 21:47，回访内容：签约；|回访人：赵星火，回访时间：2026-03-18 11:07，回访内容：系统自动签约"/>
        <s v="回访人：李涛，回访时间：2026-03-17 19:02，回访内容：孩子学校是封闭的    暑假也比较少！主要想要了解线上课程 推荐督学课程！大三，陆军航空上学，学的机械，想跨考计算机专业，学校想报郑州的信息工程大学；|回访人：李涛，回访时间：2026-03-18 20:13，回访内容：系统自动签约"/>
        <s v="回访人：谭悦，回访时间：2026-03-18 17:51，回访内容：1；|回访人：谭悦，回访时间：2026-03-18 17:55，回访内容：系统自动签约"/>
        <s v="回访人：谭悦，回访时间：2026-03-15 13:55，回访内容：跟进27考研无忧计划， 周末走读班 ；|回访人：谭悦，回访时间：2026-03-18 14:45，回访内容：1"/>
        <s v="回访人：谭悦，回访时间：2026-03-18 11:39，回访内容：1；|回访人：谭悦，回访时间：2026-03-18 11:42，回访内容：1"/>
        <s v="回访人：赵星火，回访时间：2026-03-13 10:10，回访内容：表示自己这边孩子考历史两年了 北师大 就业后面 不好缩招 现在考虑区域过别学，之前跟着网课现在推荐线下的学习模式；|回访人：赵星火，回访时间：2026-03-14 16:47，回访内容：电话呼出联系不上发送短信继续维护；|回访人：汪宇萌，回访时间：2026-03-18 16:17，回访内容：签约"/>
        <s v="回访人：赵星火，回访时间：2026-03-10 16:10，回访内容：1；|回访人：赵星火，回访时间：2026-03-10 18:12，回访内容：推荐课程内容这边继续维护中首师大艺术类的跟进中。；|回访人：赵星火，回访时间：2026-03-13 14:39，回访内容：问了中间退费怎么办这边继续维护逼单跟进中；|回访人：赵星火，回访时间：2026-03-16 18:19，回访内容：回访学生什么时间报名缴费跟进学生情况中。；|回访人：赵星火，回访时间：2026-03-17 20:26，回访内容：1"/>
        <s v="回访人：谭悦，回访时间：2026-03-17 18:20，回访内容：六级无忧班 ；|回访人：谭悦，回访时间：2026-03-17 18:23，回访内容：签约 "/>
        <s v="回访人：谭悦，回访时间：2026-03-17 11:44，回访内容：复试一对一 ；|回访人：谭悦，回访时间：2026-03-17 11:51，回访内容：系统自动签约"/>
        <s v="回访人：李涛，回访时间：2026-03-15 13:35，回访内容：报名数学单科 老生  ；|回访人：李涛，回访时间：2026-03-17 16:54，回访内容：报名了"/>
        <s v="回访人：谭悦，回访时间：2026-03-16 19:53，回访内容：27考研， 英语政治双科， 周末走读班，知春路  ；|回访人：谭悦，回访时间：2026-03-17 10:04，回访内容：1"/>
        <s v="回访人：李涛，回访时间：2026-03-16 17:03，回访内容：老带新 了解考研课程  加微信沟通  倾向走读班！；|回访人：李涛，回访时间：2026-03-17 15:40，回访内容：已报名"/>
        <s v="回访人：李涛，回访时间：2026-03-17 12:13，回访内容：原渠道；|回访人：李涛，回访时间：2026-03-17 12:13，回访内容：1"/>
        <s v="回访人：谭悦，回访时间：2026-03-09 16:50，回访内容：家长今天面谈来的， 北方工业27考研， 推荐一对一菁英计划， 家长要回去和孩子商量 ， 学的专业是电子机械工程  ；|回访人：谭悦，回访时间：2026-03-12 20:43，回访内容：跟进27考研， 菁英A计划定制， 邀约试听课了   ；|回访人：谭悦，回访时间：2026-03-16 15:29，回访内容：准备考机械， 27考研， 面谈，今天夏老师上课中， 一会决定 ；|回访人：谭悦，回访时间：2026-03-16 17:37，回访内容：签约 "/>
        <s v="回访人：赵星火，回访时间：2026-03-11 15:08，回访内容：已经沟通课时师资推荐跟进中；|回访人：赵星火，回访时间：2026-03-13 11:40，回访内容：回访下这边考虑师资考虑跟进中；|回访人：赵星火，回访时间：2026-03-16 17:27，回访内容：系统自动签约"/>
        <s v="回访人：赵星火，回访时间：2026-03-11 16:13，回访内容：试听政治课程内容选一下老师再说 推荐的菁英；|回访人：赵星火，回访时间：2026-03-15 19:28，回访内容：临时请假明日回访；|回访人：赵星火，回访时间：2026-03-16 17:18，回访内容：1"/>
        <s v="回访人：苏乾楠，回访时间：2026-03-07 14:53，回访内容：昨天详细已经和孙建华老师沟通 目前的话 建议的菁英计划 谭老师联系家长报价；|回访人：苏乾楠，回访时间：2026-03-08 20:43，回访内容：明天谭悦老师电话联系家长 家长初步是计划的 再处理下疑虑；|回访人：苏乾楠，回访时间：2026-03-10 16:58，回访内容：能报 肯定可以的 方案拆解；|回访人：苏乾楠，回访时间：2026-03-13 18:43，回访内容：差不多这周末吧。现在课表上的时间需要调整一下。；|回访人：苏乾楠，回访时间：2026-03-15 14:17，回访内容：今天给家长发送了新的课表 快了吧；|回访人：苏乾楠，回访时间：2026-03-16 14:30，回访内容：修改标签；|回访人：苏乾楠，回访时间：2026-03-16 16:03，回访内容：报名"/>
        <s v="回访人：谭悦，回访时间：2026-03-12 16:48，回访内容：1；|回访人：谭悦，回访时间：2026-03-16 19:17，回访内容：系统自动签约"/>
        <s v="回访人：赵星火，回访时间：2026-03-16 17:10，回访内容：1；|回访人：赵星火，回访时间：2026-03-16 17:14，回访内容：系统自动签约"/>
        <s v="回访人：李涛，回访时间：2026-03-15 11:29，回访内容：大三   本科北方工业大学    智慧交通！   想要考机械工程，；|回访人：李涛，回访时间：2026-03-15 19:17，回访内容：报名"/>
        <s v="回访人：徐铁，回访时间：2026-03-08 18:58，回访内容：英语 39分，政治是62分，两门 120 110分；首都师范_x000a_英语考的不好，集训的意义不是很大；_x000a_政治班课，英语一对一；家在牡丹园，想着更换院校；|回访人：徐铁，回访时间：2026-03-15 18:45，回访内容：系统自动签约"/>
        <s v="回访人：徐铁，回访时间：2026-03-09 19:47，回访内容：咨询考研的规划，不是特别想报课，自己看一下，规划，大概率想要自己学习了；|回访人：徐铁，回访时间：2026-03-15 18:23，回访内容：签约"/>
        <s v="回访人：谭悦，回访时间：2026-03-13 14:25，回访内容：跟进考研专业课 ；|回访人：谭悦，回访时间：2026-03-15 15:03，回访内容：签约"/>
        <s v="回访人：赵星火，回访时间：2026-03-14 20:31，回访内容：六级冲刺高分"/>
        <s v="回访人：赵星火，回访时间：2026-03-05 22:08，回访内容：临时有事明天回访；|回访人：赵星火，回访时间：2026-03-06 20:50，回访内容：跟进学生情况中看下考研考虑继续维护中；|回访人：赵星火，回访时间：2026-03-10 19:43，回访内容：自己外呼新东方价格太高这边网课介绍+六级辅导跟进中；|回访人：赵星火，回访时间：2026-03-14 09:44，回访内容：1"/>
        <s v="回访人：王钦，回访时间：2026-03-14 17:07，回访内容：学生魏公村校区线下咨询相关内容   专业规划  谭悦老师接面谈；|回访人：王钦，回访时间：2026-03-14 21:04，回访内容：1"/>
        <s v="回访人：谭悦，回访时间：2026-03-14 18:42，回访内容：1；|回访人：谭悦，回访时间：2026-03-14 19:34，回访内容：系统自动签约"/>
        <s v="回访人：李涛，回访时间：2026-03-05 18:55，回访内容：给孩子了解北航计算机复试  介绍一对一课程  加微信沟通！；|回访人：李涛，回访时间：2026-03-09 20:24，回访内容：需要跟孩子在商量一下  继续跟进！；|回访人：李涛，回访时间：2026-03-11 16:22，回访内容：需要晚两天开始！再留一下！；|回访人：李涛，回访时间：2026-03-14 19:33，回访内容：系统自动签约"/>
        <s v="回访人：谭悦，回访时间：2026-03-14 15:44，回访内容：1；|回访人：谭悦，回访时间：2026-03-14 15:47，回访内容：系统自动签约"/>
        <s v="回访人：李涛，回访时间：2026-03-10 15:50，回访内容：周六来校区当面沟通     现在是在大兴校区！  微信发资料先跟家里人沟通一下！；|回访人：李涛，回访时间：2026-03-14 11:12，回访内容：已报名"/>
        <s v="回访人：李涛，回访时间：2026-03-12 18:35，回访内容：学生本科首师汉语言，高考发挥失常，数学基础很好，目标想要考北航数学专业，来校区面谈！；|回访人：李涛，回访时间：2026-03-13 11:16，回访内容：已报名"/>
        <s v="回访人：谭悦，回访时间：2026-03-09 19:51，回访内容：27考研， 计算机， 北大清华北师大，考虑中   安排试听课 ；|回访人：谭悦，回访时间：2026-03-12 20:23，回访内容：1"/>
        <s v="回访人：谭悦，回访时间：2026-03-11 17:25，回访内容：家长考虑翻译硕士 ，北信科， 28考研， CATTI  ；|回访人：谭悦，回访时间：2026-03-11 18:32，回访内容：跟进专四专八 ；|回访人：谭悦，回访时间：2026-03-12 10:33，回访内容：系统自动签约"/>
        <s v="回访人：李婧，回访时间：2026-03-12 16:24，回访内容：转班绑单；|回访人：李婧，回访时间：2026-03-12 16:25，回访内容：1"/>
        <s v="回访人：谭悦，回访时间：2026-03-07 09:05，回访内容：微信跟进中， 80+50  已经试听过了   ；|回访人：谭悦，回访时间：2026-03-12 11:34，回访内容：系统自动签约"/>
        <s v="回访人：赵星火，回访时间：2026-03-09 17:28，回访内容：跟进学生情况这边继续维护学生考虑跟进中；|回访人：赵星火，回访时间：2026-03-10 18:14，回访内容：表示要等到周六确定下时间来校区看下缴费；|回访人：赵星火，回访时间：2026-03-11 18:41，回访内容：1"/>
        <s v="回访人：徐铁，回访时间：2026-03-11 14:08，回访内容：面谈，在接待了；|回访人：徐铁，回访时间：2026-03-11 18:50，回访内容：面谈，一对一复试，孩子不学，家长逼着学，沟通不下来；|回访人：段同飞，回访时间：2026-03-11 20:36，回访内容：段同飞恢复工单, 系统自动生成回访记录!；|回访人：徐铁，回访时间：2026-03-11 20:51，回访内容：发送储值链接；|回访人：徐铁，回访时间：2026-03-11 21:07，回访内容：系统自动签约"/>
        <s v="回访人：谭悦，回访时间：2026-03-11 14:54，回访内容：1；|回访人：谭悦，回访时间：2026-03-11 15:42，回访内容：1"/>
        <s v="回访人：张乐，回访时间：2026-03-09 20:19，回访内容：送走了，女孩自己来的，北城，大三， 27考研，会计专硕，知春路走读班， 回家商量；|回访人：张乐，回访时间：2026-03-10 11:51，回访内容：北城，想考211 985 ，会计专硕， 目标学校外经贸， 255+。学生后期考虑加一对一辅导，辛苦老师先联系导学"/>
        <s v="回访人：汪宇萌，回访时间：2026-03-02 19:59，回访内容：孩子想考南京理工，家在卢沟桥附近，想要规划，同步问课程；|回访人：汪宇萌，回访时间：2026-03-05 23:14，回访内容：询问接下来的学习是否准备看看怎么安排学习；|回访人：汪宇萌，回访时间：2026-03-06 18:58，回访内容：家长目前在开会，微信留言，询问接下来怎么安排；|回访人：谭悦，回访时间：2026-03-10 21:20，回访内容：签约 "/>
        <s v="回访人：李涛，回访时间：2026-03-04 19:45，回访内容：本科是首经贸   目标哲学！四级460分！  问了一堆，要最好的老师！推荐金牌 ！；|回访人：李涛，回访时间：2026-03-09 17:17，回访内容：电话未接  微信继续跟进！；|回访人：李涛，回访时间：2026-03-10 17:15，回访内容：系统自动签约"/>
        <s v="回访人：李涛，回访时间：2026-03-07 14:10，回访内容：跟同学一起来校区面谈   了解集训 需要跟家里人商量一下；|回访人：李涛，回访时间：2026-03-09 20:03，回访内容：明天付费  ；|回访人：李涛，回访时间：2026-03-10 11:45，回访内容：报名"/>
        <s v="回访人：赵星火，回访时间：2026-03-10 10:19，回访内容：签约；|回访人：赵星火，回访时间：2026-03-10 10:36，回访内容：缴费"/>
        <s v="回访人：谭悦，回访时间：2026-03-10 21:30，回访内容：1；|回访人：谭悦，回访时间：2026-03-10 21:30，回访内容：1"/>
        <s v="回访人：谭悦，回访时间：2026-03-09 16:26，回访内容：27考研， 一对一， 数学试听  ；|回访人：谭悦，回访时间：2026-03-10 18:30，回访内容：系统自动签约"/>
        <s v="回访人：赵星火，回访时间：2026-03-09 16:11，回访内容：两小时续费；|回访人：赵星火，回访时间：2026-03-09 16:30，回访内容：系统自动签约"/>
        <s v="回访人：谭悦，回访时间：2026-03-06 14:17，回访内容：英语单科没过线，；|回访人：谭悦，回访时间：2026-03-09 19:59，回访内容：1"/>
        <s v="回访人：谭悦，回访时间：2026-03-02 17:59，回访内容：咨询考研调剂  ；|回访人：谭悦，回访时间：2026-03-05 21:45，回访内容：微信跟进中 考研学习  ；|回访人：谭悦，回访时间：2026-03-09 19:55，回访内容：系统自动签约"/>
        <s v="回访人：王鹤琛，回访时间：2026-03-01 10:59，回访内容：添加微信，1：30给我回电话；|回访人：王鹤琛，回访时间：2026-03-01 15:11，回访内容：孩子去年报过全年线下，也有基础强化阶段，但是孩子基础的时候没好好学，今年只考了225，约3.3面试；|回访人：王鹤琛，回访时间：2026-03-03 17:38，回访内容：参观集训营，介绍课程，报价，家长表示回去考虑一下；|回访人：王鹤琛，回访时间：2026-03-05 15:42，回访内容：邀请参加公开体验日；|回访人：王鹤琛，回访时间：2026-03-07 17:10，回访内容：明天参加公开课；|回访人：王鹤琛，回访时间：2026-03-08 20:44，回访内容：参加公开课，面谈；|回访人：谭悦，回访时间：2026-03-09 15:37，回访内容：签约"/>
        <s v="回访人：李涛，回访时间：2026-03-02 10:48，回访内容：想要了解一下全年集训 继续联系跟进；|回访人：李涛，回访时间：2026-03-02 12:03，回访内容：电话沟通 介绍集训营   需要跟家里在商量一下 继续跟进；|回访人：李涛，回访时间：2026-03-06 20:41，回访内容：预计这俩天报名！；|回访人：李涛，回访时间：2026-03-09 13:54，回访内容：已报名"/>
        <s v="回访人：谭悦，回访时间：2026-03-08 20:52，回访内容：北航，测控 ，10小时，90000、快，4800元，_x000a_；|回访人：谭悦，回访时间：2026-03-08 21:05，回访内容：发了支付订单， 学生明天再报名  ；|回访人：谭悦，回访时间：2026-03-09 10:59，回访内容：系统自动签约"/>
        <s v="回访人：赵星火，回访时间：2026-02-28 15:32，回访内容：跟进学生情况这边继续维护跟进中学管老师一起；|回访人：赵星火，回访时间：2026-03-03 19:29，回访内容：表示先上课这边剩余课时，然后三月份来北京计划是专业课在这边也学习，还没确定学校。；|回访人：赵星火，回访时间：2026-03-08 20:01，回访内容：回访学生情况这边看下专业课储备师资；|回访人：赵星火，回访时间：2026-03-09 10:56，回访内容：系统自动签约"/>
        <s v="回访人：李涛，回访时间：2026-03-04 10:40，回访内容：考了两年 今年没有过A线，现在决定想要三战，之前一直是自己复习，北京工业大学，材料学，这次271分     政治52   英语34    数学82    专业103  ，推荐菁英计划+督学计划！   ；|回访人：李涛，回访时间：2026-03-06 19:26，回访内容：这俩天在去一趟魏公村校区  看看校区环境！；|回访人：李涛，回访时间：2026-03-07 18:53，回访内容：推荐一对一课程 ！发协议！；|回访人：李涛，回访时间：2026-03-09 20:29，回访内容：等一下孩子爸爸！；|回访人：李涛，回访时间：2026-03-09 21:31，回访内容：系统自动签约；|回访人：李涛，回访时间：2026-03-09 21:32，回访内容：已报名"/>
        <s v="回访人：赵秋侠，回访时间：2026-03-08 13:58，回访内容：赵秋侠恢复工单, 系统自动生成回访记录!；|回访人：徐铁，回访时间：2026-03-08 18:42，回访内容：发了缴费链接了，结果家里人吵架了，回去商量一下了；|回访人：徐铁，回访时间：2026-03-09 14:57，回访内容：签约"/>
        <s v="回访人：李涛，回访时间：2026-03-08 15:41，回访内容：学生想要了解专业课 先跟学管老师沟通一下；|回访人：李涛，回访时间：2026-03-09 15:52，回访内容：系统自动签约"/>
        <s v="回访人：赵星火，回访时间：2026-03-01 22:21，回访内容：回访学生情况这边继续维护跟进中继续维护。；|回访人：赵星火，回访时间：2026-03-06 21:06，回访内容：回访学生情况这边继续维护跟进中看下网课；|回访人：赵星火，回访时间：2026-03-08 20:25，回访内容：1"/>
        <s v="回访人：李涛，回访时间：2026-03-08 10:05，回访内容：了解考研课程  推荐督学   首医 公共卫生   微信沟通中；|回访人：李涛，回访时间：2026-03-08 19:30，回访内容：已报名"/>
        <s v="回访人：赵星火，回访时间：2026-03-08 16:49，回访内容：1"/>
        <s v="回访人：徐铁，回访时间：2026-03-01 22:26，回访内容：微信再邀约过来看一下；|回访人：徐铁，回访时间：2026-03-08 15:55，回访内容：签约"/>
        <s v="回访人：赵星火，回访时间：2026-03-07 11:38，回访内容：数学不好预计上午周日明天校区面谈跟进中；|回访人：赵星火，回访时间：2026-03-08 15:48，回访内容：1"/>
        <s v="回访人：谭悦，回访时间：2026-03-08 12:50，回访内容：1；|回访人：谭悦，回访时间：2026-03-08 13:11，回访内容：报四级一对一 ；|回访人：谭悦，回访时间：2026-03-08 13:35，回访内容：系统自动签约"/>
        <s v="回访人：谭悦，回访时间：2026-03-07 19:55，回访内容：360分，  翻硕， 复试面试， 推荐8小时一对一 加不上微信  ；|回访人：谭悦，回访时间：2026-03-08 11:14，回访内容：系统自动签约"/>
        <s v="回访人：李涛，回访时间：2026-03-02 14:03，回访内容：现在是大三   是双非院校，想上211  自动化！本科北邮实际学院！四级考了460左右，六级考了300多！G点3左右，介绍一对一和班课 来校区面谈；|回访人：李涛，回访时间：2026-03-06 20:38，回访内容：明天下午一点来学校面谈！；|回访人：李涛，回访时间：2026-03-08 20:27，回访内容：已报名"/>
        <s v="回访人：谭悦，回访时间：2026-03-01 09:34，回访内容：孩子考的不好， 二战 家长咨询集训营， 跟进续费  打电话沟通  ；|回访人：谭悦，回访时间：2026-03-02 22:33，回访内容：微信跟进中  ；|回访人：谭悦，回访时间：2026-03-07 08:57，回访内容：家长今天来集训营 徐铁老师接待  ；|回访人：谭悦，回访时间：2026-03-08 13:37，回访内容：系统自动签约；|回访人：谭悦，回访时间：2026-03-08 17:05，回访内容：谭悦进行了退单操作!(本条回访记录由系统自动记录)；|回访人：徐铁，回访时间：2026-03-08 17:24，回访内容：签约"/>
        <s v="回访人：李婧，回访时间：2026-03-02 21:13，回访内容：考金融专硕，还没有定好院校；介绍了走读，觉得比较贵，但其实也能挤出来，家住海淀离知春路比较近_x000a_邀约周六先来试听，然后再谈详情和敲定；|回访人：李婧，回访时间：2026-03-06 18:31，回访内容：提醒明天开课，但是在忙还没商量好；|回访人：李婧，回访时间：2026-03-07 19:09，回访内容：1"/>
        <s v="回访人：刘创，回访时间：2026-03-07 12:52，回访内容：星火咨选中中央音乐学院的推荐了班课或者一对一；|回访人：刘创，回访时间：2026-03-07 17:50，回访内容：1"/>
        <s v="回访人：李涛，回访时间：2026-03-01 16:44，回访内容：学生是北邮人工智能 想要考一一408  目标浙大  介绍走读一对一 回家跟家里商量一下  继续跟进；|回访人：李涛，回访时间：2026-03-03 10:17，回访内容：跟家里人沟通商量一下   继续跟进；|回访人：李涛，回访时间：2026-03-06 20:58，回访内容：明天11点30到！；|回访人：李涛，回访时间：2026-03-07 13:59，回访内容：已报名"/>
        <s v="回访人：赵星火，回访时间：2026-03-07 10:55，回访内容：签约；|回访人：赵星火，回访时间：2026-03-07 13:06，回访内容：1"/>
        <s v="回访人：谭悦，回访时间：2026-02-28 17:04，回访内容：跟进考研复试班 ；|回访人：谭悦，回访时间：2026-03-06 20:09，回访内容：微信跟进中，考研学习  ；|回访人：谭悦，回访时间：2026-03-07 11:53，回访内容：系统自动签约"/>
        <s v="回访人：赵星火，回访时间：2026-03-07 20:19，回访内容：1复试出了订单跟进中；|回访人：赵星火，回访时间：2026-03-07 20:59，回访内容：系统自动签约"/>
        <s v="回访人：谭悦，回访时间：2026-03-04 21:13，回访内容：加微信了  ；|回访人：谭悦，回访时间：2026-03-07 19:09，回访内容：1"/>
        <s v="回访人：李涛，回访时间：2026-03-04 14:23，回访内容：家长咨询，想要线下一对一，是属于跨专业  数学，推荐督学计划  觉得菁英有点贵！本科是中央音乐学院，明天到花园桥课程！数学1试听！；|回访人：李涛，回访时间：2026-03-05 10:31，回访内容：学生属于跨专业，考计算机专业，数学20分，英语30分左右  刚刚过线，去年考的是北邮！；|回访人：李涛，回访时间：2026-03-06 19:25，回访内容：明天来花园桥！；|回访人：李涛，回访时间：2026-03-07 18:26，回访内容：已报名"/>
        <s v="回访人：赵星火，回访时间：2026-02-28 20:44，回访内容：回访下学生的情况这边继续维护跟进中。；|回访人：赵星火，回访时间：2026-03-05 22:11，回访内容：临时有事明天回访；|回访人：赵星火，回访时间：2026-03-06 21:27，回访内容：跟进学生明天电话联系跟进中继续维护；|回访人：赵星火，回访时间：2026-03-07 16:22，回访内容：1"/>
        <s v="回访人：赵星火，回访时间：2026-02-28 10:01，回访内容：跟进学生情况这边继续维护跟进中；|回访人：赵星火，回访时间：2026-03-01 22:05，回访内容：过两天要详细沟通下邀约面谈继续维护中；|回访人：赵星火，回访时间：2026-03-06 20:35，回访内容：校区面谈了这边跟进学生情况支付限额 明天缴费；|回访人：赵星火，回访时间：2026-03-07 11:47，回访内容：系统自动签约"/>
        <s v="回访人：谭悦，回访时间：2026-03-07 19:07，回访内容：1"/>
        <s v="回访人：赵星火，回访时间：2026-03-02 19:39，回访内容：曲龄文   15941523678   男  北京邮电大学   大四    通信工程_x000a_基础不好 预算有限还是线下面授学习跟进中；|回访人：赵星火，回访时间：2026-03-03 19:03，回访内容：表示现在今天没时间有时间这边再说；|回访人：赵星火，回访时间：2026-03-06 11:53，回访内容：提醒面谈跟进学生情况中这边继续维护；|回访人：赵星火，回访时间：2026-03-07 16:20，回访内容：1"/>
        <s v="回访人：赵星火，回访时间：2026-03-01 14:47，回访内容：表示要退费这边复试内容看下课程初试考虑跟进中；|回访人：赵星火，回访时间：2026-03-03 19:49，回访内容：专业课复核成绩这边继续维护学生情况跟进中。；|回访人：赵星火，回访时间：2026-03-06 20:10，回访内容：系统自动签约"/>
        <s v="回访人：系统管理员，回访时间：2026-03-06 13:55，回访内容：学生转产品转入，创建续费工单。"/>
        <s v="回访人：谭悦，回访时间：2026-03-01 12:19，回访内容：跟进复试  等出分 ；|回访人：谭悦，回访时间：2026-03-05 22:09，回访内容：微信跟进中  ；|回访人：谭悦，回访时间：2026-03-06 10:38，回访内容：系统自动签约"/>
        <s v="回访人：赵星火，回访时间：2026-02-28 14:13，回访内容：跟进学生情况这边问下课程考虑继续维护中。；|回访人：赵星火，回访时间：2026-03-02 21:25，回访内容：回访学生情况这边退费确认，然后问有没有小班，跟进中继续维护。；|回访人：赵星火，回访时间：2026-03-06 10:23，回访内容：系统自动签约"/>
        <s v="回访人：赵星火，回访时间：2026-03-02 19:09，回访内容：推荐一对一学习跟进中继续维护学生考虑；|回访人：赵星火，回访时间：2026-03-06 18:38，回访内容：1"/>
        <s v="回访人：赵星火，回访时间：2026-03-02 21:26，回访内容：跟进学生情况这边周五缴费继续维护中；|回访人：赵星火，回访时间：2026-03-06 18:07，回访内容：系统自动签约"/>
        <s v="回访人：李涛，回访时间：2026-03-02 11:40，回访内容：孩子大三 对外经贸，想考人大金融，先发一下英语和经综的真题  微信继续跟进！；|回访人：李涛，回访时间：2026-03-04 16:11，回访内容：了解一对一课程   发老师试听 推荐老师；|回访人：李涛，回访时间：2026-03-06 17:51，回访内容：系统自动签约"/>
        <s v="回访人：赵星火，回访时间：2026-02-28 15:31，回访内容：跟陈晶老师跟进中继续维护学生；|回访人：赵星火，回访时间：2026-03-03 20:55，回访内容：回访学生情况这边继续维护跟进中给到信心；|回访人：赵星火，回访时间：2026-03-06 15:19，回访内容：系统自动签约"/>
        <s v="回访人：谭悦，回访时间：2026-03-05 20:23，回访内容：跟进考研复试  ；|回访人：谭悦，回访时间：2026-03-06 14:37，回访内容：系统自动签约"/>
        <s v="回访人：谭悦，回访时间：2026-02-28 18:52，回访内容：跟进考研复试 ；|回访人：谭悦，回访时间：2026-03-06 13:27，回访内容：系统自动签约"/>
        <s v="回访人：谭悦，回访时间：2026-03-01 17:10，回访内容：1；|回访人：谭悦，回访时间：2026-03-01 22:16，回访内容：1；|回访人：谭悦，回访时间：2026-03-06 20:42，回访内容：1"/>
        <s v="回访人：赵星火，回访时间：2026-03-06 10:33，回访内容：表示缴费了；|回访人：赵星火，回访时间：2026-03-06 10:38，回访内容：系统自动签约"/>
        <s v="回访人：谭悦，回访时间：2026-03-01 13:36，回访内容：二战， 专业课200，报的解放军总医院， 英政50分，；|回访人：谭悦，回访时间：2026-03-02 22:37，回访内容：1；|回访人：谭悦，回访时间：2026-03-04 17:43，回访内容：家长咨询考研的课程， 中综  ；|回访人：谭悦，回访时间：2026-03-05 12:41，回访内容：1"/>
        <s v="回访人：张乐，回访时间：2026-02-28 22:33，回访内容：这个北京城市学院考北信科的计算机两年了，东北人聊了一个小时，家长特别认可北京价格的话也能接受，感觉能报加微信发送详情。；|回访人：张乐，回访时间：2026-03-05 19:05，回访内容：报名"/>
        <s v="回访人：谭悦，回访时间：2026-03-01 22:36，回访内容：回访 28考研 赠送六级 问是否开学了 关心一下 ；|回访人：谭悦，回访时间：2026-03-05 11:08，回访内容：签约 "/>
        <s v="回访人：谭悦，回访时间：2026-03-06 20:44，回访内容：1；|回访人：谭悦，回访时间：2026-03-06 20:44，回访内容：1"/>
        <s v="回访人：谭悦，回访时间：2026-03-02 13:34，回访内容：跟进英语四级 ；|回访人：谭悦，回访时间：2026-03-04 11:29，回访内容：系统自动签约"/>
        <s v="回访人：李涛，回访时间：2026-03-01 09:31，回访内容：今年考的是政治学，考的北大，排名第二！；|回访人：李涛，回访时间：2026-03-04 17:50，回访内容：已经储值等待入班；|回访人：李涛，回访时间：2026-03-04 18:27，回访内容：已报名"/>
        <s v="回访人：赵星火，回访时间：2026-02-24 16:35，回访内容：等出分跟进中。；|回访人：赵星火，回访时间：2026-02-27 19:05，回访内容：提醒出分跟进学生情况看下课程考虑继续维护中。；|回访人：赵星火，回访时间：2026-03-04 13:42，回访内容：系统自动签约"/>
        <s v="回访人：李涛，回访时间：2026-03-02 17:25，回访内容：山西医科大学，大二，现在学的是医学工程！    四级没过！ 学的是医疗器械，；|回访人：李涛，回访时间：2026-03-04 11:05，回访内容：已报名"/>
        <s v="回访人：谭悦，回访时间：2026-03-02 11:30，回访内容：北石化，跟进 ；|回访人：谭悦，回访时间：2026-03-02 11:43，回访内容：会计学硕， 北石化，报的首经贸， 332分国家线_x000a_专业课99，能听懂， 做题做不出来，建华，成小伟，；|回访人：谭悦，回访时间：2026-03-04 18:33，回访内容：昨天试听课，孙建华老师讲的很清楚了， 推荐的数学单科督学计划 ，5万多，学生说回家商量，打算报名；|回访人：谭悦，回访时间：2026-03-04 20:23，回访内容：1签约 "/>
        <s v="回访人：李涛，回访时间：2026-03-01 20:39，回访内容：了解二战，继续跟进；|回访人：李涛，回访时间：2026-03-02 10:14，回访内容：不方便电话 微信继续跟进！；|回访人：李涛，回访时间：2026-03-04 16:11，回访内容：已报名"/>
        <s v="回访人：谭悦，回访时间：2026-03-04 11:37，回访内容：续费复试 ；|回访人：谭悦，回访时间：2026-03-04 11:39，回访内容：系统自动签约"/>
        <s v="回访人：赵星火，回访时间：2026-02-28 10:10，回访内容：跟进学生情况要跟家里考虑下，介绍的班课；|回访人：赵星火，回访时间：2026-03-03 20:29，回访内容：跟进学生情况这边继续维护学生考虑跟进中。；|回访人：赵星火，回访时间：2026-03-04 10:02，回访内容：签约"/>
        <s v="回访人：赵星火，回访时间：2026-03-01 12:37，回访内容：介绍复试课程中这边继续维护学生情况中；|回访人：赵星火，回访时间：2026-03-02 21:00，回访内容：回放学生这边剩余的一次课，跟进中；|回访人：赵星火，回访时间：2026-03-04 10:00，回访内容：系统自动签约"/>
        <s v="回访人：谭悦，回访时间：2026-03-03 11:20，回访内容：今天打算来校区面谈， 下午沟通  田邦佐；|回访人：谭悦，回访时间：2026-03-04 09:36，回访内容：1"/>
        <s v="回访人：赵星火，回访时间：2026-03-05 11:27，回访内容：签约；|回访人：赵星火，回访时间：2026-03-05 11:39，回访内容：1"/>
        <s v="回访人：谭悦，回访时间：2026-03-01 13:10，回访内容：跟进考研复试  ；|回访人：谭悦，回访时间：2026-03-03 21:51，回访内容：系统自动签约"/>
        <s v="回访人：赵星火，回访时间：2026-03-02 12:56，回访内容：郭婷走读班继续维护中；|回访人：赵星火，回访时间：2026-03-03 14:50，回访内容：1"/>
        <s v="回访人：谭悦，回访时间：2026-03-03 13:59，回访内容：1；|回访人：谭悦，回访时间：2026-03-03 14:00，回访内容：系统自动签约"/>
        <s v="回访人：赵星火，回访时间：2026-02-28 21:42，回访内容：跟进学生情况中看下成绩如何后续安排。；|回访人：赵星火，回访时间：2026-03-03 10:11，回访内容：系统自动签约"/>
        <s v="回访人：谭悦，回访时间：2026-03-03 21:55，回访内容：1；|回访人：谭悦，回访时间：2026-03-03 21:55，回访内容：11"/>
        <s v="回访人：堕朕，回访时间：2026-02-27 17:18，回访内容：首师大文化产业管理，推啄木鸟面谈，回家里跟妈妈商量一下；|回访人：堕朕，回访时间：2026-02-28 20:37，回访内容：沟通专业院校规划，再跟家里商量商量；|回访人：堕朕，回访时间：2026-03-03 18:03，回访内容：已签约"/>
        <s v="回访人：赵星火，回访时间：2026-02-27 12:16，回访内容：差两份这边继续维护跟进下课时分配；|回访人：赵星火，回访时间：2026-03-03 10:29，回访内容：系统自动签约"/>
        <s v="回访人：赵星火，回访时间：2026-03-02 16:29，回访内容：跨考这边咨询周末班课跟进中继续维护；|回访人：赵星火，回访时间：2026-03-03 14:55，回访内容：1"/>
        <s v="回访人：谭悦，回访时间：2026-03-03 13:33，回访内容：1；|回访人：谭悦，回访时间：2026-03-03 13:48，回访内容：签约 "/>
        <s v="回访人：李涛，回访时间：2026-03-02 17:36，回访内容：学生是北京工商大学  法学专业 想要了解考研课程  介绍走读和一对一  微信继续跟进；|回访人：李涛，回访时间：2026-03-03 11:55，回访内容：已报名"/>
        <s v="回访人：李涛，回访时间：2026-02-28 21:00，回访内容：了解考研课  明天来学校当面沟通；|回访人：李涛，回访时间：2026-03-02 21:17，回访内容：已报名"/>
        <s v="回访人：李涛，回访时间：2026-02-21 10:43，回访内容：约面谈时间 明天来学校当面沟通！；|回访人：李涛，回访时间：2026-02-22 16:03，回访内容：改一下时间 明天过来！；|回访人：李涛，回访时间：2026-02-23 11:02，回访内容：面谈结束  想要考虑暑假营   回家跟父母商量一下；|回访人：李涛，回访时间：2026-02-28 08:12，回访内容：跟家里人商量中；|回访人：李涛，回访时间：2026-03-02 15:21，回访内容：报名"/>
        <s v="回访人：谭悦，回访时间：2026-02-22 18:53，回访内容：跟进二战续费报名  ；|回访人：谭悦，回访时间：2026-02-25 15:35，回访内容：我和学管老师一直在维护中， 家长要等出成绩在报课，还在等；|回访人：谭悦，回访时间：2026-03-02 10:32，回访内容：签约 "/>
        <s v="回访人：谭悦，回访时间：2026-02-28 18:34，回访内容：微信跟进中，28考研   ；|回访人：谭悦，回访时间：2026-03-01 13:05，回访内容：准备缴费了 ，报名28考研 ；|回访人：谭悦，回访时间：2026-03-02 18:57，回访内容：签约 "/>
        <s v="回访人：李涛，回访时间：2026-03-01 22:02，回访内容：了解复试课程，微信跟进；|回访人：李涛，回访时间：2026-03-02 11:07，回访内容：报名复试一对一课程！；|回访人：李涛，回访时间：2026-03-02 18:15，回访内容：系统自动签约"/>
        <s v="回访人：谭悦，回访时间：2026-02-28 19:54，回访内容：复试  ；|回访人：谭悦，回访时间：2026-03-01 22:26，回访内容：跟进考研复试；|回访人：谭悦，回访时间：2026-03-02 17:51，回访内容：系统自动签约"/>
        <s v="回访人：赵星火，回访时间：2026-03-02 15:30，回访内容：1；|回访人：赵星火，回访时间：2026-03-02 15:39，回访内容：跟进学生情况这边继续维护学生考虑介绍课程；|回访人：赵星火，回访时间：2026-03-02 16:26，回访内容：签约"/>
        <s v="回访人：赵星火，回访时间：2026-02-21 15:11，回访内容：邀约面谈时间跟进学生情况继续维护跟进中；|回访人：赵星火，回访时间：2026-02-25 16:54，回访内容：还没确定时间这边确定下再说集训参观；|回访人：赵星火，回访时间：2026-02-28 21:25，回访内容：给到上岸的案例  出分情况 计划2号来面谈；|回访人：赵星火，回访时间：2026-03-02 16:23，回访内容：签约"/>
        <s v="回访人：赵星火，回访时间：2026-03-02 11:52，回访内容：1；|回访人：赵星火，回访时间：2026-03-02 12:05，回访内容：系统自动签约"/>
        <s v="回访人：赵星火，回访时间：2026-03-02 10:33，回访内容：签约；|回访人：赵星火，回访时间：2026-03-02 10:37，回访内容：系统自动签约"/>
        <s v="回访人：谭悦，回访时间：2026-03-02 14:23，回访内容：报名六级班 ；|回访人：谭悦，回访时间：2026-03-02 14:56，回访内容：签约  "/>
        <s v="回访人：谭悦，回访时间：2026-02-21 14:52，回访内容：跟进28考研，学生说要等三月开学再来校区报名  ；|回访人：谭悦，回访时间：2026-03-01 19:24，回访内容：面谈  ；|回访人：谭悦，回访时间：2026-03-01 22:12，回访内容：1签约 "/>
        <s v="回访人：李涛，回访时间：2026-02-25 14:30，回访内容：孩子大三，首体的体育教育，准备考本专业，院校考虑北京，专业课在学校学，四级还没过！邀约来线下  加微信沟通！；|回访人：李涛，回访时间：2026-02-27 10:55，回访内容：倾向暑期集训     介绍课程 回去再跟孩子商量一下；|回访人：李涛，回访时间：2026-02-28 13:23，回访内容：倾向走读班   约来校区面谈 晚上回家需要跟孩子商量一下；|回访人：李涛，回访时间：2026-03-01 19:43，回访内容：已报名"/>
        <s v="回访人：谭悦，回访时间：2026-03-01 17:01，回访内容：六级 "/>
        <s v="回访人：谭悦，回访时间：2026-02-21 18:41，回访内容：跟进复试 ；|回访人：谭悦，回访时间：2026-02-27 20:11，回访内容：等待出分 ；|回访人：谭悦，回访时间：2026-03-01 14:00，回访内容：系统自动签约"/>
        <s v="回访人：谭悦，回访时间：2026-02-21 14:51，回访内容：跟进28考研，三月一号开学来北京 ；|回访人：谭悦，回访时间：2026-03-01 19:22，回访内容：面谈 ；|回访人：谭悦，回访时间：2026-03-01 22:14，回访内容：1"/>
        <s v="回访人：程远，回访时间：2026-02-28 16:22，回访内容：程远恢复工单, 系统自动生成回访记录!；|回访人：谭悦，回访时间：2026-03-01 17:01，回访内容：系统自动签约"/>
        <s v="回访人：杨晓超，回访时间：2026-02-28 21:26，回访内容：学员大三想考研，但是目前没怎么了解情况和考研的事情，需要老师先介绍一下考研基本常识。还是考本校本专业，四级没过，想考虑考研和四级一起推进，老师可以先介绍考研的内容，四级我这边会分析成绩；|回访人：杨晓超，回访时间：2026-03-01 20:51，回访内容：签约"/>
        <s v="回访人：赵星火，回访时间：2026-03-01 17:04，回访内容：介绍师资约时间上课跟进中继续维护；|回访人：赵星火，回访时间：2026-03-01 17:40，回访内容：系统自动签约"/>
        <s v="回访人：谭悦，回访时间：2026-02-28 22:50，回访内容：1；|回访人：谭悦，回访时间：2026-02-28 22:52，回访内容：签约"/>
        <s v="回访人：谭悦，回访时间：2026-02-28 22:48，回访内容：1；|回访人：谭悦，回访时间：2026-02-28 22:49，回访内容：签约"/>
        <s v="回访人：谭悦，回访时间：2026-02-23 10:37，回访内容：这个学生联系上啦， 北建筑考北科，大三， 27考研， 学生说明天方便沟通，先加上微信了；|回访人：谭悦，回访时间：2026-02-24 12:30，回访内容：基础，四级过了，六级估计过不了。数学期末考试85，数学还可以。_x000a_考虑督学，推荐课程，沟通后天试听课  ；|回访人：谭悦，回访时间：2026-02-25 15:39，回访内容：明天来试听，然后跟进督学计划  ；|回访人：谭悦，回访时间：2026-02-28 22:33，回访内容：签约"/>
        <s v="回访人：谭悦，回访时间：2026-02-28 14:29，回访内容：1；|回访人：谭悦，回访时间：2026-02-28 21:54，回访内容：系统自动签约"/>
        <s v="回访人：赵星火，回访时间：2026-02-28 15:34，回访内容：介绍课程内容中继续维护学生情况中继续维护；|回访人：赵星火，回访时间：2026-02-28 19:45，回访内容：系统自动签约"/>
        <s v="回访人：李涛，回访时间：2026-02-28 15:00，回访内容：北航  计算机！ 初试328分！本科是华北电力大学，本科是物流管理，跨考！加微信 发一下课程介绍！；|回访人：李涛，回访时间：2026-02-28 18:33，回访内容：已报名"/>
        <s v="回访人：赵星火，回访时间：2026-02-28 10:24，回访内容：下单；|回访人：赵星火，回访时间：2026-02-28 13:45，回访内容：系统自动签约"/>
        <s v="回访人：赵星火，回访时间：2026-02-23 15:15，回访内容：问下孩子妈妈这边的课程考虑继续维护中；|回访人：赵星火，回访时间：2026-02-28 12:13，回访内容：系统自动签约"/>
        <s v="回访人：谭悦，回访时间：2026-02-28 14:04，回访内容：跟进考研复试 ；|回访人：谭悦，回访时间：2026-02-28 22:28，回访内容：签约 "/>
        <s v="回访人：谭悦，回访时间：2026-02-28 11:42，回访内容：复试 ；|回访人：谭悦，回访时间：2026-02-28 22:23，回访内容：系统自动签约"/>
        <s v="回访人：谭悦，回访时间：2026-02-28 21:19，回访内容：1；|回访人：谭悦，回访时间：2026-02-28 21:48，回访内容：系统自动签约"/>
        <s v="回访人：杨晓超，回访时间：2026-02-27 20:02，回访内容：谭悦老师面谈，四级已经通过在北京大学医学院读书，想要冲刺六级高分想报大班的六级；|回访人：杨晓超，回访时间：2026-02-28 11:46，回访内容：签约 "/>
        <s v="回访人：谭悦，回访时间：2026-02-28 11:43，回访内容：1复试 ；|回访人：谭悦，回访时间：2026-02-28 20:56，回访内容：签约 ；|回访人：谭悦，回访时间：2026-02-28 20:56，回访内容：谭悦进行了退单操作!(本条回访记录由系统自动记录)；|回访人：谭悦，回访时间：2026-02-28 22:10，回访内容：系统自动签约"/>
        <s v="回访人：谭悦，回访时间：2026-02-28 21:31，回访内容：1；|回访人：谭悦，回访时间：2026-02-28 21:45，回访内容：系统自动签约"/>
        <s v="回访人：赵星火，回访时间：2026-02-27 16:55，回访内容：签约"/>
        <s v="回访人：谭悦，回访时间：2026-02-19 10:18，回访内容：1；|回访人：谭悦，回访时间：2026-02-21 18:46，回访内容：跟进考研课程，意向回访，新年祝福 ；|回访人：谭悦，回访时间：2026-02-27 17:19，回访内容：1"/>
        <s v="回访人：谭悦，回访时间：2026-02-27 15:53，回访内容：跟进复试班 ；|回访人：谭悦，回访时间：2026-02-28 11:17，回访内容：1"/>
        <s v="回访人：赵星火，回访时间：2026-02-27 10:12，回访内容：跟进学生中这边继续维护学生情况；|回访人：赵星火，回访时间：2026-02-27 15:18，回访内容：系统自动签约"/>
        <s v="回访人：赵星火，回访时间：2026-02-25 20:55，回访内容：跟进学生情况继续维护中介绍课程；|回访人：赵星火，回访时间：2026-02-26 11:33，回访内容：1"/>
        <s v="回访人：赵星火，回访时间：2026-02-21 10:56，回访内容：回访学生情况跟进中继续维护。；|回访人：赵星火，回访时间：2026-02-25 16:57，回访内容：家长表示不管，让群内问下孩子的情况继续维护。；|回访人：赵星火，回访时间：2026-02-25 21:32，回访内容：系统自动签约"/>
        <s v="回访人：赵星火，回访时间：2026-02-18 23:14，回访内容：跟进中；|回访人：赵星火，回访时间：2026-02-20 11:43，回访内容：回访学生情况逼单缴费继续维护；|回访人：赵星火，回访时间：2026-02-22 16:08，回访内容：表示还在路上跟进中继续维护学生。；|回访人：赵星火，回访时间：2026-02-24 15:47，回访内容：系统自动签约"/>
        <s v="回访人：谭悦，回访时间：2026-02-22 12:11，回访内容：跟紧；|回访人：谭悦，回访时间：2026-02-22 16:44，回访内容：家长说提前一年学计算机， 和孩子商量一下都学哪个科目 ；|回访人：谭悦，回访时间：2026-02-23 21:08，回访内容：签约 "/>
        <s v="回访人：赵星火，回访时间：2026-02-23 12:45，回访内容：等待缴费跟进中；|回访人：赵星火，回访时间：2026-02-23 13:19，回访内容：系统自动签约"/>
        <s v="回访人：赵星火，回访时间：2026-02-13 11:42，回访内容：18646469199同等学力申硕 年纪大自学困难这边一对一；|回访人：赵星火，回访时间：2026-02-14 21:32，回访内容：明日联系；|回访人：赵星火，回访时间：2026-02-15 18:35，回访内容：系统自动签约"/>
        <s v="回访人：赵星火，回访时间：2026-02-13 18:43，回访内容：1；|回访人：赵星火，回访时间：2026-02-13 18:53，回访内容：系统自动签约"/>
        <s v="回访人：赵星火，回访时间：2026-02-13 18:26，回访内容：1；|回访人：赵星火，回访时间：2026-02-13 18:47，回访内容：签约"/>
        <s v="回访人：赵星火，回访时间：2026-02-03 17:37，回访内容：基础不好跟进学生菁英计划的；|回访人：赵星火，回访时间：2026-02-04 15:10，回访内容：邀约试听跟进学生情况中继续维护。；|回访人：赵星火，回访时间：2026-02-05 17:29，回访内容：跟进学生情况明天来试听规划，刘瑶老师。；|回访人：赵星火，回访时间：2026-02-06 17:08，回访内容：面谈结束要考北科的机械这边回家商量下。；|回访人：赵星火，回访时间：2026-02-08 16:53，回访内容：跟进学生情况这边继续维护中，逼单；|回访人：赵星火，回访时间：2026-02-11 15:58，回访内容：说缴费一直没交费跟进中继续维护；|回访人：苏乾楠，回访时间：2026-02-13 22:50，回访内容：报名 "/>
        <s v="回访人：李涛，回访时间：2026-02-10 12:02，回访内容：报名一对一10小时  面谈；|回访人：徐铁，回访时间：2026-02-10 13:51，回访内容：签约；|回访人：徐铁，回访时间：2026-02-10 13:52，回访内容：徐铁进行了退单操作!(本条回访记录由系统自动记录)；|回访人：徐铁，回访时间：2026-02-10 13:54，回访内容：系统自动签约"/>
        <s v="回访人：谭悦，回访时间：2026-02-06 10:13，回访内容：堕朕跟进中， 邀约家长来面谈 ；|回访人：谭悦，回访时间：2026-02-09 11:54，回访内容：今天来校区面谈了  报名 ；|回访人：谭悦，回访时间：2026-02-09 12:03，回访内容：签约 "/>
        <s v="回访人：赵星火，回访时间：2026-01-30 17:41，回访内容：跟进学生情况中继续维护中继续维护中；|回访人：赵星火，回访时间：2026-02-06 17:39，回访内容：跟进学生情况中这边花园桥跟进中；|回访人：赵星火，回访时间：2026-02-08 15:57，回访内容：签约"/>
        <s v="回访人：赵星火，回访时间：2026-02-08 14:07，回访内容：发送支付链接和和合同跟进学生申请优中；|回访人：赵星火，回访时间：2026-02-08 15:25，回访内容：系统自动签约"/>
        <s v="回访人：赵星火，回访时间：2026-02-07 18:34，回访内容：1；|回访人：赵星火，回访时间：2026-02-07 20:39，回访内容：系统自动签约"/>
        <s v="回访人：李涛，回访时间：2026-01-30 11:08，回访内容：了解复试课程 继续联系！；|回访人：李涛，回访时间：2026-02-04 12:45，回访内容：电话不接 微信继续跟进  微信也不怎么回复！；|回访人：李涛，回访时间：2026-02-07 10:33，回访内容：来校区进行沟通！；|回访人：李涛，回访时间：2026-02-07 12:39，回访内容：报名"/>
        <s v="回访人：赵星火，回访时间：2026-02-06 13:30，回访内容：咨询机器学习科目；|回访人：赵星火，回访时间：2026-02-06 13:31，回访内容：系统自动签约"/>
        <s v="回访人：李涛，回访时间：2026-02-04 17:59，回访内容：复试6小时专业课复试，800每小时4800元；|回访人：李涛，回访时间：2026-02-04 18:10，回访内容：系统自动签约"/>
        <s v="回访人：赵星火，回访时间：2026-01-30 16:35，回访内容：表示最后一节课上408后面需要再报，年前要上完。；|回访人：赵星火，回访时间：2026-02-04 13:05，回访内容：系统自动签约"/>
        <s v="回访人：赵星火，回访时间：2026-02-02 13:28，回访内容：想要线下沟通_x000a_感觉时间紧张，推荐一对一；|回访人：赵星火，回访时间：2026-02-03 13:34，回访内容：系统自动签约"/>
        <s v="回访人：赵星火，回访时间：2026-02-02 16:21，回访内容：签约"/>
        <s v="回访人：李涛，回访时间：2026-01-29 12:41，回访内容：寒假主要想学英语！ 学生本科是首都体育学院，想考的是北体。寒假这段时间不在北京，所以寒假想找一个一对一的线上，介绍课程 介绍费用！；|回访人：李涛，回访时间：2026-02-01 19:41，回访内容：已报名"/>
      </sharedItems>
    </cacheField>
    <cacheField name="新老生类型" numFmtId="0">
      <sharedItems containsString="0" containsBlank="1" containsNonDate="0" count="1">
        <m/>
      </sharedItems>
    </cacheField>
    <cacheField name="退费金额" numFmtId="0">
      <sharedItems containsBlank="1" count="3">
        <m/>
        <s v="3384.08"/>
        <s v="12070.8"/>
      </sharedItems>
    </cacheField>
    <cacheField name="退费日期" numFmtId="0">
      <sharedItems containsBlank="1" count="3">
        <m/>
        <s v="2026-03-11"/>
        <s v="2026-03-20"/>
      </sharedItems>
    </cacheField>
    <cacheField name="课程类型" numFmtId="0">
      <sharedItems containsBlank="1" count="6">
        <m/>
        <s v="长期班,长期班,长期班"/>
        <s v="长期班"/>
        <s v="长期班,长期班,长期班,长期班"/>
        <s v="短期班"/>
        <s v="长期班,长期班"/>
      </sharedItems>
    </cacheField>
    <cacheField name="客户ID" numFmtId="0">
      <sharedItems containsSemiMixedTypes="0" containsString="0" containsNumber="1" containsInteger="1" minValue="0" maxValue="94224874" count="230">
        <n v="84878428"/>
        <n v="46892161"/>
        <n v="84979059"/>
        <n v="51102661"/>
        <n v="90382426"/>
        <n v="66720108"/>
        <n v="43479075"/>
        <n v="92533440"/>
        <n v="93866417"/>
        <n v="81194140"/>
        <n v="93692625"/>
        <n v="93606294"/>
        <n v="89188137"/>
        <n v="92180452"/>
        <n v="92795110"/>
        <n v="93059002"/>
        <n v="93059871"/>
        <n v="47784450"/>
        <n v="92915911"/>
        <n v="18725911"/>
        <n v="92566322"/>
        <n v="62441828"/>
        <n v="92579428"/>
        <n v="92395302"/>
        <n v="49172223"/>
        <n v="64353336"/>
        <n v="92313645"/>
        <n v="91842595"/>
        <n v="86226872"/>
        <n v="83923121"/>
        <n v="68417998"/>
        <n v="86565652"/>
        <n v="62712654"/>
        <n v="92976164"/>
        <n v="92913873"/>
        <n v="67830934"/>
        <n v="39225388"/>
        <n v="90086418"/>
        <n v="71056417"/>
        <n v="65053903"/>
        <n v="93092990"/>
        <n v="94224874"/>
        <n v="94213694"/>
        <n v="60002471"/>
        <n v="80721492"/>
        <n v="92955235"/>
        <n v="94214703"/>
        <n v="51982164"/>
        <n v="93061338"/>
        <n v="93772673"/>
        <n v="53109713"/>
        <n v="79753776"/>
        <n v="68913684"/>
        <n v="79918304"/>
        <n v="81954727"/>
        <n v="53065893"/>
        <n v="28158555"/>
        <n v="65830574"/>
        <n v="84762362"/>
        <n v="89441844"/>
        <n v="92752270"/>
        <n v="88513628"/>
        <n v="66901257"/>
        <n v="61186473"/>
        <n v="81588725"/>
        <n v="59460969"/>
        <n v="93998803"/>
        <n v="93459585"/>
        <n v="93822306"/>
        <n v="94030279"/>
        <n v="93636081"/>
        <n v="93896476"/>
        <n v="93588607"/>
        <n v="93459517"/>
        <n v="92764198"/>
        <n v="64143332"/>
        <n v="63745532"/>
        <n v="30979793"/>
        <n v="93539760"/>
        <n v="93881474"/>
        <n v="44296836"/>
        <n v="70181213"/>
        <n v="93607268"/>
        <n v="93592827"/>
        <n v="93077962"/>
        <n v="91173271"/>
        <n v="93724901"/>
        <n v="30886783"/>
        <n v="93558202"/>
        <n v="92805904"/>
        <n v="93375339"/>
        <n v="63383032"/>
        <n v="74738518"/>
        <n v="30919744"/>
        <n v="84164393"/>
        <n v="93637705"/>
        <n v="93635745"/>
        <n v="93518917"/>
        <n v="74749091"/>
        <n v="80135924"/>
        <n v="53338111"/>
        <n v="83919171"/>
        <n v="39078779"/>
        <n v="67451637"/>
        <n v="93523282"/>
        <n v="93484300"/>
        <n v="63420737"/>
        <n v="89293594"/>
        <n v="46739317"/>
        <n v="34686270"/>
        <n v="92986994"/>
        <n v="93133408"/>
        <n v="93374141"/>
        <n v="93400051"/>
        <n v="93300478"/>
        <n v="30930392"/>
        <n v="74057181"/>
        <n v="93299299"/>
        <n v="93023556"/>
        <n v="86691647"/>
        <n v="92735611"/>
        <n v="43458879"/>
        <n v="93078948"/>
        <n v="93164581"/>
        <n v="83648140"/>
        <n v="33338537"/>
        <n v="39367274"/>
        <n v="47869257"/>
        <n v="92700175"/>
        <n v="45551395"/>
        <n v="67715378"/>
        <n v="81163274"/>
        <n v="92896117"/>
        <n v="86859947"/>
        <n v="82445355"/>
        <n v="92468646"/>
        <n v="93069716"/>
        <n v="79449855"/>
        <n v="91240016"/>
        <n v="59757496"/>
        <n v="92954433"/>
        <n v="92772543"/>
        <n v="59155256"/>
        <n v="92953736"/>
        <n v="92754334"/>
        <n v="56427464"/>
        <n v="47066009"/>
        <n v="62344906"/>
        <n v="69811812"/>
        <n v="61638095"/>
        <n v="80645170"/>
        <n v="18727992"/>
        <n v="70397963"/>
        <n v="83291755"/>
        <n v="63521113"/>
        <n v="66821368"/>
        <n v="92316126"/>
        <n v="83482082"/>
        <n v="85923249"/>
        <n v="70944303"/>
        <n v="64168068"/>
        <n v="60817292"/>
        <n v="60652166"/>
        <n v="33232845"/>
        <n v="92681604"/>
        <n v="90625341"/>
        <n v="83877890"/>
        <n v="60031941"/>
        <n v="92719094"/>
        <n v="19355703"/>
        <n v="92813969"/>
        <n v="64498050"/>
        <n v="85728867"/>
        <n v="52775376"/>
        <n v="67973113"/>
        <n v="90195167"/>
        <n v="92865104"/>
        <n v="60842105"/>
        <n v="50838880"/>
        <n v="60272439"/>
        <n v="50562573"/>
        <n v="92733975"/>
        <n v="92862234"/>
        <n v="39740353"/>
        <n v="92762758"/>
        <n v="92816282"/>
        <n v="43504143"/>
        <n v="30919413"/>
        <n v="39674379"/>
        <n v="69433143"/>
        <n v="44602116"/>
        <n v="92813506"/>
        <n v="61391084"/>
        <n v="34615040"/>
        <n v="69898849"/>
        <n v="92733953"/>
        <n v="92470573"/>
        <n v="62177250"/>
        <n v="89122769"/>
        <n v="92600485"/>
        <n v="92728632"/>
        <n v="60497268"/>
        <n v="67339122"/>
        <n v="92710643"/>
        <n v="23575151"/>
        <n v="38346789"/>
        <n v="63078608"/>
        <n v="62449499"/>
        <n v="35740109"/>
        <n v="66742087"/>
        <n v="59947217"/>
        <n v="92582366"/>
        <n v="52233965"/>
        <n v="74757495"/>
        <n v="61754171"/>
        <n v="34932198"/>
        <n v="79449352"/>
        <n v="91671590"/>
        <n v="89230003"/>
        <n v="92254076"/>
        <n v="83461248"/>
        <n v="24280983"/>
        <n v="87403705"/>
        <n v="46821403"/>
        <n v="92011511"/>
        <n v="74099756"/>
        <n v="89179530"/>
        <n v="91059093"/>
        <n v="91721872"/>
        <n v="91453663"/>
      </sharedItems>
    </cacheField>
    <cacheField name="是否新东方在线签约" numFmtId="0">
      <sharedItems count="2">
        <s v="否"/>
        <s v="是"/>
      </sharedItems>
    </cacheField>
    <cacheField name="考季" numFmtId="0">
      <sharedItems containsBlank="1" count="9">
        <s v="27考季"/>
        <s v="26考季"/>
        <s v="28考季"/>
        <m/>
        <s v="25上考季"/>
        <s v="25下考季"/>
        <s v="26上考季"/>
        <s v="26下考季"/>
        <s v="27上考季"/>
      </sharedItems>
    </cacheField>
    <cacheField name="报名产品" numFmtId="0">
      <sharedItems count="42">
        <s v="无忧计划-啄木鸟,考研专业课150"/>
        <s v="考研专业课150"/>
        <s v="线上直通车"/>
        <s v="VIP - 伴学"/>
        <s v="复试VIP"/>
        <s v="考研专业课300"/>
        <s v="全年集训营"/>
        <s v="无忧计划-啄木鸟"/>
        <s v="线上全程班"/>
        <s v="考研复试班"/>
        <s v=""/>
        <s v="半年集训营,考研专业课150"/>
        <s v="全年集训营,考研专业课150"/>
        <s v="线上无忧计划"/>
        <s v="无忧计划-啄木鸟,六级无忧计划"/>
        <s v="四级无忧计划"/>
        <s v="四级无忧计划,无忧计划-早鸟,考研专业课150"/>
        <s v="半年集训营"/>
        <s v="暑假集训营,考研专业课150"/>
        <s v="无忧计划-啄木鸟,考研专业课管综"/>
        <s v="六级无忧计划"/>
        <s v="六级一对一"/>
        <s v="VIP - 畅学"/>
        <s v="无忧计划-早鸟,考研专业课300,六级无忧计划"/>
        <s v="无忧计划-早鸟"/>
        <s v="大学学科辅导"/>
        <s v="四级一对一"/>
        <s v="无忧计划-早鸟,考研专业课300"/>
        <s v="VIP - 伴学,考研专业课150"/>
        <s v="考研专业课150,无忧计划-啄木鸟"/>
        <s v="暑假集训营"/>
        <s v="VIP - 畅学,考研专业课150"/>
        <s v="无忧计划-候鸟,考研专业课150"/>
        <s v="六级无忧计划,无忧计划-早鸟,考研专业课150"/>
        <s v="无忧计划-啄木鸟,VIP - 伴学,考研专业课150"/>
        <s v="无忧计划-啄木鸟,考研专业课300"/>
        <s v="考研专业课300,VIP - 伴学"/>
        <s v="全年集训营,无忧计划-布谷鸟"/>
        <s v="暑假集训营,考研专业课管综"/>
        <s v="无忧计划-早鸟,考研专业课300,四级无忧计划,六级无忧计划"/>
        <s v="全年集训营,考研专业课300"/>
        <s v="六级无忧计划,六级一对一"/>
      </sharedItems>
    </cacheField>
    <cacheField name="报名科目" numFmtId="0">
      <sharedItems count="28">
        <s v="英语,政治,数学,专业课150"/>
        <s v="专业课150"/>
        <s v="英语"/>
        <s v="政治"/>
        <s v="英语,政治,数学"/>
        <s v="专业课300"/>
        <s v="英语,政治"/>
        <s v=""/>
        <s v="英语,管综"/>
        <s v="英语,政治,专业课150,经综"/>
        <s v="英语,数学,政治,专业课150"/>
        <s v="英语,政治,专业课300"/>
        <s v="政治,英语,数学"/>
        <s v="英语,数学,政治"/>
        <s v="英语,数学"/>
        <s v="专业课"/>
        <s v="数学"/>
        <s v="计算机,专业课150"/>
        <s v="专业课150,英语,政治,数学"/>
        <s v="英语,政治,数学,计算机"/>
        <s v="政治,英语"/>
        <s v="政治,数学,英语,专业课150"/>
        <s v="经综,专业课150"/>
        <s v="专业课300,英语,政治"/>
        <s v="英语,政治,经综"/>
        <s v="英语,政治,专业课300,教育硕士"/>
        <s v="英语,专业课150"/>
        <s v="计算机,英语,政治,数学"/>
      </sharedItems>
    </cacheField>
    <cacheField name="意向报考专业" numFmtId="0">
      <sharedItems containsBlank="1" count="6">
        <m/>
        <s v="其他"/>
        <s v="教育"/>
        <s v="艺术设计"/>
        <s v="计算机"/>
        <s v="管综"/>
      </sharedItems>
    </cacheField>
    <cacheField name="学校班型/类型" numFmtId="0">
      <sharedItems count="7">
        <s v="国内高校-211"/>
        <s v="国内高校-C9"/>
        <s v="国内高校-985"/>
        <s v="国内高校-双非"/>
        <s v="普通学校-普高"/>
        <s v="国内高校-中外合作办学"/>
        <s v="国内高校-双一流(非985/211)"/>
      </sharedItems>
    </cacheField>
    <cacheField name="是否关联协议" numFmtId="0">
      <sharedItems count="2">
        <s v="否"/>
        <s v="是"/>
      </sharedItems>
    </cacheField>
    <cacheField name="特殊备注" numFmtId="0">
      <sharedItems containsBlank="1" count="5">
        <s v=""/>
        <m/>
        <s v="北城，想考211 985 ，会计专硕， 目标学校外经贸， 255+。学生后期考虑加一对一辅导，辛苦老师先联系导学"/>
        <s v="学生北城计算机考北信科自己学了2次不理想，第三次备考保底北信科，冲北工大或者华北电力。基础比较薄弱辛苦老师督促学习。"/>
        <s v="先不联系，年后我联系学管老师再联系"/>
      </sharedItems>
    </cacheField>
    <cacheField name="产品品类" numFmtId="0">
      <sharedItems containsString="0" containsBlank="1" containsNonDate="0" count="1">
        <m/>
      </sharedItems>
    </cacheField>
    <cacheField name="业务类型" numFmtId="0">
      <sharedItems containsBlank="1" count="4">
        <s v="报名"/>
        <s v="转出"/>
        <m/>
        <s v="追加优惠"/>
      </sharedItems>
    </cacheField>
    <cacheField name="签约列表在线学员ID" numFmtId="0">
      <sharedItems containsString="0" containsBlank="1" containsNumber="1" containsInteger="1" minValue="0" maxValue="111752282" count="27">
        <m/>
        <n v="111752282"/>
        <n v="100806138"/>
        <n v="111744942"/>
        <n v="109651061"/>
        <n v="111333465"/>
        <n v="111727973"/>
        <n v="111727315"/>
        <n v="107740011"/>
        <n v="110980901"/>
        <n v="111680865"/>
        <n v="108843172"/>
        <n v="111640619"/>
        <n v="111622118"/>
        <n v="111322665"/>
        <n v="111590157"/>
        <n v="108631789"/>
        <n v="111589271"/>
        <n v="111562665"/>
        <n v="111549153"/>
        <n v="111530849"/>
        <n v="111526357"/>
        <n v="103528874"/>
        <n v="111638823"/>
        <n v="97229614"/>
        <n v="106070932"/>
        <n v="111712978"/>
      </sharedItems>
    </cacheField>
    <cacheField name="大学生源类型" numFmtId="0">
      <sharedItems containsBlank="1" count="5">
        <s v="外地人本地大学(常规)"/>
        <s v="本地人本地大学(常规)"/>
        <m/>
        <s v="外地人外地大学(常规)"/>
        <s v="本地人外地大学(归巢)"/>
      </sharedItems>
    </cacheField>
    <cacheField name="资源来源" numFmtId="0">
      <sharedItems containsBlank="1" count="16">
        <m/>
        <s v="学管续费推荐"/>
        <s v="SCRM-客服推送"/>
        <s v="市场"/>
        <s v="客服"/>
        <s v="百度投放"/>
        <s v="易聊在线咨询"/>
        <s v="集团百度搜索-基木鱼-新媒体管家"/>
        <s v="小表单"/>
        <s v="官网快速通道"/>
        <s v="小红书"/>
        <s v="集团百度投放-基木鱼"/>
        <s v="新媒体管家-点评"/>
        <s v="线下代理商"/>
        <s v="知了好学"/>
        <s v="总部巨量投放-易聊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2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3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4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5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6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7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8"/>
    <x v="0"/>
    <x v="0"/>
    <x v="1"/>
    <x v="1"/>
    <x v="1"/>
    <x v="1"/>
    <x v="1"/>
    <x v="1"/>
    <x v="0"/>
    <x v="0"/>
    <x v="1"/>
    <x v="1"/>
    <x v="1"/>
    <x v="0"/>
    <x v="0"/>
    <x v="1"/>
    <x v="0"/>
    <x v="1"/>
    <x v="0"/>
    <x v="1"/>
    <x v="0"/>
    <x v="1"/>
    <x v="0"/>
    <x v="1"/>
    <x v="1"/>
    <x v="1"/>
    <x v="1"/>
    <x v="1"/>
    <x v="0"/>
    <x v="1"/>
    <x v="0"/>
    <x v="1"/>
    <x v="0"/>
    <x v="8"/>
    <x v="8"/>
    <x v="0"/>
    <x v="0"/>
    <x v="8"/>
    <x v="1"/>
    <x v="1"/>
    <x v="0"/>
    <x v="1"/>
    <x v="1"/>
    <x v="1"/>
    <x v="8"/>
    <x v="1"/>
    <x v="0"/>
    <x v="1"/>
    <x v="0"/>
    <x v="0"/>
    <x v="0"/>
    <x v="0"/>
    <x v="1"/>
    <x v="0"/>
    <x v="0"/>
    <x v="1"/>
    <x v="1"/>
    <x v="1"/>
    <x v="0"/>
    <x v="1"/>
    <x v="0"/>
    <x v="0"/>
    <x v="2"/>
    <x v="0"/>
    <x v="1"/>
    <x v="1"/>
  </r>
  <r>
    <x v="9"/>
    <x v="0"/>
    <x v="0"/>
    <x v="2"/>
    <x v="2"/>
    <x v="2"/>
    <x v="2"/>
    <x v="2"/>
    <x v="0"/>
    <x v="1"/>
    <x v="1"/>
    <x v="2"/>
    <x v="2"/>
    <x v="2"/>
    <x v="1"/>
    <x v="1"/>
    <x v="2"/>
    <x v="1"/>
    <x v="2"/>
    <x v="1"/>
    <x v="2"/>
    <x v="0"/>
    <x v="2"/>
    <x v="1"/>
    <x v="2"/>
    <x v="2"/>
    <x v="2"/>
    <x v="2"/>
    <x v="2"/>
    <x v="1"/>
    <x v="2"/>
    <x v="1"/>
    <x v="2"/>
    <x v="1"/>
    <x v="9"/>
    <x v="9"/>
    <x v="0"/>
    <x v="0"/>
    <x v="9"/>
    <x v="1"/>
    <x v="2"/>
    <x v="1"/>
    <x v="0"/>
    <x v="1"/>
    <x v="2"/>
    <x v="8"/>
    <x v="2"/>
    <x v="0"/>
    <x v="2"/>
    <x v="0"/>
    <x v="0"/>
    <x v="0"/>
    <x v="1"/>
    <x v="2"/>
    <x v="1"/>
    <x v="0"/>
    <x v="2"/>
    <x v="2"/>
    <x v="1"/>
    <x v="1"/>
    <x v="0"/>
    <x v="0"/>
    <x v="0"/>
    <x v="2"/>
    <x v="1"/>
    <x v="2"/>
    <x v="0"/>
  </r>
  <r>
    <x v="10"/>
    <x v="0"/>
    <x v="0"/>
    <x v="0"/>
    <x v="3"/>
    <x v="0"/>
    <x v="3"/>
    <x v="3"/>
    <x v="1"/>
    <x v="2"/>
    <x v="0"/>
    <x v="3"/>
    <x v="3"/>
    <x v="0"/>
    <x v="0"/>
    <x v="0"/>
    <x v="3"/>
    <x v="0"/>
    <x v="3"/>
    <x v="0"/>
    <x v="3"/>
    <x v="0"/>
    <x v="3"/>
    <x v="2"/>
    <x v="3"/>
    <x v="3"/>
    <x v="3"/>
    <x v="3"/>
    <x v="3"/>
    <x v="0"/>
    <x v="3"/>
    <x v="0"/>
    <x v="3"/>
    <x v="1"/>
    <x v="10"/>
    <x v="10"/>
    <x v="0"/>
    <x v="0"/>
    <x v="10"/>
    <x v="1"/>
    <x v="2"/>
    <x v="0"/>
    <x v="0"/>
    <x v="1"/>
    <x v="2"/>
    <x v="8"/>
    <x v="3"/>
    <x v="0"/>
    <x v="3"/>
    <x v="0"/>
    <x v="0"/>
    <x v="0"/>
    <x v="2"/>
    <x v="3"/>
    <x v="1"/>
    <x v="1"/>
    <x v="3"/>
    <x v="3"/>
    <x v="0"/>
    <x v="2"/>
    <x v="0"/>
    <x v="0"/>
    <x v="0"/>
    <x v="2"/>
    <x v="2"/>
    <x v="1"/>
    <x v="0"/>
  </r>
  <r>
    <x v="11"/>
    <x v="0"/>
    <x v="0"/>
    <x v="3"/>
    <x v="4"/>
    <x v="3"/>
    <x v="4"/>
    <x v="4"/>
    <x v="1"/>
    <x v="3"/>
    <x v="2"/>
    <x v="4"/>
    <x v="4"/>
    <x v="2"/>
    <x v="0"/>
    <x v="0"/>
    <x v="4"/>
    <x v="1"/>
    <x v="4"/>
    <x v="1"/>
    <x v="4"/>
    <x v="0"/>
    <x v="2"/>
    <x v="3"/>
    <x v="4"/>
    <x v="4"/>
    <x v="4"/>
    <x v="4"/>
    <x v="4"/>
    <x v="1"/>
    <x v="4"/>
    <x v="1"/>
    <x v="4"/>
    <x v="1"/>
    <x v="11"/>
    <x v="11"/>
    <x v="0"/>
    <x v="0"/>
    <x v="11"/>
    <x v="1"/>
    <x v="2"/>
    <x v="1"/>
    <x v="0"/>
    <x v="1"/>
    <x v="2"/>
    <x v="8"/>
    <x v="4"/>
    <x v="0"/>
    <x v="4"/>
    <x v="0"/>
    <x v="0"/>
    <x v="0"/>
    <x v="3"/>
    <x v="4"/>
    <x v="1"/>
    <x v="2"/>
    <x v="2"/>
    <x v="4"/>
    <x v="1"/>
    <x v="0"/>
    <x v="0"/>
    <x v="0"/>
    <x v="0"/>
    <x v="2"/>
    <x v="3"/>
    <x v="0"/>
    <x v="2"/>
  </r>
  <r>
    <x v="12"/>
    <x v="0"/>
    <x v="0"/>
    <x v="4"/>
    <x v="5"/>
    <x v="4"/>
    <x v="5"/>
    <x v="5"/>
    <x v="0"/>
    <x v="1"/>
    <x v="0"/>
    <x v="5"/>
    <x v="5"/>
    <x v="2"/>
    <x v="0"/>
    <x v="0"/>
    <x v="5"/>
    <x v="0"/>
    <x v="5"/>
    <x v="1"/>
    <x v="5"/>
    <x v="0"/>
    <x v="4"/>
    <x v="1"/>
    <x v="5"/>
    <x v="5"/>
    <x v="5"/>
    <x v="5"/>
    <x v="5"/>
    <x v="0"/>
    <x v="5"/>
    <x v="0"/>
    <x v="5"/>
    <x v="1"/>
    <x v="12"/>
    <x v="12"/>
    <x v="0"/>
    <x v="0"/>
    <x v="12"/>
    <x v="1"/>
    <x v="2"/>
    <x v="1"/>
    <x v="0"/>
    <x v="1"/>
    <x v="2"/>
    <x v="8"/>
    <x v="5"/>
    <x v="0"/>
    <x v="5"/>
    <x v="0"/>
    <x v="0"/>
    <x v="0"/>
    <x v="4"/>
    <x v="5"/>
    <x v="1"/>
    <x v="0"/>
    <x v="4"/>
    <x v="2"/>
    <x v="1"/>
    <x v="3"/>
    <x v="0"/>
    <x v="0"/>
    <x v="0"/>
    <x v="2"/>
    <x v="4"/>
    <x v="2"/>
    <x v="3"/>
  </r>
  <r>
    <x v="13"/>
    <x v="0"/>
    <x v="0"/>
    <x v="5"/>
    <x v="6"/>
    <x v="5"/>
    <x v="6"/>
    <x v="6"/>
    <x v="0"/>
    <x v="0"/>
    <x v="2"/>
    <x v="0"/>
    <x v="6"/>
    <x v="3"/>
    <x v="0"/>
    <x v="0"/>
    <x v="6"/>
    <x v="1"/>
    <x v="6"/>
    <x v="1"/>
    <x v="6"/>
    <x v="0"/>
    <x v="1"/>
    <x v="0"/>
    <x v="6"/>
    <x v="6"/>
    <x v="6"/>
    <x v="6"/>
    <x v="6"/>
    <x v="1"/>
    <x v="6"/>
    <x v="1"/>
    <x v="6"/>
    <x v="1"/>
    <x v="13"/>
    <x v="13"/>
    <x v="0"/>
    <x v="0"/>
    <x v="13"/>
    <x v="1"/>
    <x v="3"/>
    <x v="1"/>
    <x v="0"/>
    <x v="1"/>
    <x v="2"/>
    <x v="8"/>
    <x v="6"/>
    <x v="0"/>
    <x v="6"/>
    <x v="0"/>
    <x v="0"/>
    <x v="0"/>
    <x v="1"/>
    <x v="6"/>
    <x v="1"/>
    <x v="0"/>
    <x v="5"/>
    <x v="5"/>
    <x v="1"/>
    <x v="3"/>
    <x v="0"/>
    <x v="0"/>
    <x v="0"/>
    <x v="2"/>
    <x v="5"/>
    <x v="1"/>
    <x v="4"/>
  </r>
  <r>
    <x v="14"/>
    <x v="0"/>
    <x v="0"/>
    <x v="6"/>
    <x v="7"/>
    <x v="6"/>
    <x v="7"/>
    <x v="7"/>
    <x v="2"/>
    <x v="2"/>
    <x v="1"/>
    <x v="4"/>
    <x v="7"/>
    <x v="2"/>
    <x v="2"/>
    <x v="2"/>
    <x v="7"/>
    <x v="0"/>
    <x v="7"/>
    <x v="1"/>
    <x v="7"/>
    <x v="0"/>
    <x v="3"/>
    <x v="0"/>
    <x v="7"/>
    <x v="7"/>
    <x v="7"/>
    <x v="7"/>
    <x v="7"/>
    <x v="0"/>
    <x v="7"/>
    <x v="0"/>
    <x v="7"/>
    <x v="1"/>
    <x v="14"/>
    <x v="14"/>
    <x v="0"/>
    <x v="0"/>
    <x v="14"/>
    <x v="1"/>
    <x v="2"/>
    <x v="1"/>
    <x v="0"/>
    <x v="1"/>
    <x v="2"/>
    <x v="8"/>
    <x v="7"/>
    <x v="0"/>
    <x v="7"/>
    <x v="0"/>
    <x v="0"/>
    <x v="0"/>
    <x v="2"/>
    <x v="7"/>
    <x v="1"/>
    <x v="0"/>
    <x v="3"/>
    <x v="2"/>
    <x v="1"/>
    <x v="0"/>
    <x v="0"/>
    <x v="0"/>
    <x v="0"/>
    <x v="2"/>
    <x v="6"/>
    <x v="1"/>
    <x v="5"/>
  </r>
  <r>
    <x v="15"/>
    <x v="0"/>
    <x v="0"/>
    <x v="7"/>
    <x v="8"/>
    <x v="7"/>
    <x v="8"/>
    <x v="8"/>
    <x v="0"/>
    <x v="4"/>
    <x v="3"/>
    <x v="6"/>
    <x v="8"/>
    <x v="2"/>
    <x v="0"/>
    <x v="0"/>
    <x v="8"/>
    <x v="2"/>
    <x v="8"/>
    <x v="1"/>
    <x v="8"/>
    <x v="1"/>
    <x v="5"/>
    <x v="1"/>
    <x v="8"/>
    <x v="8"/>
    <x v="8"/>
    <x v="8"/>
    <x v="8"/>
    <x v="2"/>
    <x v="8"/>
    <x v="2"/>
    <x v="8"/>
    <x v="2"/>
    <x v="15"/>
    <x v="15"/>
    <x v="0"/>
    <x v="0"/>
    <x v="15"/>
    <x v="1"/>
    <x v="2"/>
    <x v="1"/>
    <x v="1"/>
    <x v="2"/>
    <x v="3"/>
    <x v="9"/>
    <x v="7"/>
    <x v="0"/>
    <x v="8"/>
    <x v="0"/>
    <x v="0"/>
    <x v="0"/>
    <x v="0"/>
    <x v="8"/>
    <x v="0"/>
    <x v="0"/>
    <x v="6"/>
    <x v="0"/>
    <x v="1"/>
    <x v="0"/>
    <x v="0"/>
    <x v="0"/>
    <x v="0"/>
    <x v="0"/>
    <x v="0"/>
    <x v="2"/>
    <x v="4"/>
  </r>
  <r>
    <x v="16"/>
    <x v="0"/>
    <x v="0"/>
    <x v="7"/>
    <x v="8"/>
    <x v="7"/>
    <x v="8"/>
    <x v="8"/>
    <x v="0"/>
    <x v="4"/>
    <x v="3"/>
    <x v="6"/>
    <x v="8"/>
    <x v="2"/>
    <x v="0"/>
    <x v="0"/>
    <x v="8"/>
    <x v="2"/>
    <x v="8"/>
    <x v="1"/>
    <x v="8"/>
    <x v="1"/>
    <x v="5"/>
    <x v="1"/>
    <x v="8"/>
    <x v="8"/>
    <x v="8"/>
    <x v="8"/>
    <x v="8"/>
    <x v="2"/>
    <x v="8"/>
    <x v="2"/>
    <x v="8"/>
    <x v="2"/>
    <x v="16"/>
    <x v="16"/>
    <x v="0"/>
    <x v="0"/>
    <x v="16"/>
    <x v="1"/>
    <x v="2"/>
    <x v="1"/>
    <x v="1"/>
    <x v="2"/>
    <x v="3"/>
    <x v="10"/>
    <x v="7"/>
    <x v="0"/>
    <x v="8"/>
    <x v="0"/>
    <x v="0"/>
    <x v="0"/>
    <x v="0"/>
    <x v="8"/>
    <x v="0"/>
    <x v="0"/>
    <x v="6"/>
    <x v="0"/>
    <x v="1"/>
    <x v="0"/>
    <x v="0"/>
    <x v="0"/>
    <x v="0"/>
    <x v="0"/>
    <x v="0"/>
    <x v="2"/>
    <x v="4"/>
  </r>
  <r>
    <x v="17"/>
    <x v="0"/>
    <x v="0"/>
    <x v="7"/>
    <x v="8"/>
    <x v="7"/>
    <x v="8"/>
    <x v="8"/>
    <x v="0"/>
    <x v="4"/>
    <x v="3"/>
    <x v="6"/>
    <x v="8"/>
    <x v="2"/>
    <x v="0"/>
    <x v="0"/>
    <x v="8"/>
    <x v="2"/>
    <x v="8"/>
    <x v="1"/>
    <x v="8"/>
    <x v="1"/>
    <x v="5"/>
    <x v="1"/>
    <x v="8"/>
    <x v="8"/>
    <x v="8"/>
    <x v="8"/>
    <x v="8"/>
    <x v="2"/>
    <x v="8"/>
    <x v="2"/>
    <x v="8"/>
    <x v="2"/>
    <x v="17"/>
    <x v="17"/>
    <x v="0"/>
    <x v="0"/>
    <x v="17"/>
    <x v="1"/>
    <x v="2"/>
    <x v="1"/>
    <x v="1"/>
    <x v="2"/>
    <x v="3"/>
    <x v="11"/>
    <x v="7"/>
    <x v="0"/>
    <x v="8"/>
    <x v="0"/>
    <x v="0"/>
    <x v="0"/>
    <x v="0"/>
    <x v="8"/>
    <x v="0"/>
    <x v="0"/>
    <x v="6"/>
    <x v="0"/>
    <x v="1"/>
    <x v="0"/>
    <x v="0"/>
    <x v="0"/>
    <x v="0"/>
    <x v="0"/>
    <x v="0"/>
    <x v="2"/>
    <x v="4"/>
  </r>
  <r>
    <x v="18"/>
    <x v="0"/>
    <x v="0"/>
    <x v="7"/>
    <x v="8"/>
    <x v="7"/>
    <x v="8"/>
    <x v="8"/>
    <x v="0"/>
    <x v="4"/>
    <x v="3"/>
    <x v="6"/>
    <x v="8"/>
    <x v="2"/>
    <x v="0"/>
    <x v="0"/>
    <x v="8"/>
    <x v="2"/>
    <x v="8"/>
    <x v="1"/>
    <x v="8"/>
    <x v="1"/>
    <x v="5"/>
    <x v="1"/>
    <x v="8"/>
    <x v="8"/>
    <x v="8"/>
    <x v="8"/>
    <x v="8"/>
    <x v="2"/>
    <x v="8"/>
    <x v="2"/>
    <x v="8"/>
    <x v="2"/>
    <x v="18"/>
    <x v="18"/>
    <x v="0"/>
    <x v="0"/>
    <x v="18"/>
    <x v="1"/>
    <x v="2"/>
    <x v="1"/>
    <x v="1"/>
    <x v="2"/>
    <x v="3"/>
    <x v="12"/>
    <x v="7"/>
    <x v="0"/>
    <x v="8"/>
    <x v="0"/>
    <x v="0"/>
    <x v="0"/>
    <x v="0"/>
    <x v="8"/>
    <x v="0"/>
    <x v="0"/>
    <x v="6"/>
    <x v="0"/>
    <x v="1"/>
    <x v="0"/>
    <x v="0"/>
    <x v="0"/>
    <x v="0"/>
    <x v="0"/>
    <x v="0"/>
    <x v="2"/>
    <x v="4"/>
  </r>
  <r>
    <x v="19"/>
    <x v="0"/>
    <x v="0"/>
    <x v="7"/>
    <x v="9"/>
    <x v="7"/>
    <x v="9"/>
    <x v="9"/>
    <x v="0"/>
    <x v="5"/>
    <x v="2"/>
    <x v="2"/>
    <x v="2"/>
    <x v="2"/>
    <x v="0"/>
    <x v="0"/>
    <x v="9"/>
    <x v="1"/>
    <x v="9"/>
    <x v="1"/>
    <x v="9"/>
    <x v="0"/>
    <x v="6"/>
    <x v="2"/>
    <x v="9"/>
    <x v="9"/>
    <x v="9"/>
    <x v="9"/>
    <x v="9"/>
    <x v="1"/>
    <x v="9"/>
    <x v="1"/>
    <x v="9"/>
    <x v="1"/>
    <x v="19"/>
    <x v="19"/>
    <x v="0"/>
    <x v="0"/>
    <x v="19"/>
    <x v="1"/>
    <x v="2"/>
    <x v="1"/>
    <x v="0"/>
    <x v="1"/>
    <x v="2"/>
    <x v="8"/>
    <x v="7"/>
    <x v="0"/>
    <x v="9"/>
    <x v="0"/>
    <x v="0"/>
    <x v="0"/>
    <x v="2"/>
    <x v="9"/>
    <x v="1"/>
    <x v="0"/>
    <x v="7"/>
    <x v="6"/>
    <x v="1"/>
    <x v="4"/>
    <x v="0"/>
    <x v="0"/>
    <x v="0"/>
    <x v="2"/>
    <x v="7"/>
    <x v="3"/>
    <x v="4"/>
  </r>
  <r>
    <x v="20"/>
    <x v="0"/>
    <x v="0"/>
    <x v="8"/>
    <x v="10"/>
    <x v="8"/>
    <x v="10"/>
    <x v="10"/>
    <x v="0"/>
    <x v="0"/>
    <x v="4"/>
    <x v="4"/>
    <x v="4"/>
    <x v="2"/>
    <x v="3"/>
    <x v="3"/>
    <x v="10"/>
    <x v="1"/>
    <x v="10"/>
    <x v="1"/>
    <x v="10"/>
    <x v="0"/>
    <x v="2"/>
    <x v="0"/>
    <x v="10"/>
    <x v="10"/>
    <x v="10"/>
    <x v="10"/>
    <x v="10"/>
    <x v="1"/>
    <x v="10"/>
    <x v="1"/>
    <x v="10"/>
    <x v="1"/>
    <x v="20"/>
    <x v="20"/>
    <x v="0"/>
    <x v="0"/>
    <x v="20"/>
    <x v="1"/>
    <x v="2"/>
    <x v="1"/>
    <x v="0"/>
    <x v="1"/>
    <x v="2"/>
    <x v="8"/>
    <x v="8"/>
    <x v="0"/>
    <x v="10"/>
    <x v="0"/>
    <x v="0"/>
    <x v="0"/>
    <x v="2"/>
    <x v="10"/>
    <x v="1"/>
    <x v="0"/>
    <x v="2"/>
    <x v="5"/>
    <x v="1"/>
    <x v="5"/>
    <x v="0"/>
    <x v="0"/>
    <x v="0"/>
    <x v="2"/>
    <x v="8"/>
    <x v="3"/>
    <x v="4"/>
  </r>
  <r>
    <x v="21"/>
    <x v="0"/>
    <x v="0"/>
    <x v="9"/>
    <x v="11"/>
    <x v="9"/>
    <x v="11"/>
    <x v="11"/>
    <x v="0"/>
    <x v="0"/>
    <x v="2"/>
    <x v="7"/>
    <x v="9"/>
    <x v="2"/>
    <x v="0"/>
    <x v="0"/>
    <x v="11"/>
    <x v="1"/>
    <x v="11"/>
    <x v="1"/>
    <x v="11"/>
    <x v="0"/>
    <x v="2"/>
    <x v="0"/>
    <x v="11"/>
    <x v="11"/>
    <x v="11"/>
    <x v="11"/>
    <x v="11"/>
    <x v="1"/>
    <x v="11"/>
    <x v="1"/>
    <x v="11"/>
    <x v="1"/>
    <x v="21"/>
    <x v="21"/>
    <x v="0"/>
    <x v="0"/>
    <x v="21"/>
    <x v="1"/>
    <x v="2"/>
    <x v="1"/>
    <x v="0"/>
    <x v="1"/>
    <x v="2"/>
    <x v="8"/>
    <x v="9"/>
    <x v="0"/>
    <x v="11"/>
    <x v="0"/>
    <x v="0"/>
    <x v="0"/>
    <x v="5"/>
    <x v="11"/>
    <x v="1"/>
    <x v="0"/>
    <x v="2"/>
    <x v="6"/>
    <x v="1"/>
    <x v="3"/>
    <x v="0"/>
    <x v="0"/>
    <x v="0"/>
    <x v="2"/>
    <x v="9"/>
    <x v="1"/>
    <x v="4"/>
  </r>
  <r>
    <x v="22"/>
    <x v="0"/>
    <x v="0"/>
    <x v="9"/>
    <x v="12"/>
    <x v="10"/>
    <x v="12"/>
    <x v="12"/>
    <x v="0"/>
    <x v="0"/>
    <x v="5"/>
    <x v="1"/>
    <x v="10"/>
    <x v="4"/>
    <x v="4"/>
    <x v="4"/>
    <x v="12"/>
    <x v="1"/>
    <x v="12"/>
    <x v="1"/>
    <x v="12"/>
    <x v="0"/>
    <x v="2"/>
    <x v="0"/>
    <x v="12"/>
    <x v="12"/>
    <x v="12"/>
    <x v="12"/>
    <x v="12"/>
    <x v="1"/>
    <x v="12"/>
    <x v="1"/>
    <x v="12"/>
    <x v="1"/>
    <x v="22"/>
    <x v="22"/>
    <x v="0"/>
    <x v="0"/>
    <x v="22"/>
    <x v="1"/>
    <x v="4"/>
    <x v="1"/>
    <x v="0"/>
    <x v="1"/>
    <x v="2"/>
    <x v="8"/>
    <x v="10"/>
    <x v="0"/>
    <x v="12"/>
    <x v="0"/>
    <x v="0"/>
    <x v="0"/>
    <x v="1"/>
    <x v="12"/>
    <x v="1"/>
    <x v="0"/>
    <x v="8"/>
    <x v="4"/>
    <x v="1"/>
    <x v="0"/>
    <x v="0"/>
    <x v="0"/>
    <x v="0"/>
    <x v="2"/>
    <x v="10"/>
    <x v="1"/>
    <x v="0"/>
  </r>
  <r>
    <x v="23"/>
    <x v="0"/>
    <x v="0"/>
    <x v="10"/>
    <x v="13"/>
    <x v="11"/>
    <x v="13"/>
    <x v="13"/>
    <x v="1"/>
    <x v="6"/>
    <x v="6"/>
    <x v="1"/>
    <x v="1"/>
    <x v="5"/>
    <x v="0"/>
    <x v="0"/>
    <x v="13"/>
    <x v="3"/>
    <x v="13"/>
    <x v="0"/>
    <x v="13"/>
    <x v="0"/>
    <x v="3"/>
    <x v="4"/>
    <x v="13"/>
    <x v="13"/>
    <x v="13"/>
    <x v="13"/>
    <x v="13"/>
    <x v="2"/>
    <x v="13"/>
    <x v="3"/>
    <x v="13"/>
    <x v="3"/>
    <x v="23"/>
    <x v="23"/>
    <x v="0"/>
    <x v="0"/>
    <x v="23"/>
    <x v="1"/>
    <x v="5"/>
    <x v="2"/>
    <x v="1"/>
    <x v="1"/>
    <x v="4"/>
    <x v="8"/>
    <x v="11"/>
    <x v="0"/>
    <x v="13"/>
    <x v="0"/>
    <x v="0"/>
    <x v="0"/>
    <x v="0"/>
    <x v="13"/>
    <x v="0"/>
    <x v="0"/>
    <x v="3"/>
    <x v="2"/>
    <x v="2"/>
    <x v="1"/>
    <x v="0"/>
    <x v="0"/>
    <x v="0"/>
    <x v="2"/>
    <x v="0"/>
    <x v="4"/>
    <x v="1"/>
  </r>
  <r>
    <x v="24"/>
    <x v="0"/>
    <x v="0"/>
    <x v="11"/>
    <x v="14"/>
    <x v="6"/>
    <x v="14"/>
    <x v="14"/>
    <x v="3"/>
    <x v="2"/>
    <x v="7"/>
    <x v="4"/>
    <x v="11"/>
    <x v="2"/>
    <x v="5"/>
    <x v="5"/>
    <x v="14"/>
    <x v="0"/>
    <x v="14"/>
    <x v="1"/>
    <x v="14"/>
    <x v="0"/>
    <x v="2"/>
    <x v="5"/>
    <x v="14"/>
    <x v="14"/>
    <x v="14"/>
    <x v="14"/>
    <x v="14"/>
    <x v="0"/>
    <x v="14"/>
    <x v="0"/>
    <x v="14"/>
    <x v="1"/>
    <x v="24"/>
    <x v="24"/>
    <x v="0"/>
    <x v="0"/>
    <x v="24"/>
    <x v="1"/>
    <x v="2"/>
    <x v="1"/>
    <x v="0"/>
    <x v="1"/>
    <x v="2"/>
    <x v="8"/>
    <x v="12"/>
    <x v="0"/>
    <x v="14"/>
    <x v="0"/>
    <x v="0"/>
    <x v="0"/>
    <x v="5"/>
    <x v="14"/>
    <x v="1"/>
    <x v="0"/>
    <x v="2"/>
    <x v="3"/>
    <x v="1"/>
    <x v="2"/>
    <x v="0"/>
    <x v="0"/>
    <x v="0"/>
    <x v="2"/>
    <x v="11"/>
    <x v="2"/>
    <x v="6"/>
  </r>
  <r>
    <x v="25"/>
    <x v="0"/>
    <x v="0"/>
    <x v="9"/>
    <x v="15"/>
    <x v="12"/>
    <x v="15"/>
    <x v="15"/>
    <x v="0"/>
    <x v="7"/>
    <x v="8"/>
    <x v="8"/>
    <x v="12"/>
    <x v="2"/>
    <x v="0"/>
    <x v="0"/>
    <x v="12"/>
    <x v="4"/>
    <x v="15"/>
    <x v="1"/>
    <x v="15"/>
    <x v="0"/>
    <x v="2"/>
    <x v="5"/>
    <x v="15"/>
    <x v="15"/>
    <x v="15"/>
    <x v="12"/>
    <x v="15"/>
    <x v="2"/>
    <x v="15"/>
    <x v="4"/>
    <x v="15"/>
    <x v="1"/>
    <x v="23"/>
    <x v="23"/>
    <x v="0"/>
    <x v="0"/>
    <x v="25"/>
    <x v="1"/>
    <x v="2"/>
    <x v="2"/>
    <x v="0"/>
    <x v="1"/>
    <x v="2"/>
    <x v="8"/>
    <x v="11"/>
    <x v="0"/>
    <x v="15"/>
    <x v="0"/>
    <x v="0"/>
    <x v="0"/>
    <x v="0"/>
    <x v="15"/>
    <x v="0"/>
    <x v="1"/>
    <x v="2"/>
    <x v="6"/>
    <x v="1"/>
    <x v="0"/>
    <x v="0"/>
    <x v="0"/>
    <x v="0"/>
    <x v="2"/>
    <x v="0"/>
    <x v="2"/>
    <x v="4"/>
  </r>
  <r>
    <x v="26"/>
    <x v="0"/>
    <x v="0"/>
    <x v="12"/>
    <x v="16"/>
    <x v="3"/>
    <x v="16"/>
    <x v="16"/>
    <x v="1"/>
    <x v="0"/>
    <x v="9"/>
    <x v="9"/>
    <x v="13"/>
    <x v="2"/>
    <x v="0"/>
    <x v="0"/>
    <x v="15"/>
    <x v="0"/>
    <x v="16"/>
    <x v="1"/>
    <x v="16"/>
    <x v="0"/>
    <x v="7"/>
    <x v="0"/>
    <x v="16"/>
    <x v="16"/>
    <x v="16"/>
    <x v="15"/>
    <x v="16"/>
    <x v="0"/>
    <x v="16"/>
    <x v="0"/>
    <x v="16"/>
    <x v="1"/>
    <x v="25"/>
    <x v="25"/>
    <x v="0"/>
    <x v="0"/>
    <x v="21"/>
    <x v="1"/>
    <x v="2"/>
    <x v="1"/>
    <x v="0"/>
    <x v="1"/>
    <x v="2"/>
    <x v="8"/>
    <x v="13"/>
    <x v="0"/>
    <x v="16"/>
    <x v="0"/>
    <x v="0"/>
    <x v="0"/>
    <x v="5"/>
    <x v="16"/>
    <x v="1"/>
    <x v="0"/>
    <x v="2"/>
    <x v="7"/>
    <x v="0"/>
    <x v="1"/>
    <x v="0"/>
    <x v="0"/>
    <x v="0"/>
    <x v="2"/>
    <x v="12"/>
    <x v="0"/>
    <x v="2"/>
  </r>
  <r>
    <x v="27"/>
    <x v="0"/>
    <x v="0"/>
    <x v="0"/>
    <x v="17"/>
    <x v="0"/>
    <x v="17"/>
    <x v="17"/>
    <x v="1"/>
    <x v="5"/>
    <x v="0"/>
    <x v="1"/>
    <x v="1"/>
    <x v="0"/>
    <x v="0"/>
    <x v="0"/>
    <x v="16"/>
    <x v="0"/>
    <x v="17"/>
    <x v="0"/>
    <x v="17"/>
    <x v="0"/>
    <x v="4"/>
    <x v="2"/>
    <x v="4"/>
    <x v="1"/>
    <x v="17"/>
    <x v="16"/>
    <x v="17"/>
    <x v="0"/>
    <x v="17"/>
    <x v="0"/>
    <x v="17"/>
    <x v="0"/>
    <x v="26"/>
    <x v="26"/>
    <x v="0"/>
    <x v="0"/>
    <x v="26"/>
    <x v="2"/>
    <x v="2"/>
    <x v="0"/>
    <x v="0"/>
    <x v="0"/>
    <x v="5"/>
    <x v="13"/>
    <x v="14"/>
    <x v="0"/>
    <x v="17"/>
    <x v="0"/>
    <x v="0"/>
    <x v="0"/>
    <x v="0"/>
    <x v="17"/>
    <x v="0"/>
    <x v="1"/>
    <x v="9"/>
    <x v="2"/>
    <x v="0"/>
    <x v="0"/>
    <x v="0"/>
    <x v="0"/>
    <x v="0"/>
    <x v="1"/>
    <x v="0"/>
    <x v="1"/>
    <x v="0"/>
  </r>
  <r>
    <x v="28"/>
    <x v="0"/>
    <x v="0"/>
    <x v="0"/>
    <x v="17"/>
    <x v="0"/>
    <x v="17"/>
    <x v="17"/>
    <x v="1"/>
    <x v="5"/>
    <x v="0"/>
    <x v="1"/>
    <x v="1"/>
    <x v="0"/>
    <x v="0"/>
    <x v="0"/>
    <x v="16"/>
    <x v="0"/>
    <x v="17"/>
    <x v="0"/>
    <x v="17"/>
    <x v="0"/>
    <x v="4"/>
    <x v="2"/>
    <x v="4"/>
    <x v="1"/>
    <x v="17"/>
    <x v="16"/>
    <x v="17"/>
    <x v="0"/>
    <x v="17"/>
    <x v="0"/>
    <x v="17"/>
    <x v="0"/>
    <x v="27"/>
    <x v="27"/>
    <x v="0"/>
    <x v="0"/>
    <x v="27"/>
    <x v="2"/>
    <x v="2"/>
    <x v="0"/>
    <x v="0"/>
    <x v="0"/>
    <x v="5"/>
    <x v="14"/>
    <x v="14"/>
    <x v="0"/>
    <x v="17"/>
    <x v="0"/>
    <x v="0"/>
    <x v="0"/>
    <x v="0"/>
    <x v="17"/>
    <x v="0"/>
    <x v="1"/>
    <x v="9"/>
    <x v="2"/>
    <x v="0"/>
    <x v="0"/>
    <x v="0"/>
    <x v="0"/>
    <x v="0"/>
    <x v="1"/>
    <x v="0"/>
    <x v="1"/>
    <x v="0"/>
  </r>
  <r>
    <x v="29"/>
    <x v="0"/>
    <x v="0"/>
    <x v="7"/>
    <x v="18"/>
    <x v="5"/>
    <x v="18"/>
    <x v="6"/>
    <x v="0"/>
    <x v="7"/>
    <x v="0"/>
    <x v="1"/>
    <x v="10"/>
    <x v="6"/>
    <x v="0"/>
    <x v="0"/>
    <x v="15"/>
    <x v="0"/>
    <x v="18"/>
    <x v="1"/>
    <x v="18"/>
    <x v="0"/>
    <x v="2"/>
    <x v="0"/>
    <x v="17"/>
    <x v="5"/>
    <x v="5"/>
    <x v="15"/>
    <x v="18"/>
    <x v="0"/>
    <x v="18"/>
    <x v="0"/>
    <x v="18"/>
    <x v="1"/>
    <x v="28"/>
    <x v="25"/>
    <x v="0"/>
    <x v="0"/>
    <x v="21"/>
    <x v="1"/>
    <x v="6"/>
    <x v="1"/>
    <x v="0"/>
    <x v="1"/>
    <x v="2"/>
    <x v="8"/>
    <x v="15"/>
    <x v="0"/>
    <x v="18"/>
    <x v="0"/>
    <x v="0"/>
    <x v="0"/>
    <x v="5"/>
    <x v="18"/>
    <x v="1"/>
    <x v="0"/>
    <x v="2"/>
    <x v="2"/>
    <x v="1"/>
    <x v="5"/>
    <x v="0"/>
    <x v="0"/>
    <x v="0"/>
    <x v="2"/>
    <x v="13"/>
    <x v="1"/>
    <x v="4"/>
  </r>
  <r>
    <x v="30"/>
    <x v="0"/>
    <x v="0"/>
    <x v="0"/>
    <x v="3"/>
    <x v="0"/>
    <x v="3"/>
    <x v="3"/>
    <x v="1"/>
    <x v="2"/>
    <x v="0"/>
    <x v="3"/>
    <x v="3"/>
    <x v="0"/>
    <x v="0"/>
    <x v="0"/>
    <x v="3"/>
    <x v="0"/>
    <x v="19"/>
    <x v="0"/>
    <x v="19"/>
    <x v="0"/>
    <x v="3"/>
    <x v="2"/>
    <x v="3"/>
    <x v="3"/>
    <x v="3"/>
    <x v="3"/>
    <x v="19"/>
    <x v="0"/>
    <x v="19"/>
    <x v="0"/>
    <x v="19"/>
    <x v="1"/>
    <x v="29"/>
    <x v="10"/>
    <x v="0"/>
    <x v="0"/>
    <x v="10"/>
    <x v="1"/>
    <x v="2"/>
    <x v="0"/>
    <x v="0"/>
    <x v="1"/>
    <x v="2"/>
    <x v="8"/>
    <x v="16"/>
    <x v="0"/>
    <x v="19"/>
    <x v="0"/>
    <x v="0"/>
    <x v="0"/>
    <x v="2"/>
    <x v="3"/>
    <x v="1"/>
    <x v="1"/>
    <x v="3"/>
    <x v="3"/>
    <x v="0"/>
    <x v="2"/>
    <x v="0"/>
    <x v="0"/>
    <x v="0"/>
    <x v="2"/>
    <x v="2"/>
    <x v="1"/>
    <x v="0"/>
  </r>
  <r>
    <x v="31"/>
    <x v="0"/>
    <x v="0"/>
    <x v="13"/>
    <x v="19"/>
    <x v="13"/>
    <x v="19"/>
    <x v="18"/>
    <x v="1"/>
    <x v="0"/>
    <x v="0"/>
    <x v="1"/>
    <x v="1"/>
    <x v="7"/>
    <x v="0"/>
    <x v="0"/>
    <x v="17"/>
    <x v="0"/>
    <x v="20"/>
    <x v="0"/>
    <x v="20"/>
    <x v="0"/>
    <x v="2"/>
    <x v="0"/>
    <x v="18"/>
    <x v="17"/>
    <x v="18"/>
    <x v="17"/>
    <x v="20"/>
    <x v="0"/>
    <x v="20"/>
    <x v="0"/>
    <x v="20"/>
    <x v="1"/>
    <x v="30"/>
    <x v="28"/>
    <x v="0"/>
    <x v="0"/>
    <x v="28"/>
    <x v="1"/>
    <x v="7"/>
    <x v="0"/>
    <x v="0"/>
    <x v="1"/>
    <x v="2"/>
    <x v="8"/>
    <x v="17"/>
    <x v="0"/>
    <x v="20"/>
    <x v="0"/>
    <x v="0"/>
    <x v="0"/>
    <x v="5"/>
    <x v="19"/>
    <x v="1"/>
    <x v="0"/>
    <x v="2"/>
    <x v="1"/>
    <x v="1"/>
    <x v="3"/>
    <x v="0"/>
    <x v="0"/>
    <x v="0"/>
    <x v="2"/>
    <x v="14"/>
    <x v="1"/>
    <x v="1"/>
  </r>
  <r>
    <x v="32"/>
    <x v="0"/>
    <x v="0"/>
    <x v="9"/>
    <x v="20"/>
    <x v="8"/>
    <x v="20"/>
    <x v="19"/>
    <x v="0"/>
    <x v="0"/>
    <x v="4"/>
    <x v="4"/>
    <x v="4"/>
    <x v="2"/>
    <x v="3"/>
    <x v="6"/>
    <x v="18"/>
    <x v="0"/>
    <x v="21"/>
    <x v="1"/>
    <x v="21"/>
    <x v="0"/>
    <x v="6"/>
    <x v="0"/>
    <x v="7"/>
    <x v="18"/>
    <x v="19"/>
    <x v="18"/>
    <x v="21"/>
    <x v="0"/>
    <x v="21"/>
    <x v="0"/>
    <x v="21"/>
    <x v="1"/>
    <x v="31"/>
    <x v="29"/>
    <x v="0"/>
    <x v="0"/>
    <x v="29"/>
    <x v="1"/>
    <x v="2"/>
    <x v="1"/>
    <x v="0"/>
    <x v="1"/>
    <x v="2"/>
    <x v="8"/>
    <x v="18"/>
    <x v="0"/>
    <x v="21"/>
    <x v="0"/>
    <x v="0"/>
    <x v="0"/>
    <x v="1"/>
    <x v="20"/>
    <x v="1"/>
    <x v="0"/>
    <x v="7"/>
    <x v="2"/>
    <x v="1"/>
    <x v="3"/>
    <x v="0"/>
    <x v="0"/>
    <x v="0"/>
    <x v="2"/>
    <x v="15"/>
    <x v="1"/>
    <x v="4"/>
  </r>
  <r>
    <x v="33"/>
    <x v="0"/>
    <x v="0"/>
    <x v="0"/>
    <x v="21"/>
    <x v="0"/>
    <x v="21"/>
    <x v="20"/>
    <x v="1"/>
    <x v="8"/>
    <x v="2"/>
    <x v="7"/>
    <x v="14"/>
    <x v="0"/>
    <x v="0"/>
    <x v="0"/>
    <x v="19"/>
    <x v="1"/>
    <x v="22"/>
    <x v="0"/>
    <x v="22"/>
    <x v="0"/>
    <x v="2"/>
    <x v="5"/>
    <x v="19"/>
    <x v="19"/>
    <x v="20"/>
    <x v="19"/>
    <x v="22"/>
    <x v="1"/>
    <x v="22"/>
    <x v="1"/>
    <x v="22"/>
    <x v="1"/>
    <x v="32"/>
    <x v="30"/>
    <x v="0"/>
    <x v="0"/>
    <x v="30"/>
    <x v="1"/>
    <x v="2"/>
    <x v="0"/>
    <x v="0"/>
    <x v="1"/>
    <x v="2"/>
    <x v="8"/>
    <x v="18"/>
    <x v="0"/>
    <x v="22"/>
    <x v="0"/>
    <x v="0"/>
    <x v="0"/>
    <x v="4"/>
    <x v="21"/>
    <x v="1"/>
    <x v="1"/>
    <x v="2"/>
    <x v="8"/>
    <x v="0"/>
    <x v="2"/>
    <x v="0"/>
    <x v="0"/>
    <x v="0"/>
    <x v="2"/>
    <x v="16"/>
    <x v="2"/>
    <x v="0"/>
  </r>
  <r>
    <x v="34"/>
    <x v="0"/>
    <x v="0"/>
    <x v="7"/>
    <x v="22"/>
    <x v="14"/>
    <x v="22"/>
    <x v="21"/>
    <x v="4"/>
    <x v="7"/>
    <x v="2"/>
    <x v="6"/>
    <x v="15"/>
    <x v="2"/>
    <x v="0"/>
    <x v="0"/>
    <x v="20"/>
    <x v="1"/>
    <x v="23"/>
    <x v="1"/>
    <x v="23"/>
    <x v="0"/>
    <x v="2"/>
    <x v="0"/>
    <x v="20"/>
    <x v="20"/>
    <x v="21"/>
    <x v="20"/>
    <x v="23"/>
    <x v="1"/>
    <x v="23"/>
    <x v="1"/>
    <x v="23"/>
    <x v="1"/>
    <x v="33"/>
    <x v="31"/>
    <x v="0"/>
    <x v="0"/>
    <x v="20"/>
    <x v="1"/>
    <x v="2"/>
    <x v="1"/>
    <x v="0"/>
    <x v="1"/>
    <x v="2"/>
    <x v="8"/>
    <x v="18"/>
    <x v="0"/>
    <x v="23"/>
    <x v="0"/>
    <x v="0"/>
    <x v="0"/>
    <x v="2"/>
    <x v="22"/>
    <x v="1"/>
    <x v="0"/>
    <x v="2"/>
    <x v="1"/>
    <x v="0"/>
    <x v="3"/>
    <x v="0"/>
    <x v="0"/>
    <x v="0"/>
    <x v="2"/>
    <x v="17"/>
    <x v="1"/>
    <x v="7"/>
  </r>
  <r>
    <x v="35"/>
    <x v="0"/>
    <x v="0"/>
    <x v="14"/>
    <x v="23"/>
    <x v="3"/>
    <x v="23"/>
    <x v="22"/>
    <x v="5"/>
    <x v="7"/>
    <x v="10"/>
    <x v="10"/>
    <x v="16"/>
    <x v="2"/>
    <x v="6"/>
    <x v="7"/>
    <x v="21"/>
    <x v="0"/>
    <x v="24"/>
    <x v="1"/>
    <x v="24"/>
    <x v="0"/>
    <x v="8"/>
    <x v="6"/>
    <x v="21"/>
    <x v="21"/>
    <x v="22"/>
    <x v="21"/>
    <x v="24"/>
    <x v="0"/>
    <x v="24"/>
    <x v="0"/>
    <x v="24"/>
    <x v="1"/>
    <x v="34"/>
    <x v="32"/>
    <x v="0"/>
    <x v="0"/>
    <x v="31"/>
    <x v="1"/>
    <x v="2"/>
    <x v="1"/>
    <x v="0"/>
    <x v="1"/>
    <x v="2"/>
    <x v="8"/>
    <x v="19"/>
    <x v="0"/>
    <x v="24"/>
    <x v="0"/>
    <x v="0"/>
    <x v="0"/>
    <x v="2"/>
    <x v="23"/>
    <x v="1"/>
    <x v="3"/>
    <x v="10"/>
    <x v="7"/>
    <x v="0"/>
    <x v="3"/>
    <x v="0"/>
    <x v="0"/>
    <x v="0"/>
    <x v="2"/>
    <x v="18"/>
    <x v="2"/>
    <x v="8"/>
  </r>
  <r>
    <x v="36"/>
    <x v="0"/>
    <x v="0"/>
    <x v="0"/>
    <x v="24"/>
    <x v="0"/>
    <x v="24"/>
    <x v="23"/>
    <x v="1"/>
    <x v="5"/>
    <x v="2"/>
    <x v="1"/>
    <x v="1"/>
    <x v="0"/>
    <x v="0"/>
    <x v="0"/>
    <x v="22"/>
    <x v="1"/>
    <x v="25"/>
    <x v="0"/>
    <x v="25"/>
    <x v="0"/>
    <x v="9"/>
    <x v="2"/>
    <x v="22"/>
    <x v="22"/>
    <x v="23"/>
    <x v="22"/>
    <x v="25"/>
    <x v="0"/>
    <x v="25"/>
    <x v="1"/>
    <x v="25"/>
    <x v="0"/>
    <x v="23"/>
    <x v="23"/>
    <x v="0"/>
    <x v="0"/>
    <x v="32"/>
    <x v="2"/>
    <x v="2"/>
    <x v="2"/>
    <x v="0"/>
    <x v="1"/>
    <x v="6"/>
    <x v="8"/>
    <x v="11"/>
    <x v="0"/>
    <x v="25"/>
    <x v="0"/>
    <x v="0"/>
    <x v="0"/>
    <x v="0"/>
    <x v="24"/>
    <x v="0"/>
    <x v="0"/>
    <x v="11"/>
    <x v="9"/>
    <x v="0"/>
    <x v="3"/>
    <x v="0"/>
    <x v="0"/>
    <x v="0"/>
    <x v="2"/>
    <x v="0"/>
    <x v="1"/>
    <x v="0"/>
  </r>
  <r>
    <x v="37"/>
    <x v="0"/>
    <x v="0"/>
    <x v="0"/>
    <x v="24"/>
    <x v="0"/>
    <x v="24"/>
    <x v="23"/>
    <x v="1"/>
    <x v="5"/>
    <x v="2"/>
    <x v="1"/>
    <x v="1"/>
    <x v="0"/>
    <x v="0"/>
    <x v="0"/>
    <x v="22"/>
    <x v="1"/>
    <x v="25"/>
    <x v="0"/>
    <x v="25"/>
    <x v="0"/>
    <x v="9"/>
    <x v="2"/>
    <x v="22"/>
    <x v="22"/>
    <x v="23"/>
    <x v="22"/>
    <x v="26"/>
    <x v="1"/>
    <x v="25"/>
    <x v="1"/>
    <x v="25"/>
    <x v="2"/>
    <x v="35"/>
    <x v="33"/>
    <x v="0"/>
    <x v="0"/>
    <x v="32"/>
    <x v="2"/>
    <x v="2"/>
    <x v="0"/>
    <x v="0"/>
    <x v="0"/>
    <x v="6"/>
    <x v="15"/>
    <x v="20"/>
    <x v="0"/>
    <x v="25"/>
    <x v="0"/>
    <x v="0"/>
    <x v="0"/>
    <x v="0"/>
    <x v="24"/>
    <x v="0"/>
    <x v="0"/>
    <x v="11"/>
    <x v="9"/>
    <x v="0"/>
    <x v="3"/>
    <x v="0"/>
    <x v="0"/>
    <x v="0"/>
    <x v="0"/>
    <x v="0"/>
    <x v="1"/>
    <x v="0"/>
  </r>
  <r>
    <x v="38"/>
    <x v="0"/>
    <x v="0"/>
    <x v="0"/>
    <x v="25"/>
    <x v="0"/>
    <x v="25"/>
    <x v="24"/>
    <x v="1"/>
    <x v="5"/>
    <x v="2"/>
    <x v="1"/>
    <x v="1"/>
    <x v="0"/>
    <x v="0"/>
    <x v="0"/>
    <x v="23"/>
    <x v="1"/>
    <x v="26"/>
    <x v="0"/>
    <x v="26"/>
    <x v="1"/>
    <x v="9"/>
    <x v="2"/>
    <x v="17"/>
    <x v="23"/>
    <x v="24"/>
    <x v="23"/>
    <x v="27"/>
    <x v="1"/>
    <x v="26"/>
    <x v="1"/>
    <x v="26"/>
    <x v="2"/>
    <x v="36"/>
    <x v="34"/>
    <x v="0"/>
    <x v="0"/>
    <x v="33"/>
    <x v="2"/>
    <x v="2"/>
    <x v="0"/>
    <x v="0"/>
    <x v="2"/>
    <x v="7"/>
    <x v="16"/>
    <x v="20"/>
    <x v="0"/>
    <x v="26"/>
    <x v="0"/>
    <x v="0"/>
    <x v="0"/>
    <x v="0"/>
    <x v="25"/>
    <x v="0"/>
    <x v="0"/>
    <x v="12"/>
    <x v="10"/>
    <x v="0"/>
    <x v="6"/>
    <x v="0"/>
    <x v="0"/>
    <x v="0"/>
    <x v="0"/>
    <x v="0"/>
    <x v="1"/>
    <x v="0"/>
  </r>
  <r>
    <x v="39"/>
    <x v="0"/>
    <x v="0"/>
    <x v="0"/>
    <x v="25"/>
    <x v="0"/>
    <x v="25"/>
    <x v="24"/>
    <x v="1"/>
    <x v="5"/>
    <x v="2"/>
    <x v="1"/>
    <x v="1"/>
    <x v="0"/>
    <x v="0"/>
    <x v="0"/>
    <x v="23"/>
    <x v="1"/>
    <x v="26"/>
    <x v="0"/>
    <x v="26"/>
    <x v="1"/>
    <x v="9"/>
    <x v="2"/>
    <x v="17"/>
    <x v="23"/>
    <x v="24"/>
    <x v="23"/>
    <x v="27"/>
    <x v="1"/>
    <x v="26"/>
    <x v="1"/>
    <x v="26"/>
    <x v="2"/>
    <x v="37"/>
    <x v="16"/>
    <x v="0"/>
    <x v="0"/>
    <x v="34"/>
    <x v="2"/>
    <x v="2"/>
    <x v="0"/>
    <x v="0"/>
    <x v="2"/>
    <x v="7"/>
    <x v="17"/>
    <x v="20"/>
    <x v="0"/>
    <x v="26"/>
    <x v="0"/>
    <x v="0"/>
    <x v="0"/>
    <x v="0"/>
    <x v="25"/>
    <x v="0"/>
    <x v="0"/>
    <x v="12"/>
    <x v="10"/>
    <x v="0"/>
    <x v="6"/>
    <x v="0"/>
    <x v="0"/>
    <x v="0"/>
    <x v="0"/>
    <x v="0"/>
    <x v="1"/>
    <x v="0"/>
  </r>
  <r>
    <x v="40"/>
    <x v="0"/>
    <x v="0"/>
    <x v="15"/>
    <x v="26"/>
    <x v="15"/>
    <x v="26"/>
    <x v="25"/>
    <x v="0"/>
    <x v="0"/>
    <x v="2"/>
    <x v="1"/>
    <x v="10"/>
    <x v="8"/>
    <x v="0"/>
    <x v="0"/>
    <x v="24"/>
    <x v="1"/>
    <x v="27"/>
    <x v="1"/>
    <x v="27"/>
    <x v="0"/>
    <x v="2"/>
    <x v="0"/>
    <x v="23"/>
    <x v="24"/>
    <x v="25"/>
    <x v="24"/>
    <x v="28"/>
    <x v="1"/>
    <x v="27"/>
    <x v="1"/>
    <x v="27"/>
    <x v="1"/>
    <x v="38"/>
    <x v="35"/>
    <x v="0"/>
    <x v="0"/>
    <x v="35"/>
    <x v="1"/>
    <x v="8"/>
    <x v="1"/>
    <x v="0"/>
    <x v="1"/>
    <x v="2"/>
    <x v="8"/>
    <x v="21"/>
    <x v="0"/>
    <x v="27"/>
    <x v="0"/>
    <x v="0"/>
    <x v="0"/>
    <x v="5"/>
    <x v="26"/>
    <x v="1"/>
    <x v="0"/>
    <x v="8"/>
    <x v="2"/>
    <x v="1"/>
    <x v="1"/>
    <x v="0"/>
    <x v="0"/>
    <x v="0"/>
    <x v="2"/>
    <x v="19"/>
    <x v="3"/>
    <x v="4"/>
  </r>
  <r>
    <x v="41"/>
    <x v="0"/>
    <x v="0"/>
    <x v="16"/>
    <x v="27"/>
    <x v="16"/>
    <x v="27"/>
    <x v="26"/>
    <x v="0"/>
    <x v="8"/>
    <x v="7"/>
    <x v="4"/>
    <x v="4"/>
    <x v="2"/>
    <x v="5"/>
    <x v="8"/>
    <x v="25"/>
    <x v="0"/>
    <x v="28"/>
    <x v="1"/>
    <x v="28"/>
    <x v="0"/>
    <x v="3"/>
    <x v="5"/>
    <x v="17"/>
    <x v="25"/>
    <x v="26"/>
    <x v="25"/>
    <x v="29"/>
    <x v="0"/>
    <x v="28"/>
    <x v="0"/>
    <x v="28"/>
    <x v="1"/>
    <x v="39"/>
    <x v="36"/>
    <x v="0"/>
    <x v="0"/>
    <x v="36"/>
    <x v="1"/>
    <x v="2"/>
    <x v="1"/>
    <x v="0"/>
    <x v="1"/>
    <x v="2"/>
    <x v="8"/>
    <x v="22"/>
    <x v="0"/>
    <x v="28"/>
    <x v="0"/>
    <x v="0"/>
    <x v="0"/>
    <x v="1"/>
    <x v="27"/>
    <x v="1"/>
    <x v="0"/>
    <x v="3"/>
    <x v="2"/>
    <x v="1"/>
    <x v="5"/>
    <x v="0"/>
    <x v="0"/>
    <x v="0"/>
    <x v="2"/>
    <x v="20"/>
    <x v="2"/>
    <x v="4"/>
  </r>
  <r>
    <x v="42"/>
    <x v="0"/>
    <x v="0"/>
    <x v="7"/>
    <x v="28"/>
    <x v="17"/>
    <x v="28"/>
    <x v="27"/>
    <x v="1"/>
    <x v="0"/>
    <x v="0"/>
    <x v="6"/>
    <x v="17"/>
    <x v="0"/>
    <x v="0"/>
    <x v="0"/>
    <x v="26"/>
    <x v="0"/>
    <x v="29"/>
    <x v="1"/>
    <x v="29"/>
    <x v="0"/>
    <x v="3"/>
    <x v="0"/>
    <x v="17"/>
    <x v="26"/>
    <x v="27"/>
    <x v="26"/>
    <x v="30"/>
    <x v="0"/>
    <x v="29"/>
    <x v="0"/>
    <x v="29"/>
    <x v="1"/>
    <x v="40"/>
    <x v="37"/>
    <x v="0"/>
    <x v="0"/>
    <x v="37"/>
    <x v="1"/>
    <x v="2"/>
    <x v="1"/>
    <x v="0"/>
    <x v="1"/>
    <x v="2"/>
    <x v="8"/>
    <x v="23"/>
    <x v="0"/>
    <x v="29"/>
    <x v="0"/>
    <x v="0"/>
    <x v="0"/>
    <x v="2"/>
    <x v="28"/>
    <x v="1"/>
    <x v="0"/>
    <x v="3"/>
    <x v="2"/>
    <x v="2"/>
    <x v="6"/>
    <x v="0"/>
    <x v="0"/>
    <x v="0"/>
    <x v="2"/>
    <x v="21"/>
    <x v="0"/>
    <x v="3"/>
  </r>
  <r>
    <x v="43"/>
    <x v="0"/>
    <x v="0"/>
    <x v="17"/>
    <x v="29"/>
    <x v="18"/>
    <x v="29"/>
    <x v="28"/>
    <x v="1"/>
    <x v="0"/>
    <x v="2"/>
    <x v="1"/>
    <x v="1"/>
    <x v="9"/>
    <x v="0"/>
    <x v="0"/>
    <x v="27"/>
    <x v="1"/>
    <x v="30"/>
    <x v="0"/>
    <x v="30"/>
    <x v="0"/>
    <x v="1"/>
    <x v="0"/>
    <x v="24"/>
    <x v="27"/>
    <x v="28"/>
    <x v="27"/>
    <x v="31"/>
    <x v="1"/>
    <x v="30"/>
    <x v="1"/>
    <x v="30"/>
    <x v="0"/>
    <x v="41"/>
    <x v="38"/>
    <x v="0"/>
    <x v="0"/>
    <x v="38"/>
    <x v="1"/>
    <x v="9"/>
    <x v="0"/>
    <x v="1"/>
    <x v="1"/>
    <x v="8"/>
    <x v="8"/>
    <x v="23"/>
    <x v="0"/>
    <x v="30"/>
    <x v="0"/>
    <x v="0"/>
    <x v="0"/>
    <x v="0"/>
    <x v="29"/>
    <x v="0"/>
    <x v="0"/>
    <x v="1"/>
    <x v="1"/>
    <x v="1"/>
    <x v="0"/>
    <x v="1"/>
    <x v="0"/>
    <x v="0"/>
    <x v="2"/>
    <x v="0"/>
    <x v="1"/>
    <x v="1"/>
  </r>
  <r>
    <x v="44"/>
    <x v="0"/>
    <x v="0"/>
    <x v="0"/>
    <x v="30"/>
    <x v="0"/>
    <x v="30"/>
    <x v="29"/>
    <x v="1"/>
    <x v="1"/>
    <x v="2"/>
    <x v="1"/>
    <x v="1"/>
    <x v="0"/>
    <x v="0"/>
    <x v="0"/>
    <x v="28"/>
    <x v="1"/>
    <x v="31"/>
    <x v="0"/>
    <x v="31"/>
    <x v="0"/>
    <x v="3"/>
    <x v="1"/>
    <x v="21"/>
    <x v="21"/>
    <x v="22"/>
    <x v="28"/>
    <x v="32"/>
    <x v="1"/>
    <x v="31"/>
    <x v="1"/>
    <x v="31"/>
    <x v="3"/>
    <x v="42"/>
    <x v="39"/>
    <x v="0"/>
    <x v="0"/>
    <x v="39"/>
    <x v="1"/>
    <x v="2"/>
    <x v="0"/>
    <x v="0"/>
    <x v="1"/>
    <x v="9"/>
    <x v="8"/>
    <x v="24"/>
    <x v="0"/>
    <x v="31"/>
    <x v="0"/>
    <x v="0"/>
    <x v="0"/>
    <x v="0"/>
    <x v="30"/>
    <x v="0"/>
    <x v="1"/>
    <x v="3"/>
    <x v="2"/>
    <x v="0"/>
    <x v="3"/>
    <x v="0"/>
    <x v="0"/>
    <x v="0"/>
    <x v="2"/>
    <x v="0"/>
    <x v="2"/>
    <x v="0"/>
  </r>
  <r>
    <x v="45"/>
    <x v="0"/>
    <x v="0"/>
    <x v="0"/>
    <x v="30"/>
    <x v="0"/>
    <x v="30"/>
    <x v="29"/>
    <x v="1"/>
    <x v="1"/>
    <x v="2"/>
    <x v="1"/>
    <x v="1"/>
    <x v="0"/>
    <x v="0"/>
    <x v="0"/>
    <x v="28"/>
    <x v="1"/>
    <x v="31"/>
    <x v="0"/>
    <x v="31"/>
    <x v="0"/>
    <x v="3"/>
    <x v="1"/>
    <x v="21"/>
    <x v="21"/>
    <x v="22"/>
    <x v="28"/>
    <x v="32"/>
    <x v="1"/>
    <x v="31"/>
    <x v="1"/>
    <x v="31"/>
    <x v="3"/>
    <x v="42"/>
    <x v="39"/>
    <x v="0"/>
    <x v="0"/>
    <x v="40"/>
    <x v="1"/>
    <x v="2"/>
    <x v="0"/>
    <x v="0"/>
    <x v="1"/>
    <x v="9"/>
    <x v="8"/>
    <x v="24"/>
    <x v="0"/>
    <x v="31"/>
    <x v="0"/>
    <x v="0"/>
    <x v="0"/>
    <x v="0"/>
    <x v="30"/>
    <x v="0"/>
    <x v="1"/>
    <x v="3"/>
    <x v="2"/>
    <x v="0"/>
    <x v="3"/>
    <x v="0"/>
    <x v="0"/>
    <x v="0"/>
    <x v="2"/>
    <x v="0"/>
    <x v="2"/>
    <x v="0"/>
  </r>
  <r>
    <x v="46"/>
    <x v="0"/>
    <x v="0"/>
    <x v="0"/>
    <x v="31"/>
    <x v="0"/>
    <x v="31"/>
    <x v="30"/>
    <x v="6"/>
    <x v="7"/>
    <x v="0"/>
    <x v="6"/>
    <x v="15"/>
    <x v="0"/>
    <x v="0"/>
    <x v="0"/>
    <x v="29"/>
    <x v="0"/>
    <x v="32"/>
    <x v="0"/>
    <x v="32"/>
    <x v="0"/>
    <x v="10"/>
    <x v="5"/>
    <x v="25"/>
    <x v="28"/>
    <x v="29"/>
    <x v="29"/>
    <x v="33"/>
    <x v="0"/>
    <x v="32"/>
    <x v="0"/>
    <x v="32"/>
    <x v="1"/>
    <x v="43"/>
    <x v="40"/>
    <x v="0"/>
    <x v="0"/>
    <x v="41"/>
    <x v="1"/>
    <x v="2"/>
    <x v="0"/>
    <x v="0"/>
    <x v="1"/>
    <x v="2"/>
    <x v="8"/>
    <x v="24"/>
    <x v="0"/>
    <x v="32"/>
    <x v="0"/>
    <x v="0"/>
    <x v="0"/>
    <x v="2"/>
    <x v="31"/>
    <x v="1"/>
    <x v="0"/>
    <x v="6"/>
    <x v="2"/>
    <x v="0"/>
    <x v="3"/>
    <x v="0"/>
    <x v="0"/>
    <x v="0"/>
    <x v="2"/>
    <x v="22"/>
    <x v="2"/>
    <x v="0"/>
  </r>
  <r>
    <x v="47"/>
    <x v="0"/>
    <x v="0"/>
    <x v="0"/>
    <x v="32"/>
    <x v="0"/>
    <x v="32"/>
    <x v="31"/>
    <x v="1"/>
    <x v="5"/>
    <x v="0"/>
    <x v="1"/>
    <x v="1"/>
    <x v="0"/>
    <x v="0"/>
    <x v="0"/>
    <x v="30"/>
    <x v="0"/>
    <x v="33"/>
    <x v="0"/>
    <x v="33"/>
    <x v="0"/>
    <x v="3"/>
    <x v="2"/>
    <x v="2"/>
    <x v="29"/>
    <x v="30"/>
    <x v="30"/>
    <x v="34"/>
    <x v="0"/>
    <x v="33"/>
    <x v="5"/>
    <x v="33"/>
    <x v="0"/>
    <x v="44"/>
    <x v="41"/>
    <x v="1"/>
    <x v="0"/>
    <x v="39"/>
    <x v="1"/>
    <x v="2"/>
    <x v="3"/>
    <x v="2"/>
    <x v="1"/>
    <x v="10"/>
    <x v="8"/>
    <x v="25"/>
    <x v="0"/>
    <x v="33"/>
    <x v="0"/>
    <x v="0"/>
    <x v="0"/>
    <x v="0"/>
    <x v="32"/>
    <x v="0"/>
    <x v="1"/>
    <x v="3"/>
    <x v="2"/>
    <x v="0"/>
    <x v="1"/>
    <x v="0"/>
    <x v="1"/>
    <x v="0"/>
    <x v="2"/>
    <x v="0"/>
    <x v="2"/>
    <x v="0"/>
  </r>
  <r>
    <x v="48"/>
    <x v="0"/>
    <x v="0"/>
    <x v="0"/>
    <x v="32"/>
    <x v="0"/>
    <x v="32"/>
    <x v="31"/>
    <x v="1"/>
    <x v="5"/>
    <x v="0"/>
    <x v="1"/>
    <x v="1"/>
    <x v="0"/>
    <x v="0"/>
    <x v="0"/>
    <x v="30"/>
    <x v="0"/>
    <x v="33"/>
    <x v="0"/>
    <x v="33"/>
    <x v="0"/>
    <x v="3"/>
    <x v="2"/>
    <x v="2"/>
    <x v="29"/>
    <x v="30"/>
    <x v="30"/>
    <x v="34"/>
    <x v="0"/>
    <x v="33"/>
    <x v="5"/>
    <x v="33"/>
    <x v="0"/>
    <x v="45"/>
    <x v="42"/>
    <x v="1"/>
    <x v="0"/>
    <x v="40"/>
    <x v="1"/>
    <x v="2"/>
    <x v="3"/>
    <x v="2"/>
    <x v="1"/>
    <x v="10"/>
    <x v="8"/>
    <x v="25"/>
    <x v="0"/>
    <x v="33"/>
    <x v="0"/>
    <x v="0"/>
    <x v="0"/>
    <x v="0"/>
    <x v="32"/>
    <x v="0"/>
    <x v="1"/>
    <x v="3"/>
    <x v="2"/>
    <x v="0"/>
    <x v="1"/>
    <x v="0"/>
    <x v="1"/>
    <x v="0"/>
    <x v="2"/>
    <x v="0"/>
    <x v="2"/>
    <x v="0"/>
  </r>
  <r>
    <x v="49"/>
    <x v="0"/>
    <x v="0"/>
    <x v="18"/>
    <x v="33"/>
    <x v="19"/>
    <x v="33"/>
    <x v="32"/>
    <x v="0"/>
    <x v="0"/>
    <x v="10"/>
    <x v="4"/>
    <x v="4"/>
    <x v="2"/>
    <x v="6"/>
    <x v="9"/>
    <x v="31"/>
    <x v="1"/>
    <x v="34"/>
    <x v="1"/>
    <x v="34"/>
    <x v="0"/>
    <x v="2"/>
    <x v="0"/>
    <x v="26"/>
    <x v="30"/>
    <x v="31"/>
    <x v="31"/>
    <x v="35"/>
    <x v="1"/>
    <x v="34"/>
    <x v="6"/>
    <x v="34"/>
    <x v="1"/>
    <x v="46"/>
    <x v="43"/>
    <x v="1"/>
    <x v="0"/>
    <x v="42"/>
    <x v="1"/>
    <x v="2"/>
    <x v="1"/>
    <x v="2"/>
    <x v="1"/>
    <x v="2"/>
    <x v="8"/>
    <x v="13"/>
    <x v="0"/>
    <x v="34"/>
    <x v="0"/>
    <x v="1"/>
    <x v="1"/>
    <x v="1"/>
    <x v="33"/>
    <x v="1"/>
    <x v="0"/>
    <x v="13"/>
    <x v="2"/>
    <x v="1"/>
    <x v="3"/>
    <x v="0"/>
    <x v="1"/>
    <x v="0"/>
    <x v="2"/>
    <x v="23"/>
    <x v="3"/>
    <x v="4"/>
  </r>
  <r>
    <x v="50"/>
    <x v="0"/>
    <x v="0"/>
    <x v="19"/>
    <x v="34"/>
    <x v="8"/>
    <x v="34"/>
    <x v="33"/>
    <x v="1"/>
    <x v="8"/>
    <x v="4"/>
    <x v="4"/>
    <x v="4"/>
    <x v="2"/>
    <x v="3"/>
    <x v="10"/>
    <x v="4"/>
    <x v="1"/>
    <x v="35"/>
    <x v="1"/>
    <x v="35"/>
    <x v="0"/>
    <x v="7"/>
    <x v="5"/>
    <x v="26"/>
    <x v="30"/>
    <x v="31"/>
    <x v="4"/>
    <x v="36"/>
    <x v="1"/>
    <x v="35"/>
    <x v="6"/>
    <x v="34"/>
    <x v="1"/>
    <x v="47"/>
    <x v="44"/>
    <x v="1"/>
    <x v="0"/>
    <x v="43"/>
    <x v="1"/>
    <x v="2"/>
    <x v="1"/>
    <x v="2"/>
    <x v="1"/>
    <x v="2"/>
    <x v="8"/>
    <x v="14"/>
    <x v="0"/>
    <x v="35"/>
    <x v="0"/>
    <x v="0"/>
    <x v="0"/>
    <x v="2"/>
    <x v="34"/>
    <x v="1"/>
    <x v="0"/>
    <x v="2"/>
    <x v="2"/>
    <x v="1"/>
    <x v="0"/>
    <x v="0"/>
    <x v="1"/>
    <x v="0"/>
    <x v="2"/>
    <x v="24"/>
    <x v="2"/>
    <x v="0"/>
  </r>
  <r>
    <x v="51"/>
    <x v="0"/>
    <x v="0"/>
    <x v="0"/>
    <x v="35"/>
    <x v="0"/>
    <x v="35"/>
    <x v="34"/>
    <x v="7"/>
    <x v="3"/>
    <x v="11"/>
    <x v="9"/>
    <x v="18"/>
    <x v="0"/>
    <x v="0"/>
    <x v="0"/>
    <x v="32"/>
    <x v="5"/>
    <x v="36"/>
    <x v="0"/>
    <x v="36"/>
    <x v="1"/>
    <x v="11"/>
    <x v="0"/>
    <x v="17"/>
    <x v="31"/>
    <x v="32"/>
    <x v="32"/>
    <x v="37"/>
    <x v="1"/>
    <x v="36"/>
    <x v="7"/>
    <x v="35"/>
    <x v="0"/>
    <x v="23"/>
    <x v="23"/>
    <x v="0"/>
    <x v="0"/>
    <x v="44"/>
    <x v="2"/>
    <x v="2"/>
    <x v="2"/>
    <x v="0"/>
    <x v="1"/>
    <x v="11"/>
    <x v="8"/>
    <x v="11"/>
    <x v="0"/>
    <x v="36"/>
    <x v="0"/>
    <x v="0"/>
    <x v="0"/>
    <x v="0"/>
    <x v="35"/>
    <x v="0"/>
    <x v="4"/>
    <x v="14"/>
    <x v="11"/>
    <x v="0"/>
    <x v="6"/>
    <x v="0"/>
    <x v="0"/>
    <x v="0"/>
    <x v="2"/>
    <x v="0"/>
    <x v="1"/>
    <x v="0"/>
  </r>
  <r>
    <x v="52"/>
    <x v="0"/>
    <x v="0"/>
    <x v="20"/>
    <x v="36"/>
    <x v="10"/>
    <x v="36"/>
    <x v="35"/>
    <x v="0"/>
    <x v="3"/>
    <x v="5"/>
    <x v="9"/>
    <x v="13"/>
    <x v="2"/>
    <x v="7"/>
    <x v="11"/>
    <x v="33"/>
    <x v="1"/>
    <x v="37"/>
    <x v="1"/>
    <x v="37"/>
    <x v="0"/>
    <x v="12"/>
    <x v="0"/>
    <x v="27"/>
    <x v="6"/>
    <x v="6"/>
    <x v="33"/>
    <x v="38"/>
    <x v="1"/>
    <x v="37"/>
    <x v="1"/>
    <x v="36"/>
    <x v="4"/>
    <x v="48"/>
    <x v="45"/>
    <x v="0"/>
    <x v="0"/>
    <x v="45"/>
    <x v="1"/>
    <x v="2"/>
    <x v="1"/>
    <x v="1"/>
    <x v="3"/>
    <x v="12"/>
    <x v="18"/>
    <x v="0"/>
    <x v="0"/>
    <x v="37"/>
    <x v="0"/>
    <x v="0"/>
    <x v="0"/>
    <x v="0"/>
    <x v="36"/>
    <x v="0"/>
    <x v="5"/>
    <x v="15"/>
    <x v="7"/>
    <x v="0"/>
    <x v="3"/>
    <x v="1"/>
    <x v="0"/>
    <x v="0"/>
    <x v="0"/>
    <x v="0"/>
    <x v="1"/>
    <x v="0"/>
  </r>
  <r>
    <x v="53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49"/>
    <x v="46"/>
    <x v="0"/>
    <x v="0"/>
    <x v="46"/>
    <x v="1"/>
    <x v="2"/>
    <x v="0"/>
    <x v="1"/>
    <x v="4"/>
    <x v="13"/>
    <x v="19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4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0"/>
    <x v="47"/>
    <x v="0"/>
    <x v="0"/>
    <x v="47"/>
    <x v="1"/>
    <x v="2"/>
    <x v="0"/>
    <x v="1"/>
    <x v="4"/>
    <x v="13"/>
    <x v="20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5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1"/>
    <x v="48"/>
    <x v="0"/>
    <x v="0"/>
    <x v="48"/>
    <x v="1"/>
    <x v="2"/>
    <x v="0"/>
    <x v="1"/>
    <x v="4"/>
    <x v="13"/>
    <x v="21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6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2"/>
    <x v="49"/>
    <x v="0"/>
    <x v="0"/>
    <x v="49"/>
    <x v="1"/>
    <x v="2"/>
    <x v="0"/>
    <x v="1"/>
    <x v="4"/>
    <x v="13"/>
    <x v="22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7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3"/>
    <x v="50"/>
    <x v="0"/>
    <x v="0"/>
    <x v="50"/>
    <x v="1"/>
    <x v="2"/>
    <x v="0"/>
    <x v="1"/>
    <x v="4"/>
    <x v="13"/>
    <x v="23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8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4"/>
    <x v="51"/>
    <x v="0"/>
    <x v="0"/>
    <x v="51"/>
    <x v="1"/>
    <x v="2"/>
    <x v="0"/>
    <x v="1"/>
    <x v="4"/>
    <x v="13"/>
    <x v="24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59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5"/>
    <x v="52"/>
    <x v="0"/>
    <x v="0"/>
    <x v="52"/>
    <x v="1"/>
    <x v="2"/>
    <x v="0"/>
    <x v="1"/>
    <x v="4"/>
    <x v="13"/>
    <x v="25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60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6"/>
    <x v="53"/>
    <x v="0"/>
    <x v="0"/>
    <x v="53"/>
    <x v="1"/>
    <x v="2"/>
    <x v="0"/>
    <x v="1"/>
    <x v="4"/>
    <x v="13"/>
    <x v="26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61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7"/>
    <x v="54"/>
    <x v="0"/>
    <x v="0"/>
    <x v="54"/>
    <x v="1"/>
    <x v="2"/>
    <x v="0"/>
    <x v="1"/>
    <x v="4"/>
    <x v="13"/>
    <x v="27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62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4"/>
    <x v="58"/>
    <x v="45"/>
    <x v="0"/>
    <x v="0"/>
    <x v="55"/>
    <x v="1"/>
    <x v="2"/>
    <x v="0"/>
    <x v="1"/>
    <x v="4"/>
    <x v="13"/>
    <x v="28"/>
    <x v="0"/>
    <x v="0"/>
    <x v="38"/>
    <x v="0"/>
    <x v="0"/>
    <x v="0"/>
    <x v="0"/>
    <x v="37"/>
    <x v="0"/>
    <x v="2"/>
    <x v="16"/>
    <x v="0"/>
    <x v="1"/>
    <x v="3"/>
    <x v="1"/>
    <x v="0"/>
    <x v="0"/>
    <x v="0"/>
    <x v="0"/>
    <x v="1"/>
    <x v="2"/>
  </r>
  <r>
    <x v="63"/>
    <x v="0"/>
    <x v="0"/>
    <x v="21"/>
    <x v="37"/>
    <x v="3"/>
    <x v="37"/>
    <x v="36"/>
    <x v="1"/>
    <x v="3"/>
    <x v="0"/>
    <x v="10"/>
    <x v="16"/>
    <x v="2"/>
    <x v="0"/>
    <x v="0"/>
    <x v="34"/>
    <x v="0"/>
    <x v="38"/>
    <x v="1"/>
    <x v="38"/>
    <x v="0"/>
    <x v="13"/>
    <x v="3"/>
    <x v="20"/>
    <x v="32"/>
    <x v="33"/>
    <x v="34"/>
    <x v="39"/>
    <x v="0"/>
    <x v="38"/>
    <x v="0"/>
    <x v="37"/>
    <x v="0"/>
    <x v="59"/>
    <x v="55"/>
    <x v="0"/>
    <x v="0"/>
    <x v="56"/>
    <x v="1"/>
    <x v="2"/>
    <x v="0"/>
    <x v="1"/>
    <x v="4"/>
    <x v="13"/>
    <x v="8"/>
    <x v="0"/>
    <x v="0"/>
    <x v="38"/>
    <x v="0"/>
    <x v="0"/>
    <x v="0"/>
    <x v="0"/>
    <x v="37"/>
    <x v="0"/>
    <x v="2"/>
    <x v="16"/>
    <x v="0"/>
    <x v="1"/>
    <x v="3"/>
    <x v="1"/>
    <x v="0"/>
    <x v="0"/>
    <x v="2"/>
    <x v="0"/>
    <x v="1"/>
    <x v="2"/>
  </r>
  <r>
    <x v="64"/>
    <x v="0"/>
    <x v="0"/>
    <x v="22"/>
    <x v="38"/>
    <x v="11"/>
    <x v="38"/>
    <x v="37"/>
    <x v="1"/>
    <x v="8"/>
    <x v="2"/>
    <x v="1"/>
    <x v="1"/>
    <x v="5"/>
    <x v="0"/>
    <x v="0"/>
    <x v="35"/>
    <x v="1"/>
    <x v="39"/>
    <x v="0"/>
    <x v="39"/>
    <x v="0"/>
    <x v="4"/>
    <x v="5"/>
    <x v="28"/>
    <x v="33"/>
    <x v="34"/>
    <x v="35"/>
    <x v="40"/>
    <x v="1"/>
    <x v="39"/>
    <x v="1"/>
    <x v="38"/>
    <x v="3"/>
    <x v="60"/>
    <x v="56"/>
    <x v="0"/>
    <x v="0"/>
    <x v="27"/>
    <x v="1"/>
    <x v="5"/>
    <x v="0"/>
    <x v="1"/>
    <x v="1"/>
    <x v="14"/>
    <x v="8"/>
    <x v="26"/>
    <x v="0"/>
    <x v="39"/>
    <x v="0"/>
    <x v="0"/>
    <x v="0"/>
    <x v="0"/>
    <x v="38"/>
    <x v="0"/>
    <x v="1"/>
    <x v="4"/>
    <x v="2"/>
    <x v="1"/>
    <x v="2"/>
    <x v="1"/>
    <x v="0"/>
    <x v="0"/>
    <x v="2"/>
    <x v="0"/>
    <x v="2"/>
    <x v="1"/>
  </r>
  <r>
    <x v="65"/>
    <x v="0"/>
    <x v="0"/>
    <x v="22"/>
    <x v="38"/>
    <x v="11"/>
    <x v="38"/>
    <x v="37"/>
    <x v="1"/>
    <x v="8"/>
    <x v="2"/>
    <x v="1"/>
    <x v="1"/>
    <x v="5"/>
    <x v="0"/>
    <x v="0"/>
    <x v="35"/>
    <x v="1"/>
    <x v="39"/>
    <x v="0"/>
    <x v="39"/>
    <x v="0"/>
    <x v="4"/>
    <x v="5"/>
    <x v="28"/>
    <x v="33"/>
    <x v="34"/>
    <x v="35"/>
    <x v="40"/>
    <x v="1"/>
    <x v="39"/>
    <x v="1"/>
    <x v="38"/>
    <x v="3"/>
    <x v="61"/>
    <x v="39"/>
    <x v="0"/>
    <x v="0"/>
    <x v="40"/>
    <x v="1"/>
    <x v="5"/>
    <x v="0"/>
    <x v="1"/>
    <x v="1"/>
    <x v="14"/>
    <x v="8"/>
    <x v="26"/>
    <x v="0"/>
    <x v="39"/>
    <x v="0"/>
    <x v="0"/>
    <x v="0"/>
    <x v="0"/>
    <x v="38"/>
    <x v="0"/>
    <x v="1"/>
    <x v="4"/>
    <x v="2"/>
    <x v="1"/>
    <x v="2"/>
    <x v="1"/>
    <x v="0"/>
    <x v="0"/>
    <x v="2"/>
    <x v="0"/>
    <x v="2"/>
    <x v="1"/>
  </r>
  <r>
    <x v="66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2"/>
    <x v="57"/>
    <x v="0"/>
    <x v="0"/>
    <x v="57"/>
    <x v="1"/>
    <x v="10"/>
    <x v="0"/>
    <x v="1"/>
    <x v="2"/>
    <x v="15"/>
    <x v="29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67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3"/>
    <x v="58"/>
    <x v="0"/>
    <x v="0"/>
    <x v="58"/>
    <x v="1"/>
    <x v="10"/>
    <x v="0"/>
    <x v="1"/>
    <x v="2"/>
    <x v="15"/>
    <x v="30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68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4"/>
    <x v="59"/>
    <x v="0"/>
    <x v="0"/>
    <x v="59"/>
    <x v="1"/>
    <x v="10"/>
    <x v="0"/>
    <x v="1"/>
    <x v="2"/>
    <x v="15"/>
    <x v="31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69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5"/>
    <x v="7"/>
    <x v="0"/>
    <x v="0"/>
    <x v="60"/>
    <x v="1"/>
    <x v="10"/>
    <x v="0"/>
    <x v="1"/>
    <x v="2"/>
    <x v="15"/>
    <x v="32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0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6"/>
    <x v="5"/>
    <x v="0"/>
    <x v="0"/>
    <x v="61"/>
    <x v="1"/>
    <x v="10"/>
    <x v="0"/>
    <x v="1"/>
    <x v="2"/>
    <x v="15"/>
    <x v="33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1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7"/>
    <x v="6"/>
    <x v="0"/>
    <x v="0"/>
    <x v="62"/>
    <x v="1"/>
    <x v="10"/>
    <x v="0"/>
    <x v="1"/>
    <x v="2"/>
    <x v="15"/>
    <x v="34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2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8"/>
    <x v="60"/>
    <x v="0"/>
    <x v="0"/>
    <x v="63"/>
    <x v="1"/>
    <x v="10"/>
    <x v="0"/>
    <x v="1"/>
    <x v="2"/>
    <x v="15"/>
    <x v="35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3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69"/>
    <x v="61"/>
    <x v="0"/>
    <x v="0"/>
    <x v="64"/>
    <x v="1"/>
    <x v="10"/>
    <x v="0"/>
    <x v="1"/>
    <x v="2"/>
    <x v="15"/>
    <x v="36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4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70"/>
    <x v="2"/>
    <x v="0"/>
    <x v="0"/>
    <x v="65"/>
    <x v="1"/>
    <x v="10"/>
    <x v="0"/>
    <x v="1"/>
    <x v="2"/>
    <x v="15"/>
    <x v="37"/>
    <x v="26"/>
    <x v="0"/>
    <x v="40"/>
    <x v="0"/>
    <x v="0"/>
    <x v="0"/>
    <x v="0"/>
    <x v="39"/>
    <x v="0"/>
    <x v="0"/>
    <x v="17"/>
    <x v="6"/>
    <x v="1"/>
    <x v="0"/>
    <x v="1"/>
    <x v="0"/>
    <x v="0"/>
    <x v="0"/>
    <x v="0"/>
    <x v="1"/>
    <x v="1"/>
  </r>
  <r>
    <x v="75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71"/>
    <x v="62"/>
    <x v="0"/>
    <x v="0"/>
    <x v="66"/>
    <x v="1"/>
    <x v="10"/>
    <x v="0"/>
    <x v="1"/>
    <x v="2"/>
    <x v="15"/>
    <x v="8"/>
    <x v="26"/>
    <x v="0"/>
    <x v="40"/>
    <x v="0"/>
    <x v="0"/>
    <x v="0"/>
    <x v="0"/>
    <x v="39"/>
    <x v="0"/>
    <x v="0"/>
    <x v="17"/>
    <x v="6"/>
    <x v="1"/>
    <x v="0"/>
    <x v="1"/>
    <x v="0"/>
    <x v="0"/>
    <x v="2"/>
    <x v="0"/>
    <x v="1"/>
    <x v="1"/>
  </r>
  <r>
    <x v="76"/>
    <x v="0"/>
    <x v="0"/>
    <x v="23"/>
    <x v="39"/>
    <x v="20"/>
    <x v="39"/>
    <x v="38"/>
    <x v="1"/>
    <x v="5"/>
    <x v="2"/>
    <x v="1"/>
    <x v="1"/>
    <x v="10"/>
    <x v="0"/>
    <x v="0"/>
    <x v="36"/>
    <x v="1"/>
    <x v="40"/>
    <x v="0"/>
    <x v="40"/>
    <x v="0"/>
    <x v="10"/>
    <x v="2"/>
    <x v="29"/>
    <x v="34"/>
    <x v="35"/>
    <x v="36"/>
    <x v="41"/>
    <x v="1"/>
    <x v="40"/>
    <x v="1"/>
    <x v="39"/>
    <x v="0"/>
    <x v="72"/>
    <x v="63"/>
    <x v="0"/>
    <x v="0"/>
    <x v="56"/>
    <x v="1"/>
    <x v="10"/>
    <x v="0"/>
    <x v="1"/>
    <x v="2"/>
    <x v="15"/>
    <x v="8"/>
    <x v="26"/>
    <x v="0"/>
    <x v="40"/>
    <x v="0"/>
    <x v="0"/>
    <x v="0"/>
    <x v="0"/>
    <x v="39"/>
    <x v="0"/>
    <x v="0"/>
    <x v="17"/>
    <x v="6"/>
    <x v="1"/>
    <x v="0"/>
    <x v="1"/>
    <x v="0"/>
    <x v="0"/>
    <x v="2"/>
    <x v="0"/>
    <x v="1"/>
    <x v="1"/>
  </r>
  <r>
    <x v="77"/>
    <x v="0"/>
    <x v="0"/>
    <x v="24"/>
    <x v="40"/>
    <x v="14"/>
    <x v="40"/>
    <x v="39"/>
    <x v="8"/>
    <x v="2"/>
    <x v="2"/>
    <x v="6"/>
    <x v="19"/>
    <x v="2"/>
    <x v="0"/>
    <x v="0"/>
    <x v="37"/>
    <x v="1"/>
    <x v="41"/>
    <x v="1"/>
    <x v="41"/>
    <x v="0"/>
    <x v="1"/>
    <x v="1"/>
    <x v="30"/>
    <x v="19"/>
    <x v="36"/>
    <x v="37"/>
    <x v="42"/>
    <x v="1"/>
    <x v="41"/>
    <x v="1"/>
    <x v="40"/>
    <x v="3"/>
    <x v="73"/>
    <x v="64"/>
    <x v="0"/>
    <x v="0"/>
    <x v="67"/>
    <x v="1"/>
    <x v="2"/>
    <x v="1"/>
    <x v="1"/>
    <x v="1"/>
    <x v="16"/>
    <x v="8"/>
    <x v="26"/>
    <x v="0"/>
    <x v="41"/>
    <x v="0"/>
    <x v="0"/>
    <x v="0"/>
    <x v="0"/>
    <x v="40"/>
    <x v="0"/>
    <x v="0"/>
    <x v="5"/>
    <x v="5"/>
    <x v="1"/>
    <x v="0"/>
    <x v="1"/>
    <x v="0"/>
    <x v="0"/>
    <x v="2"/>
    <x v="0"/>
    <x v="2"/>
    <x v="6"/>
  </r>
  <r>
    <x v="78"/>
    <x v="0"/>
    <x v="0"/>
    <x v="24"/>
    <x v="40"/>
    <x v="14"/>
    <x v="40"/>
    <x v="39"/>
    <x v="8"/>
    <x v="2"/>
    <x v="2"/>
    <x v="6"/>
    <x v="19"/>
    <x v="2"/>
    <x v="0"/>
    <x v="0"/>
    <x v="37"/>
    <x v="1"/>
    <x v="41"/>
    <x v="1"/>
    <x v="41"/>
    <x v="0"/>
    <x v="1"/>
    <x v="1"/>
    <x v="30"/>
    <x v="19"/>
    <x v="36"/>
    <x v="37"/>
    <x v="42"/>
    <x v="1"/>
    <x v="41"/>
    <x v="1"/>
    <x v="40"/>
    <x v="3"/>
    <x v="74"/>
    <x v="65"/>
    <x v="0"/>
    <x v="0"/>
    <x v="68"/>
    <x v="1"/>
    <x v="2"/>
    <x v="1"/>
    <x v="1"/>
    <x v="1"/>
    <x v="16"/>
    <x v="8"/>
    <x v="26"/>
    <x v="0"/>
    <x v="41"/>
    <x v="0"/>
    <x v="0"/>
    <x v="0"/>
    <x v="0"/>
    <x v="40"/>
    <x v="0"/>
    <x v="0"/>
    <x v="5"/>
    <x v="5"/>
    <x v="1"/>
    <x v="0"/>
    <x v="1"/>
    <x v="0"/>
    <x v="0"/>
    <x v="2"/>
    <x v="0"/>
    <x v="2"/>
    <x v="6"/>
  </r>
  <r>
    <x v="79"/>
    <x v="0"/>
    <x v="0"/>
    <x v="25"/>
    <x v="41"/>
    <x v="21"/>
    <x v="41"/>
    <x v="6"/>
    <x v="0"/>
    <x v="1"/>
    <x v="3"/>
    <x v="0"/>
    <x v="0"/>
    <x v="11"/>
    <x v="0"/>
    <x v="0"/>
    <x v="38"/>
    <x v="2"/>
    <x v="42"/>
    <x v="1"/>
    <x v="42"/>
    <x v="0"/>
    <x v="3"/>
    <x v="1"/>
    <x v="31"/>
    <x v="35"/>
    <x v="37"/>
    <x v="38"/>
    <x v="43"/>
    <x v="2"/>
    <x v="42"/>
    <x v="2"/>
    <x v="41"/>
    <x v="3"/>
    <x v="75"/>
    <x v="66"/>
    <x v="0"/>
    <x v="0"/>
    <x v="69"/>
    <x v="1"/>
    <x v="11"/>
    <x v="1"/>
    <x v="1"/>
    <x v="1"/>
    <x v="17"/>
    <x v="38"/>
    <x v="26"/>
    <x v="0"/>
    <x v="42"/>
    <x v="0"/>
    <x v="0"/>
    <x v="0"/>
    <x v="0"/>
    <x v="41"/>
    <x v="0"/>
    <x v="0"/>
    <x v="3"/>
    <x v="2"/>
    <x v="1"/>
    <x v="3"/>
    <x v="1"/>
    <x v="0"/>
    <x v="0"/>
    <x v="2"/>
    <x v="0"/>
    <x v="2"/>
    <x v="4"/>
  </r>
  <r>
    <x v="80"/>
    <x v="0"/>
    <x v="0"/>
    <x v="9"/>
    <x v="42"/>
    <x v="21"/>
    <x v="42"/>
    <x v="40"/>
    <x v="0"/>
    <x v="0"/>
    <x v="2"/>
    <x v="1"/>
    <x v="20"/>
    <x v="12"/>
    <x v="0"/>
    <x v="0"/>
    <x v="39"/>
    <x v="4"/>
    <x v="43"/>
    <x v="0"/>
    <x v="43"/>
    <x v="0"/>
    <x v="9"/>
    <x v="0"/>
    <x v="32"/>
    <x v="36"/>
    <x v="20"/>
    <x v="39"/>
    <x v="44"/>
    <x v="1"/>
    <x v="43"/>
    <x v="4"/>
    <x v="42"/>
    <x v="2"/>
    <x v="23"/>
    <x v="23"/>
    <x v="0"/>
    <x v="0"/>
    <x v="70"/>
    <x v="1"/>
    <x v="12"/>
    <x v="2"/>
    <x v="0"/>
    <x v="1"/>
    <x v="18"/>
    <x v="8"/>
    <x v="11"/>
    <x v="0"/>
    <x v="43"/>
    <x v="0"/>
    <x v="0"/>
    <x v="0"/>
    <x v="0"/>
    <x v="42"/>
    <x v="0"/>
    <x v="0"/>
    <x v="18"/>
    <x v="0"/>
    <x v="1"/>
    <x v="0"/>
    <x v="0"/>
    <x v="0"/>
    <x v="0"/>
    <x v="2"/>
    <x v="0"/>
    <x v="1"/>
    <x v="4"/>
  </r>
  <r>
    <x v="81"/>
    <x v="0"/>
    <x v="0"/>
    <x v="26"/>
    <x v="43"/>
    <x v="22"/>
    <x v="43"/>
    <x v="41"/>
    <x v="1"/>
    <x v="5"/>
    <x v="2"/>
    <x v="1"/>
    <x v="1"/>
    <x v="13"/>
    <x v="0"/>
    <x v="0"/>
    <x v="40"/>
    <x v="1"/>
    <x v="44"/>
    <x v="0"/>
    <x v="44"/>
    <x v="0"/>
    <x v="4"/>
    <x v="2"/>
    <x v="33"/>
    <x v="37"/>
    <x v="38"/>
    <x v="40"/>
    <x v="45"/>
    <x v="1"/>
    <x v="43"/>
    <x v="1"/>
    <x v="43"/>
    <x v="0"/>
    <x v="76"/>
    <x v="67"/>
    <x v="0"/>
    <x v="0"/>
    <x v="71"/>
    <x v="1"/>
    <x v="13"/>
    <x v="0"/>
    <x v="1"/>
    <x v="1"/>
    <x v="19"/>
    <x v="8"/>
    <x v="1"/>
    <x v="0"/>
    <x v="44"/>
    <x v="0"/>
    <x v="0"/>
    <x v="0"/>
    <x v="0"/>
    <x v="43"/>
    <x v="0"/>
    <x v="1"/>
    <x v="4"/>
    <x v="2"/>
    <x v="1"/>
    <x v="3"/>
    <x v="1"/>
    <x v="0"/>
    <x v="0"/>
    <x v="2"/>
    <x v="0"/>
    <x v="1"/>
    <x v="1"/>
  </r>
  <r>
    <x v="82"/>
    <x v="0"/>
    <x v="0"/>
    <x v="27"/>
    <x v="44"/>
    <x v="23"/>
    <x v="44"/>
    <x v="42"/>
    <x v="1"/>
    <x v="5"/>
    <x v="0"/>
    <x v="1"/>
    <x v="1"/>
    <x v="14"/>
    <x v="0"/>
    <x v="0"/>
    <x v="41"/>
    <x v="0"/>
    <x v="45"/>
    <x v="0"/>
    <x v="45"/>
    <x v="0"/>
    <x v="0"/>
    <x v="2"/>
    <x v="18"/>
    <x v="36"/>
    <x v="36"/>
    <x v="41"/>
    <x v="46"/>
    <x v="0"/>
    <x v="44"/>
    <x v="0"/>
    <x v="44"/>
    <x v="0"/>
    <x v="77"/>
    <x v="60"/>
    <x v="0"/>
    <x v="0"/>
    <x v="72"/>
    <x v="1"/>
    <x v="14"/>
    <x v="0"/>
    <x v="1"/>
    <x v="5"/>
    <x v="20"/>
    <x v="39"/>
    <x v="1"/>
    <x v="0"/>
    <x v="45"/>
    <x v="0"/>
    <x v="0"/>
    <x v="0"/>
    <x v="0"/>
    <x v="44"/>
    <x v="0"/>
    <x v="0"/>
    <x v="19"/>
    <x v="8"/>
    <x v="0"/>
    <x v="3"/>
    <x v="1"/>
    <x v="0"/>
    <x v="0"/>
    <x v="0"/>
    <x v="0"/>
    <x v="1"/>
    <x v="1"/>
  </r>
  <r>
    <x v="83"/>
    <x v="0"/>
    <x v="0"/>
    <x v="27"/>
    <x v="44"/>
    <x v="23"/>
    <x v="44"/>
    <x v="42"/>
    <x v="1"/>
    <x v="5"/>
    <x v="0"/>
    <x v="1"/>
    <x v="1"/>
    <x v="14"/>
    <x v="0"/>
    <x v="0"/>
    <x v="41"/>
    <x v="0"/>
    <x v="45"/>
    <x v="0"/>
    <x v="45"/>
    <x v="0"/>
    <x v="0"/>
    <x v="2"/>
    <x v="18"/>
    <x v="36"/>
    <x v="36"/>
    <x v="41"/>
    <x v="46"/>
    <x v="0"/>
    <x v="44"/>
    <x v="0"/>
    <x v="44"/>
    <x v="0"/>
    <x v="78"/>
    <x v="61"/>
    <x v="0"/>
    <x v="0"/>
    <x v="73"/>
    <x v="1"/>
    <x v="14"/>
    <x v="0"/>
    <x v="1"/>
    <x v="5"/>
    <x v="20"/>
    <x v="40"/>
    <x v="1"/>
    <x v="0"/>
    <x v="45"/>
    <x v="0"/>
    <x v="0"/>
    <x v="0"/>
    <x v="0"/>
    <x v="44"/>
    <x v="0"/>
    <x v="0"/>
    <x v="19"/>
    <x v="8"/>
    <x v="0"/>
    <x v="3"/>
    <x v="1"/>
    <x v="0"/>
    <x v="0"/>
    <x v="0"/>
    <x v="0"/>
    <x v="1"/>
    <x v="1"/>
  </r>
  <r>
    <x v="84"/>
    <x v="0"/>
    <x v="0"/>
    <x v="27"/>
    <x v="44"/>
    <x v="23"/>
    <x v="44"/>
    <x v="42"/>
    <x v="1"/>
    <x v="5"/>
    <x v="0"/>
    <x v="1"/>
    <x v="1"/>
    <x v="14"/>
    <x v="0"/>
    <x v="0"/>
    <x v="41"/>
    <x v="0"/>
    <x v="45"/>
    <x v="0"/>
    <x v="45"/>
    <x v="0"/>
    <x v="0"/>
    <x v="2"/>
    <x v="18"/>
    <x v="36"/>
    <x v="36"/>
    <x v="41"/>
    <x v="46"/>
    <x v="0"/>
    <x v="44"/>
    <x v="0"/>
    <x v="44"/>
    <x v="0"/>
    <x v="79"/>
    <x v="2"/>
    <x v="0"/>
    <x v="0"/>
    <x v="74"/>
    <x v="1"/>
    <x v="14"/>
    <x v="0"/>
    <x v="1"/>
    <x v="5"/>
    <x v="20"/>
    <x v="41"/>
    <x v="1"/>
    <x v="0"/>
    <x v="45"/>
    <x v="0"/>
    <x v="0"/>
    <x v="0"/>
    <x v="0"/>
    <x v="44"/>
    <x v="0"/>
    <x v="0"/>
    <x v="19"/>
    <x v="8"/>
    <x v="0"/>
    <x v="3"/>
    <x v="1"/>
    <x v="0"/>
    <x v="0"/>
    <x v="0"/>
    <x v="0"/>
    <x v="1"/>
    <x v="1"/>
  </r>
  <r>
    <x v="85"/>
    <x v="0"/>
    <x v="0"/>
    <x v="27"/>
    <x v="44"/>
    <x v="23"/>
    <x v="44"/>
    <x v="42"/>
    <x v="1"/>
    <x v="5"/>
    <x v="0"/>
    <x v="1"/>
    <x v="1"/>
    <x v="14"/>
    <x v="0"/>
    <x v="0"/>
    <x v="41"/>
    <x v="0"/>
    <x v="45"/>
    <x v="0"/>
    <x v="45"/>
    <x v="0"/>
    <x v="0"/>
    <x v="2"/>
    <x v="18"/>
    <x v="36"/>
    <x v="36"/>
    <x v="41"/>
    <x v="46"/>
    <x v="0"/>
    <x v="44"/>
    <x v="0"/>
    <x v="44"/>
    <x v="0"/>
    <x v="80"/>
    <x v="68"/>
    <x v="0"/>
    <x v="0"/>
    <x v="75"/>
    <x v="1"/>
    <x v="14"/>
    <x v="0"/>
    <x v="1"/>
    <x v="5"/>
    <x v="20"/>
    <x v="42"/>
    <x v="1"/>
    <x v="0"/>
    <x v="45"/>
    <x v="0"/>
    <x v="0"/>
    <x v="0"/>
    <x v="0"/>
    <x v="44"/>
    <x v="0"/>
    <x v="0"/>
    <x v="19"/>
    <x v="8"/>
    <x v="0"/>
    <x v="3"/>
    <x v="1"/>
    <x v="0"/>
    <x v="0"/>
    <x v="0"/>
    <x v="0"/>
    <x v="1"/>
    <x v="1"/>
  </r>
  <r>
    <x v="86"/>
    <x v="0"/>
    <x v="0"/>
    <x v="0"/>
    <x v="45"/>
    <x v="0"/>
    <x v="45"/>
    <x v="43"/>
    <x v="5"/>
    <x v="0"/>
    <x v="12"/>
    <x v="10"/>
    <x v="16"/>
    <x v="0"/>
    <x v="0"/>
    <x v="0"/>
    <x v="42"/>
    <x v="6"/>
    <x v="46"/>
    <x v="0"/>
    <x v="46"/>
    <x v="0"/>
    <x v="14"/>
    <x v="0"/>
    <x v="7"/>
    <x v="0"/>
    <x v="39"/>
    <x v="42"/>
    <x v="47"/>
    <x v="0"/>
    <x v="45"/>
    <x v="8"/>
    <x v="45"/>
    <x v="0"/>
    <x v="23"/>
    <x v="23"/>
    <x v="0"/>
    <x v="0"/>
    <x v="76"/>
    <x v="0"/>
    <x v="2"/>
    <x v="2"/>
    <x v="1"/>
    <x v="1"/>
    <x v="21"/>
    <x v="8"/>
    <x v="11"/>
    <x v="0"/>
    <x v="46"/>
    <x v="0"/>
    <x v="0"/>
    <x v="0"/>
    <x v="0"/>
    <x v="45"/>
    <x v="0"/>
    <x v="6"/>
    <x v="20"/>
    <x v="7"/>
    <x v="0"/>
    <x v="3"/>
    <x v="0"/>
    <x v="0"/>
    <x v="0"/>
    <x v="2"/>
    <x v="0"/>
    <x v="1"/>
    <x v="0"/>
  </r>
  <r>
    <x v="87"/>
    <x v="0"/>
    <x v="0"/>
    <x v="7"/>
    <x v="46"/>
    <x v="17"/>
    <x v="46"/>
    <x v="44"/>
    <x v="1"/>
    <x v="5"/>
    <x v="2"/>
    <x v="6"/>
    <x v="17"/>
    <x v="2"/>
    <x v="0"/>
    <x v="0"/>
    <x v="43"/>
    <x v="1"/>
    <x v="47"/>
    <x v="1"/>
    <x v="47"/>
    <x v="0"/>
    <x v="14"/>
    <x v="2"/>
    <x v="34"/>
    <x v="38"/>
    <x v="1"/>
    <x v="43"/>
    <x v="48"/>
    <x v="1"/>
    <x v="46"/>
    <x v="1"/>
    <x v="46"/>
    <x v="4"/>
    <x v="81"/>
    <x v="69"/>
    <x v="0"/>
    <x v="0"/>
    <x v="77"/>
    <x v="1"/>
    <x v="2"/>
    <x v="1"/>
    <x v="1"/>
    <x v="1"/>
    <x v="22"/>
    <x v="8"/>
    <x v="2"/>
    <x v="0"/>
    <x v="47"/>
    <x v="0"/>
    <x v="0"/>
    <x v="0"/>
    <x v="0"/>
    <x v="46"/>
    <x v="0"/>
    <x v="7"/>
    <x v="21"/>
    <x v="7"/>
    <x v="0"/>
    <x v="3"/>
    <x v="1"/>
    <x v="0"/>
    <x v="0"/>
    <x v="2"/>
    <x v="0"/>
    <x v="1"/>
    <x v="3"/>
  </r>
  <r>
    <x v="88"/>
    <x v="0"/>
    <x v="0"/>
    <x v="28"/>
    <x v="47"/>
    <x v="24"/>
    <x v="47"/>
    <x v="45"/>
    <x v="1"/>
    <x v="5"/>
    <x v="0"/>
    <x v="1"/>
    <x v="1"/>
    <x v="15"/>
    <x v="0"/>
    <x v="0"/>
    <x v="44"/>
    <x v="0"/>
    <x v="48"/>
    <x v="0"/>
    <x v="48"/>
    <x v="0"/>
    <x v="3"/>
    <x v="2"/>
    <x v="3"/>
    <x v="3"/>
    <x v="40"/>
    <x v="44"/>
    <x v="49"/>
    <x v="0"/>
    <x v="47"/>
    <x v="0"/>
    <x v="47"/>
    <x v="3"/>
    <x v="82"/>
    <x v="70"/>
    <x v="0"/>
    <x v="0"/>
    <x v="78"/>
    <x v="1"/>
    <x v="15"/>
    <x v="0"/>
    <x v="1"/>
    <x v="1"/>
    <x v="23"/>
    <x v="8"/>
    <x v="2"/>
    <x v="0"/>
    <x v="48"/>
    <x v="0"/>
    <x v="0"/>
    <x v="0"/>
    <x v="0"/>
    <x v="47"/>
    <x v="0"/>
    <x v="0"/>
    <x v="3"/>
    <x v="2"/>
    <x v="1"/>
    <x v="2"/>
    <x v="1"/>
    <x v="0"/>
    <x v="0"/>
    <x v="2"/>
    <x v="0"/>
    <x v="1"/>
    <x v="1"/>
  </r>
  <r>
    <x v="89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83"/>
    <x v="4"/>
    <x v="0"/>
    <x v="0"/>
    <x v="79"/>
    <x v="1"/>
    <x v="2"/>
    <x v="1"/>
    <x v="1"/>
    <x v="2"/>
    <x v="24"/>
    <x v="43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0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84"/>
    <x v="3"/>
    <x v="0"/>
    <x v="0"/>
    <x v="80"/>
    <x v="1"/>
    <x v="2"/>
    <x v="1"/>
    <x v="1"/>
    <x v="2"/>
    <x v="24"/>
    <x v="44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1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70"/>
    <x v="2"/>
    <x v="0"/>
    <x v="0"/>
    <x v="81"/>
    <x v="1"/>
    <x v="2"/>
    <x v="1"/>
    <x v="1"/>
    <x v="2"/>
    <x v="24"/>
    <x v="45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2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65"/>
    <x v="7"/>
    <x v="0"/>
    <x v="0"/>
    <x v="82"/>
    <x v="1"/>
    <x v="2"/>
    <x v="1"/>
    <x v="1"/>
    <x v="2"/>
    <x v="24"/>
    <x v="46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3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67"/>
    <x v="6"/>
    <x v="0"/>
    <x v="0"/>
    <x v="83"/>
    <x v="1"/>
    <x v="2"/>
    <x v="1"/>
    <x v="1"/>
    <x v="2"/>
    <x v="24"/>
    <x v="47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4"/>
    <x v="0"/>
    <x v="0"/>
    <x v="9"/>
    <x v="48"/>
    <x v="9"/>
    <x v="48"/>
    <x v="46"/>
    <x v="0"/>
    <x v="0"/>
    <x v="3"/>
    <x v="7"/>
    <x v="9"/>
    <x v="2"/>
    <x v="0"/>
    <x v="0"/>
    <x v="45"/>
    <x v="2"/>
    <x v="49"/>
    <x v="1"/>
    <x v="49"/>
    <x v="0"/>
    <x v="5"/>
    <x v="0"/>
    <x v="35"/>
    <x v="39"/>
    <x v="41"/>
    <x v="45"/>
    <x v="50"/>
    <x v="2"/>
    <x v="48"/>
    <x v="2"/>
    <x v="48"/>
    <x v="0"/>
    <x v="66"/>
    <x v="5"/>
    <x v="0"/>
    <x v="0"/>
    <x v="84"/>
    <x v="1"/>
    <x v="2"/>
    <x v="1"/>
    <x v="1"/>
    <x v="2"/>
    <x v="24"/>
    <x v="48"/>
    <x v="2"/>
    <x v="0"/>
    <x v="49"/>
    <x v="0"/>
    <x v="0"/>
    <x v="0"/>
    <x v="0"/>
    <x v="48"/>
    <x v="0"/>
    <x v="0"/>
    <x v="3"/>
    <x v="2"/>
    <x v="1"/>
    <x v="6"/>
    <x v="1"/>
    <x v="0"/>
    <x v="0"/>
    <x v="0"/>
    <x v="0"/>
    <x v="1"/>
    <x v="3"/>
  </r>
  <r>
    <x v="95"/>
    <x v="0"/>
    <x v="0"/>
    <x v="29"/>
    <x v="49"/>
    <x v="25"/>
    <x v="49"/>
    <x v="47"/>
    <x v="9"/>
    <x v="8"/>
    <x v="4"/>
    <x v="4"/>
    <x v="21"/>
    <x v="2"/>
    <x v="3"/>
    <x v="12"/>
    <x v="46"/>
    <x v="2"/>
    <x v="50"/>
    <x v="1"/>
    <x v="50"/>
    <x v="0"/>
    <x v="2"/>
    <x v="5"/>
    <x v="36"/>
    <x v="19"/>
    <x v="42"/>
    <x v="46"/>
    <x v="51"/>
    <x v="2"/>
    <x v="49"/>
    <x v="2"/>
    <x v="49"/>
    <x v="1"/>
    <x v="85"/>
    <x v="21"/>
    <x v="0"/>
    <x v="0"/>
    <x v="21"/>
    <x v="1"/>
    <x v="2"/>
    <x v="1"/>
    <x v="1"/>
    <x v="1"/>
    <x v="25"/>
    <x v="8"/>
    <x v="3"/>
    <x v="0"/>
    <x v="50"/>
    <x v="0"/>
    <x v="0"/>
    <x v="0"/>
    <x v="5"/>
    <x v="49"/>
    <x v="1"/>
    <x v="0"/>
    <x v="13"/>
    <x v="2"/>
    <x v="2"/>
    <x v="3"/>
    <x v="1"/>
    <x v="0"/>
    <x v="0"/>
    <x v="2"/>
    <x v="25"/>
    <x v="2"/>
    <x v="9"/>
  </r>
  <r>
    <x v="96"/>
    <x v="0"/>
    <x v="0"/>
    <x v="29"/>
    <x v="49"/>
    <x v="25"/>
    <x v="49"/>
    <x v="47"/>
    <x v="9"/>
    <x v="8"/>
    <x v="4"/>
    <x v="4"/>
    <x v="21"/>
    <x v="2"/>
    <x v="3"/>
    <x v="12"/>
    <x v="46"/>
    <x v="2"/>
    <x v="50"/>
    <x v="1"/>
    <x v="50"/>
    <x v="0"/>
    <x v="2"/>
    <x v="5"/>
    <x v="36"/>
    <x v="19"/>
    <x v="42"/>
    <x v="46"/>
    <x v="51"/>
    <x v="2"/>
    <x v="49"/>
    <x v="2"/>
    <x v="49"/>
    <x v="3"/>
    <x v="86"/>
    <x v="64"/>
    <x v="0"/>
    <x v="0"/>
    <x v="67"/>
    <x v="1"/>
    <x v="2"/>
    <x v="1"/>
    <x v="1"/>
    <x v="1"/>
    <x v="25"/>
    <x v="8"/>
    <x v="3"/>
    <x v="0"/>
    <x v="50"/>
    <x v="0"/>
    <x v="0"/>
    <x v="0"/>
    <x v="0"/>
    <x v="49"/>
    <x v="0"/>
    <x v="0"/>
    <x v="13"/>
    <x v="2"/>
    <x v="2"/>
    <x v="3"/>
    <x v="1"/>
    <x v="0"/>
    <x v="0"/>
    <x v="2"/>
    <x v="25"/>
    <x v="2"/>
    <x v="9"/>
  </r>
  <r>
    <x v="97"/>
    <x v="0"/>
    <x v="0"/>
    <x v="0"/>
    <x v="50"/>
    <x v="0"/>
    <x v="50"/>
    <x v="48"/>
    <x v="0"/>
    <x v="5"/>
    <x v="2"/>
    <x v="10"/>
    <x v="22"/>
    <x v="0"/>
    <x v="0"/>
    <x v="0"/>
    <x v="47"/>
    <x v="1"/>
    <x v="51"/>
    <x v="0"/>
    <x v="51"/>
    <x v="0"/>
    <x v="9"/>
    <x v="2"/>
    <x v="8"/>
    <x v="40"/>
    <x v="43"/>
    <x v="47"/>
    <x v="52"/>
    <x v="1"/>
    <x v="50"/>
    <x v="1"/>
    <x v="50"/>
    <x v="2"/>
    <x v="87"/>
    <x v="71"/>
    <x v="0"/>
    <x v="0"/>
    <x v="85"/>
    <x v="2"/>
    <x v="2"/>
    <x v="0"/>
    <x v="1"/>
    <x v="5"/>
    <x v="26"/>
    <x v="49"/>
    <x v="3"/>
    <x v="0"/>
    <x v="51"/>
    <x v="0"/>
    <x v="0"/>
    <x v="0"/>
    <x v="0"/>
    <x v="50"/>
    <x v="0"/>
    <x v="0"/>
    <x v="12"/>
    <x v="0"/>
    <x v="0"/>
    <x v="0"/>
    <x v="1"/>
    <x v="0"/>
    <x v="0"/>
    <x v="0"/>
    <x v="0"/>
    <x v="1"/>
    <x v="0"/>
  </r>
  <r>
    <x v="98"/>
    <x v="0"/>
    <x v="0"/>
    <x v="0"/>
    <x v="50"/>
    <x v="0"/>
    <x v="50"/>
    <x v="48"/>
    <x v="0"/>
    <x v="5"/>
    <x v="2"/>
    <x v="10"/>
    <x v="22"/>
    <x v="0"/>
    <x v="0"/>
    <x v="0"/>
    <x v="47"/>
    <x v="1"/>
    <x v="51"/>
    <x v="0"/>
    <x v="51"/>
    <x v="0"/>
    <x v="9"/>
    <x v="2"/>
    <x v="8"/>
    <x v="40"/>
    <x v="43"/>
    <x v="47"/>
    <x v="52"/>
    <x v="1"/>
    <x v="50"/>
    <x v="1"/>
    <x v="50"/>
    <x v="2"/>
    <x v="88"/>
    <x v="72"/>
    <x v="0"/>
    <x v="0"/>
    <x v="86"/>
    <x v="2"/>
    <x v="2"/>
    <x v="0"/>
    <x v="1"/>
    <x v="4"/>
    <x v="26"/>
    <x v="50"/>
    <x v="4"/>
    <x v="0"/>
    <x v="51"/>
    <x v="0"/>
    <x v="0"/>
    <x v="0"/>
    <x v="0"/>
    <x v="50"/>
    <x v="0"/>
    <x v="0"/>
    <x v="12"/>
    <x v="0"/>
    <x v="0"/>
    <x v="0"/>
    <x v="1"/>
    <x v="0"/>
    <x v="0"/>
    <x v="1"/>
    <x v="0"/>
    <x v="1"/>
    <x v="0"/>
  </r>
  <r>
    <x v="99"/>
    <x v="0"/>
    <x v="0"/>
    <x v="0"/>
    <x v="50"/>
    <x v="0"/>
    <x v="50"/>
    <x v="48"/>
    <x v="0"/>
    <x v="5"/>
    <x v="2"/>
    <x v="10"/>
    <x v="22"/>
    <x v="0"/>
    <x v="0"/>
    <x v="0"/>
    <x v="47"/>
    <x v="1"/>
    <x v="51"/>
    <x v="0"/>
    <x v="51"/>
    <x v="0"/>
    <x v="9"/>
    <x v="2"/>
    <x v="8"/>
    <x v="40"/>
    <x v="43"/>
    <x v="47"/>
    <x v="52"/>
    <x v="1"/>
    <x v="50"/>
    <x v="1"/>
    <x v="50"/>
    <x v="2"/>
    <x v="89"/>
    <x v="73"/>
    <x v="0"/>
    <x v="0"/>
    <x v="87"/>
    <x v="2"/>
    <x v="2"/>
    <x v="0"/>
    <x v="1"/>
    <x v="4"/>
    <x v="26"/>
    <x v="51"/>
    <x v="4"/>
    <x v="0"/>
    <x v="51"/>
    <x v="0"/>
    <x v="0"/>
    <x v="0"/>
    <x v="0"/>
    <x v="50"/>
    <x v="0"/>
    <x v="0"/>
    <x v="12"/>
    <x v="0"/>
    <x v="0"/>
    <x v="0"/>
    <x v="1"/>
    <x v="0"/>
    <x v="0"/>
    <x v="1"/>
    <x v="0"/>
    <x v="1"/>
    <x v="0"/>
  </r>
  <r>
    <x v="100"/>
    <x v="0"/>
    <x v="0"/>
    <x v="0"/>
    <x v="50"/>
    <x v="0"/>
    <x v="50"/>
    <x v="48"/>
    <x v="0"/>
    <x v="5"/>
    <x v="2"/>
    <x v="10"/>
    <x v="22"/>
    <x v="0"/>
    <x v="0"/>
    <x v="0"/>
    <x v="47"/>
    <x v="1"/>
    <x v="51"/>
    <x v="0"/>
    <x v="51"/>
    <x v="0"/>
    <x v="9"/>
    <x v="2"/>
    <x v="8"/>
    <x v="40"/>
    <x v="43"/>
    <x v="47"/>
    <x v="52"/>
    <x v="1"/>
    <x v="50"/>
    <x v="1"/>
    <x v="50"/>
    <x v="2"/>
    <x v="90"/>
    <x v="18"/>
    <x v="0"/>
    <x v="0"/>
    <x v="88"/>
    <x v="2"/>
    <x v="2"/>
    <x v="0"/>
    <x v="1"/>
    <x v="4"/>
    <x v="26"/>
    <x v="52"/>
    <x v="4"/>
    <x v="0"/>
    <x v="51"/>
    <x v="0"/>
    <x v="0"/>
    <x v="0"/>
    <x v="0"/>
    <x v="50"/>
    <x v="0"/>
    <x v="0"/>
    <x v="12"/>
    <x v="0"/>
    <x v="0"/>
    <x v="0"/>
    <x v="1"/>
    <x v="0"/>
    <x v="0"/>
    <x v="1"/>
    <x v="0"/>
    <x v="1"/>
    <x v="0"/>
  </r>
  <r>
    <x v="101"/>
    <x v="0"/>
    <x v="0"/>
    <x v="30"/>
    <x v="51"/>
    <x v="26"/>
    <x v="51"/>
    <x v="49"/>
    <x v="1"/>
    <x v="5"/>
    <x v="2"/>
    <x v="1"/>
    <x v="1"/>
    <x v="16"/>
    <x v="0"/>
    <x v="0"/>
    <x v="48"/>
    <x v="1"/>
    <x v="52"/>
    <x v="0"/>
    <x v="52"/>
    <x v="0"/>
    <x v="4"/>
    <x v="2"/>
    <x v="30"/>
    <x v="41"/>
    <x v="44"/>
    <x v="48"/>
    <x v="53"/>
    <x v="1"/>
    <x v="51"/>
    <x v="1"/>
    <x v="51"/>
    <x v="0"/>
    <x v="91"/>
    <x v="74"/>
    <x v="0"/>
    <x v="0"/>
    <x v="89"/>
    <x v="1"/>
    <x v="16"/>
    <x v="0"/>
    <x v="1"/>
    <x v="1"/>
    <x v="27"/>
    <x v="8"/>
    <x v="4"/>
    <x v="0"/>
    <x v="52"/>
    <x v="0"/>
    <x v="0"/>
    <x v="0"/>
    <x v="0"/>
    <x v="51"/>
    <x v="0"/>
    <x v="1"/>
    <x v="4"/>
    <x v="2"/>
    <x v="1"/>
    <x v="0"/>
    <x v="1"/>
    <x v="0"/>
    <x v="0"/>
    <x v="2"/>
    <x v="0"/>
    <x v="1"/>
    <x v="1"/>
  </r>
  <r>
    <x v="102"/>
    <x v="0"/>
    <x v="0"/>
    <x v="31"/>
    <x v="52"/>
    <x v="27"/>
    <x v="52"/>
    <x v="50"/>
    <x v="1"/>
    <x v="3"/>
    <x v="2"/>
    <x v="1"/>
    <x v="1"/>
    <x v="17"/>
    <x v="0"/>
    <x v="0"/>
    <x v="49"/>
    <x v="1"/>
    <x v="53"/>
    <x v="0"/>
    <x v="53"/>
    <x v="0"/>
    <x v="14"/>
    <x v="3"/>
    <x v="37"/>
    <x v="42"/>
    <x v="45"/>
    <x v="49"/>
    <x v="54"/>
    <x v="1"/>
    <x v="52"/>
    <x v="1"/>
    <x v="52"/>
    <x v="4"/>
    <x v="92"/>
    <x v="75"/>
    <x v="0"/>
    <x v="0"/>
    <x v="90"/>
    <x v="0"/>
    <x v="17"/>
    <x v="0"/>
    <x v="1"/>
    <x v="5"/>
    <x v="28"/>
    <x v="53"/>
    <x v="27"/>
    <x v="0"/>
    <x v="53"/>
    <x v="0"/>
    <x v="0"/>
    <x v="0"/>
    <x v="0"/>
    <x v="52"/>
    <x v="0"/>
    <x v="6"/>
    <x v="20"/>
    <x v="7"/>
    <x v="0"/>
    <x v="3"/>
    <x v="1"/>
    <x v="0"/>
    <x v="0"/>
    <x v="0"/>
    <x v="0"/>
    <x v="3"/>
    <x v="1"/>
  </r>
  <r>
    <x v="103"/>
    <x v="0"/>
    <x v="0"/>
    <x v="32"/>
    <x v="53"/>
    <x v="23"/>
    <x v="53"/>
    <x v="51"/>
    <x v="1"/>
    <x v="5"/>
    <x v="2"/>
    <x v="1"/>
    <x v="1"/>
    <x v="14"/>
    <x v="0"/>
    <x v="0"/>
    <x v="50"/>
    <x v="1"/>
    <x v="54"/>
    <x v="0"/>
    <x v="54"/>
    <x v="0"/>
    <x v="3"/>
    <x v="2"/>
    <x v="38"/>
    <x v="43"/>
    <x v="46"/>
    <x v="50"/>
    <x v="55"/>
    <x v="1"/>
    <x v="53"/>
    <x v="1"/>
    <x v="53"/>
    <x v="3"/>
    <x v="93"/>
    <x v="76"/>
    <x v="0"/>
    <x v="0"/>
    <x v="91"/>
    <x v="1"/>
    <x v="14"/>
    <x v="0"/>
    <x v="1"/>
    <x v="1"/>
    <x v="29"/>
    <x v="8"/>
    <x v="27"/>
    <x v="0"/>
    <x v="54"/>
    <x v="0"/>
    <x v="0"/>
    <x v="0"/>
    <x v="0"/>
    <x v="53"/>
    <x v="0"/>
    <x v="0"/>
    <x v="3"/>
    <x v="2"/>
    <x v="1"/>
    <x v="3"/>
    <x v="1"/>
    <x v="0"/>
    <x v="0"/>
    <x v="2"/>
    <x v="0"/>
    <x v="3"/>
    <x v="1"/>
  </r>
  <r>
    <x v="104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77"/>
    <x v="60"/>
    <x v="0"/>
    <x v="0"/>
    <x v="79"/>
    <x v="1"/>
    <x v="18"/>
    <x v="0"/>
    <x v="1"/>
    <x v="0"/>
    <x v="30"/>
    <x v="54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05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78"/>
    <x v="61"/>
    <x v="0"/>
    <x v="0"/>
    <x v="80"/>
    <x v="1"/>
    <x v="18"/>
    <x v="0"/>
    <x v="1"/>
    <x v="0"/>
    <x v="30"/>
    <x v="55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06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79"/>
    <x v="2"/>
    <x v="0"/>
    <x v="0"/>
    <x v="92"/>
    <x v="1"/>
    <x v="18"/>
    <x v="0"/>
    <x v="1"/>
    <x v="0"/>
    <x v="30"/>
    <x v="56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07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94"/>
    <x v="7"/>
    <x v="0"/>
    <x v="0"/>
    <x v="82"/>
    <x v="1"/>
    <x v="18"/>
    <x v="0"/>
    <x v="1"/>
    <x v="0"/>
    <x v="30"/>
    <x v="57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08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95"/>
    <x v="6"/>
    <x v="0"/>
    <x v="0"/>
    <x v="93"/>
    <x v="1"/>
    <x v="18"/>
    <x v="0"/>
    <x v="1"/>
    <x v="0"/>
    <x v="30"/>
    <x v="58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09"/>
    <x v="0"/>
    <x v="0"/>
    <x v="33"/>
    <x v="54"/>
    <x v="28"/>
    <x v="54"/>
    <x v="52"/>
    <x v="1"/>
    <x v="5"/>
    <x v="2"/>
    <x v="1"/>
    <x v="1"/>
    <x v="18"/>
    <x v="0"/>
    <x v="0"/>
    <x v="51"/>
    <x v="1"/>
    <x v="55"/>
    <x v="0"/>
    <x v="55"/>
    <x v="1"/>
    <x v="6"/>
    <x v="2"/>
    <x v="39"/>
    <x v="44"/>
    <x v="47"/>
    <x v="51"/>
    <x v="56"/>
    <x v="1"/>
    <x v="54"/>
    <x v="1"/>
    <x v="54"/>
    <x v="0"/>
    <x v="96"/>
    <x v="5"/>
    <x v="0"/>
    <x v="0"/>
    <x v="94"/>
    <x v="1"/>
    <x v="18"/>
    <x v="0"/>
    <x v="1"/>
    <x v="0"/>
    <x v="30"/>
    <x v="59"/>
    <x v="27"/>
    <x v="0"/>
    <x v="55"/>
    <x v="0"/>
    <x v="0"/>
    <x v="0"/>
    <x v="0"/>
    <x v="54"/>
    <x v="0"/>
    <x v="0"/>
    <x v="7"/>
    <x v="6"/>
    <x v="1"/>
    <x v="3"/>
    <x v="1"/>
    <x v="0"/>
    <x v="0"/>
    <x v="0"/>
    <x v="0"/>
    <x v="3"/>
    <x v="1"/>
  </r>
  <r>
    <x v="110"/>
    <x v="0"/>
    <x v="0"/>
    <x v="34"/>
    <x v="55"/>
    <x v="12"/>
    <x v="55"/>
    <x v="6"/>
    <x v="0"/>
    <x v="5"/>
    <x v="2"/>
    <x v="1"/>
    <x v="20"/>
    <x v="12"/>
    <x v="0"/>
    <x v="0"/>
    <x v="52"/>
    <x v="1"/>
    <x v="56"/>
    <x v="1"/>
    <x v="56"/>
    <x v="0"/>
    <x v="4"/>
    <x v="2"/>
    <x v="33"/>
    <x v="45"/>
    <x v="48"/>
    <x v="52"/>
    <x v="57"/>
    <x v="1"/>
    <x v="55"/>
    <x v="1"/>
    <x v="55"/>
    <x v="3"/>
    <x v="97"/>
    <x v="56"/>
    <x v="0"/>
    <x v="0"/>
    <x v="95"/>
    <x v="1"/>
    <x v="12"/>
    <x v="1"/>
    <x v="1"/>
    <x v="1"/>
    <x v="31"/>
    <x v="8"/>
    <x v="27"/>
    <x v="0"/>
    <x v="56"/>
    <x v="0"/>
    <x v="0"/>
    <x v="0"/>
    <x v="0"/>
    <x v="55"/>
    <x v="0"/>
    <x v="1"/>
    <x v="4"/>
    <x v="2"/>
    <x v="1"/>
    <x v="2"/>
    <x v="1"/>
    <x v="0"/>
    <x v="0"/>
    <x v="2"/>
    <x v="0"/>
    <x v="1"/>
    <x v="4"/>
  </r>
  <r>
    <x v="111"/>
    <x v="0"/>
    <x v="0"/>
    <x v="35"/>
    <x v="56"/>
    <x v="29"/>
    <x v="56"/>
    <x v="53"/>
    <x v="10"/>
    <x v="7"/>
    <x v="0"/>
    <x v="2"/>
    <x v="23"/>
    <x v="2"/>
    <x v="0"/>
    <x v="0"/>
    <x v="53"/>
    <x v="0"/>
    <x v="57"/>
    <x v="1"/>
    <x v="57"/>
    <x v="0"/>
    <x v="3"/>
    <x v="2"/>
    <x v="40"/>
    <x v="46"/>
    <x v="49"/>
    <x v="53"/>
    <x v="58"/>
    <x v="0"/>
    <x v="56"/>
    <x v="0"/>
    <x v="56"/>
    <x v="3"/>
    <x v="98"/>
    <x v="76"/>
    <x v="0"/>
    <x v="0"/>
    <x v="96"/>
    <x v="1"/>
    <x v="2"/>
    <x v="1"/>
    <x v="1"/>
    <x v="1"/>
    <x v="32"/>
    <x v="8"/>
    <x v="27"/>
    <x v="0"/>
    <x v="57"/>
    <x v="0"/>
    <x v="0"/>
    <x v="0"/>
    <x v="0"/>
    <x v="56"/>
    <x v="0"/>
    <x v="0"/>
    <x v="3"/>
    <x v="2"/>
    <x v="3"/>
    <x v="3"/>
    <x v="1"/>
    <x v="0"/>
    <x v="0"/>
    <x v="2"/>
    <x v="0"/>
    <x v="0"/>
    <x v="10"/>
  </r>
  <r>
    <x v="112"/>
    <x v="0"/>
    <x v="0"/>
    <x v="0"/>
    <x v="57"/>
    <x v="0"/>
    <x v="57"/>
    <x v="54"/>
    <x v="0"/>
    <x v="0"/>
    <x v="8"/>
    <x v="1"/>
    <x v="24"/>
    <x v="0"/>
    <x v="0"/>
    <x v="0"/>
    <x v="54"/>
    <x v="4"/>
    <x v="58"/>
    <x v="0"/>
    <x v="58"/>
    <x v="0"/>
    <x v="3"/>
    <x v="0"/>
    <x v="29"/>
    <x v="47"/>
    <x v="50"/>
    <x v="54"/>
    <x v="59"/>
    <x v="1"/>
    <x v="57"/>
    <x v="4"/>
    <x v="57"/>
    <x v="3"/>
    <x v="23"/>
    <x v="23"/>
    <x v="0"/>
    <x v="0"/>
    <x v="97"/>
    <x v="1"/>
    <x v="19"/>
    <x v="2"/>
    <x v="1"/>
    <x v="1"/>
    <x v="33"/>
    <x v="8"/>
    <x v="11"/>
    <x v="0"/>
    <x v="58"/>
    <x v="0"/>
    <x v="0"/>
    <x v="0"/>
    <x v="0"/>
    <x v="57"/>
    <x v="0"/>
    <x v="0"/>
    <x v="22"/>
    <x v="12"/>
    <x v="0"/>
    <x v="0"/>
    <x v="0"/>
    <x v="0"/>
    <x v="0"/>
    <x v="2"/>
    <x v="0"/>
    <x v="1"/>
    <x v="0"/>
  </r>
  <r>
    <x v="113"/>
    <x v="0"/>
    <x v="0"/>
    <x v="36"/>
    <x v="58"/>
    <x v="23"/>
    <x v="58"/>
    <x v="55"/>
    <x v="1"/>
    <x v="8"/>
    <x v="2"/>
    <x v="1"/>
    <x v="1"/>
    <x v="14"/>
    <x v="0"/>
    <x v="0"/>
    <x v="55"/>
    <x v="1"/>
    <x v="59"/>
    <x v="0"/>
    <x v="59"/>
    <x v="0"/>
    <x v="6"/>
    <x v="5"/>
    <x v="41"/>
    <x v="48"/>
    <x v="51"/>
    <x v="55"/>
    <x v="60"/>
    <x v="1"/>
    <x v="58"/>
    <x v="1"/>
    <x v="58"/>
    <x v="0"/>
    <x v="68"/>
    <x v="60"/>
    <x v="0"/>
    <x v="0"/>
    <x v="98"/>
    <x v="1"/>
    <x v="14"/>
    <x v="0"/>
    <x v="1"/>
    <x v="4"/>
    <x v="34"/>
    <x v="60"/>
    <x v="5"/>
    <x v="0"/>
    <x v="59"/>
    <x v="0"/>
    <x v="0"/>
    <x v="0"/>
    <x v="0"/>
    <x v="58"/>
    <x v="0"/>
    <x v="0"/>
    <x v="7"/>
    <x v="2"/>
    <x v="1"/>
    <x v="2"/>
    <x v="1"/>
    <x v="0"/>
    <x v="0"/>
    <x v="0"/>
    <x v="0"/>
    <x v="2"/>
    <x v="1"/>
  </r>
  <r>
    <x v="114"/>
    <x v="0"/>
    <x v="0"/>
    <x v="36"/>
    <x v="58"/>
    <x v="23"/>
    <x v="58"/>
    <x v="55"/>
    <x v="1"/>
    <x v="8"/>
    <x v="2"/>
    <x v="1"/>
    <x v="1"/>
    <x v="14"/>
    <x v="0"/>
    <x v="0"/>
    <x v="55"/>
    <x v="1"/>
    <x v="59"/>
    <x v="0"/>
    <x v="59"/>
    <x v="0"/>
    <x v="6"/>
    <x v="5"/>
    <x v="41"/>
    <x v="48"/>
    <x v="51"/>
    <x v="55"/>
    <x v="60"/>
    <x v="1"/>
    <x v="58"/>
    <x v="1"/>
    <x v="58"/>
    <x v="0"/>
    <x v="69"/>
    <x v="61"/>
    <x v="0"/>
    <x v="0"/>
    <x v="99"/>
    <x v="1"/>
    <x v="14"/>
    <x v="0"/>
    <x v="1"/>
    <x v="4"/>
    <x v="34"/>
    <x v="61"/>
    <x v="5"/>
    <x v="0"/>
    <x v="59"/>
    <x v="0"/>
    <x v="0"/>
    <x v="0"/>
    <x v="0"/>
    <x v="58"/>
    <x v="0"/>
    <x v="0"/>
    <x v="7"/>
    <x v="2"/>
    <x v="1"/>
    <x v="2"/>
    <x v="1"/>
    <x v="0"/>
    <x v="0"/>
    <x v="0"/>
    <x v="0"/>
    <x v="2"/>
    <x v="1"/>
  </r>
  <r>
    <x v="115"/>
    <x v="0"/>
    <x v="0"/>
    <x v="36"/>
    <x v="58"/>
    <x v="23"/>
    <x v="58"/>
    <x v="55"/>
    <x v="1"/>
    <x v="8"/>
    <x v="2"/>
    <x v="1"/>
    <x v="1"/>
    <x v="14"/>
    <x v="0"/>
    <x v="0"/>
    <x v="55"/>
    <x v="1"/>
    <x v="59"/>
    <x v="0"/>
    <x v="59"/>
    <x v="0"/>
    <x v="6"/>
    <x v="5"/>
    <x v="41"/>
    <x v="48"/>
    <x v="51"/>
    <x v="55"/>
    <x v="60"/>
    <x v="1"/>
    <x v="58"/>
    <x v="1"/>
    <x v="58"/>
    <x v="0"/>
    <x v="70"/>
    <x v="2"/>
    <x v="0"/>
    <x v="0"/>
    <x v="100"/>
    <x v="1"/>
    <x v="14"/>
    <x v="0"/>
    <x v="1"/>
    <x v="4"/>
    <x v="34"/>
    <x v="62"/>
    <x v="5"/>
    <x v="0"/>
    <x v="59"/>
    <x v="0"/>
    <x v="0"/>
    <x v="0"/>
    <x v="0"/>
    <x v="58"/>
    <x v="0"/>
    <x v="0"/>
    <x v="7"/>
    <x v="2"/>
    <x v="1"/>
    <x v="2"/>
    <x v="1"/>
    <x v="0"/>
    <x v="0"/>
    <x v="0"/>
    <x v="0"/>
    <x v="2"/>
    <x v="1"/>
  </r>
  <r>
    <x v="116"/>
    <x v="0"/>
    <x v="0"/>
    <x v="0"/>
    <x v="59"/>
    <x v="0"/>
    <x v="59"/>
    <x v="56"/>
    <x v="11"/>
    <x v="7"/>
    <x v="2"/>
    <x v="2"/>
    <x v="23"/>
    <x v="0"/>
    <x v="0"/>
    <x v="0"/>
    <x v="56"/>
    <x v="1"/>
    <x v="60"/>
    <x v="0"/>
    <x v="60"/>
    <x v="0"/>
    <x v="3"/>
    <x v="1"/>
    <x v="42"/>
    <x v="49"/>
    <x v="52"/>
    <x v="56"/>
    <x v="61"/>
    <x v="1"/>
    <x v="59"/>
    <x v="1"/>
    <x v="59"/>
    <x v="3"/>
    <x v="99"/>
    <x v="70"/>
    <x v="0"/>
    <x v="0"/>
    <x v="101"/>
    <x v="1"/>
    <x v="2"/>
    <x v="0"/>
    <x v="1"/>
    <x v="1"/>
    <x v="35"/>
    <x v="8"/>
    <x v="5"/>
    <x v="0"/>
    <x v="60"/>
    <x v="0"/>
    <x v="0"/>
    <x v="0"/>
    <x v="0"/>
    <x v="59"/>
    <x v="0"/>
    <x v="0"/>
    <x v="3"/>
    <x v="0"/>
    <x v="0"/>
    <x v="3"/>
    <x v="1"/>
    <x v="0"/>
    <x v="0"/>
    <x v="2"/>
    <x v="0"/>
    <x v="2"/>
    <x v="0"/>
  </r>
  <r>
    <x v="117"/>
    <x v="0"/>
    <x v="0"/>
    <x v="0"/>
    <x v="59"/>
    <x v="0"/>
    <x v="59"/>
    <x v="56"/>
    <x v="11"/>
    <x v="7"/>
    <x v="2"/>
    <x v="2"/>
    <x v="23"/>
    <x v="0"/>
    <x v="0"/>
    <x v="0"/>
    <x v="56"/>
    <x v="1"/>
    <x v="60"/>
    <x v="0"/>
    <x v="60"/>
    <x v="0"/>
    <x v="3"/>
    <x v="1"/>
    <x v="42"/>
    <x v="49"/>
    <x v="52"/>
    <x v="56"/>
    <x v="61"/>
    <x v="1"/>
    <x v="59"/>
    <x v="1"/>
    <x v="59"/>
    <x v="3"/>
    <x v="100"/>
    <x v="77"/>
    <x v="0"/>
    <x v="0"/>
    <x v="102"/>
    <x v="1"/>
    <x v="2"/>
    <x v="0"/>
    <x v="1"/>
    <x v="1"/>
    <x v="35"/>
    <x v="8"/>
    <x v="5"/>
    <x v="0"/>
    <x v="60"/>
    <x v="0"/>
    <x v="0"/>
    <x v="0"/>
    <x v="0"/>
    <x v="59"/>
    <x v="0"/>
    <x v="0"/>
    <x v="3"/>
    <x v="0"/>
    <x v="0"/>
    <x v="3"/>
    <x v="1"/>
    <x v="0"/>
    <x v="0"/>
    <x v="2"/>
    <x v="0"/>
    <x v="2"/>
    <x v="0"/>
  </r>
  <r>
    <x v="118"/>
    <x v="0"/>
    <x v="0"/>
    <x v="37"/>
    <x v="60"/>
    <x v="19"/>
    <x v="60"/>
    <x v="57"/>
    <x v="0"/>
    <x v="0"/>
    <x v="10"/>
    <x v="2"/>
    <x v="2"/>
    <x v="2"/>
    <x v="6"/>
    <x v="13"/>
    <x v="57"/>
    <x v="0"/>
    <x v="61"/>
    <x v="1"/>
    <x v="61"/>
    <x v="0"/>
    <x v="6"/>
    <x v="0"/>
    <x v="43"/>
    <x v="19"/>
    <x v="53"/>
    <x v="57"/>
    <x v="62"/>
    <x v="0"/>
    <x v="60"/>
    <x v="0"/>
    <x v="60"/>
    <x v="0"/>
    <x v="101"/>
    <x v="78"/>
    <x v="0"/>
    <x v="0"/>
    <x v="103"/>
    <x v="1"/>
    <x v="2"/>
    <x v="1"/>
    <x v="1"/>
    <x v="6"/>
    <x v="36"/>
    <x v="63"/>
    <x v="5"/>
    <x v="0"/>
    <x v="61"/>
    <x v="0"/>
    <x v="0"/>
    <x v="0"/>
    <x v="0"/>
    <x v="60"/>
    <x v="0"/>
    <x v="0"/>
    <x v="7"/>
    <x v="4"/>
    <x v="1"/>
    <x v="0"/>
    <x v="1"/>
    <x v="0"/>
    <x v="0"/>
    <x v="0"/>
    <x v="0"/>
    <x v="0"/>
    <x v="0"/>
  </r>
  <r>
    <x v="119"/>
    <x v="0"/>
    <x v="0"/>
    <x v="38"/>
    <x v="61"/>
    <x v="11"/>
    <x v="61"/>
    <x v="58"/>
    <x v="1"/>
    <x v="8"/>
    <x v="0"/>
    <x v="1"/>
    <x v="1"/>
    <x v="5"/>
    <x v="0"/>
    <x v="0"/>
    <x v="58"/>
    <x v="0"/>
    <x v="62"/>
    <x v="0"/>
    <x v="62"/>
    <x v="0"/>
    <x v="4"/>
    <x v="5"/>
    <x v="8"/>
    <x v="50"/>
    <x v="1"/>
    <x v="58"/>
    <x v="63"/>
    <x v="0"/>
    <x v="61"/>
    <x v="0"/>
    <x v="61"/>
    <x v="3"/>
    <x v="102"/>
    <x v="56"/>
    <x v="0"/>
    <x v="0"/>
    <x v="104"/>
    <x v="1"/>
    <x v="5"/>
    <x v="0"/>
    <x v="1"/>
    <x v="1"/>
    <x v="37"/>
    <x v="8"/>
    <x v="5"/>
    <x v="0"/>
    <x v="62"/>
    <x v="0"/>
    <x v="0"/>
    <x v="0"/>
    <x v="0"/>
    <x v="61"/>
    <x v="0"/>
    <x v="1"/>
    <x v="4"/>
    <x v="2"/>
    <x v="1"/>
    <x v="0"/>
    <x v="1"/>
    <x v="0"/>
    <x v="0"/>
    <x v="2"/>
    <x v="0"/>
    <x v="2"/>
    <x v="1"/>
  </r>
  <r>
    <x v="120"/>
    <x v="0"/>
    <x v="0"/>
    <x v="0"/>
    <x v="50"/>
    <x v="0"/>
    <x v="50"/>
    <x v="48"/>
    <x v="0"/>
    <x v="5"/>
    <x v="2"/>
    <x v="10"/>
    <x v="22"/>
    <x v="0"/>
    <x v="0"/>
    <x v="0"/>
    <x v="47"/>
    <x v="1"/>
    <x v="63"/>
    <x v="0"/>
    <x v="63"/>
    <x v="0"/>
    <x v="14"/>
    <x v="2"/>
    <x v="8"/>
    <x v="40"/>
    <x v="43"/>
    <x v="47"/>
    <x v="64"/>
    <x v="1"/>
    <x v="62"/>
    <x v="1"/>
    <x v="62"/>
    <x v="4"/>
    <x v="103"/>
    <x v="79"/>
    <x v="0"/>
    <x v="0"/>
    <x v="105"/>
    <x v="1"/>
    <x v="2"/>
    <x v="0"/>
    <x v="1"/>
    <x v="1"/>
    <x v="26"/>
    <x v="8"/>
    <x v="5"/>
    <x v="0"/>
    <x v="63"/>
    <x v="0"/>
    <x v="0"/>
    <x v="0"/>
    <x v="0"/>
    <x v="50"/>
    <x v="0"/>
    <x v="6"/>
    <x v="21"/>
    <x v="7"/>
    <x v="0"/>
    <x v="0"/>
    <x v="1"/>
    <x v="0"/>
    <x v="0"/>
    <x v="2"/>
    <x v="0"/>
    <x v="1"/>
    <x v="0"/>
  </r>
  <r>
    <x v="121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104"/>
    <x v="80"/>
    <x v="0"/>
    <x v="0"/>
    <x v="88"/>
    <x v="1"/>
    <x v="2"/>
    <x v="1"/>
    <x v="1"/>
    <x v="6"/>
    <x v="26"/>
    <x v="64"/>
    <x v="5"/>
    <x v="0"/>
    <x v="64"/>
    <x v="0"/>
    <x v="0"/>
    <x v="0"/>
    <x v="0"/>
    <x v="50"/>
    <x v="0"/>
    <x v="0"/>
    <x v="12"/>
    <x v="0"/>
    <x v="1"/>
    <x v="0"/>
    <x v="0"/>
    <x v="0"/>
    <x v="0"/>
    <x v="0"/>
    <x v="0"/>
    <x v="1"/>
    <x v="0"/>
  </r>
  <r>
    <x v="122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105"/>
    <x v="73"/>
    <x v="0"/>
    <x v="0"/>
    <x v="87"/>
    <x v="1"/>
    <x v="2"/>
    <x v="1"/>
    <x v="1"/>
    <x v="6"/>
    <x v="26"/>
    <x v="65"/>
    <x v="5"/>
    <x v="0"/>
    <x v="64"/>
    <x v="0"/>
    <x v="0"/>
    <x v="0"/>
    <x v="0"/>
    <x v="50"/>
    <x v="0"/>
    <x v="0"/>
    <x v="12"/>
    <x v="0"/>
    <x v="1"/>
    <x v="0"/>
    <x v="0"/>
    <x v="0"/>
    <x v="0"/>
    <x v="0"/>
    <x v="0"/>
    <x v="1"/>
    <x v="0"/>
  </r>
  <r>
    <x v="123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106"/>
    <x v="81"/>
    <x v="0"/>
    <x v="0"/>
    <x v="86"/>
    <x v="1"/>
    <x v="2"/>
    <x v="1"/>
    <x v="1"/>
    <x v="6"/>
    <x v="26"/>
    <x v="66"/>
    <x v="5"/>
    <x v="0"/>
    <x v="64"/>
    <x v="0"/>
    <x v="0"/>
    <x v="0"/>
    <x v="0"/>
    <x v="50"/>
    <x v="0"/>
    <x v="0"/>
    <x v="12"/>
    <x v="0"/>
    <x v="1"/>
    <x v="0"/>
    <x v="0"/>
    <x v="0"/>
    <x v="0"/>
    <x v="0"/>
    <x v="0"/>
    <x v="1"/>
    <x v="0"/>
  </r>
  <r>
    <x v="124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107"/>
    <x v="82"/>
    <x v="0"/>
    <x v="0"/>
    <x v="106"/>
    <x v="1"/>
    <x v="2"/>
    <x v="1"/>
    <x v="1"/>
    <x v="6"/>
    <x v="26"/>
    <x v="67"/>
    <x v="5"/>
    <x v="0"/>
    <x v="64"/>
    <x v="0"/>
    <x v="0"/>
    <x v="0"/>
    <x v="0"/>
    <x v="50"/>
    <x v="0"/>
    <x v="0"/>
    <x v="12"/>
    <x v="0"/>
    <x v="1"/>
    <x v="0"/>
    <x v="0"/>
    <x v="0"/>
    <x v="0"/>
    <x v="0"/>
    <x v="0"/>
    <x v="1"/>
    <x v="0"/>
  </r>
  <r>
    <x v="125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87"/>
    <x v="71"/>
    <x v="0"/>
    <x v="0"/>
    <x v="107"/>
    <x v="1"/>
    <x v="2"/>
    <x v="1"/>
    <x v="1"/>
    <x v="6"/>
    <x v="26"/>
    <x v="68"/>
    <x v="5"/>
    <x v="0"/>
    <x v="64"/>
    <x v="0"/>
    <x v="0"/>
    <x v="0"/>
    <x v="0"/>
    <x v="50"/>
    <x v="0"/>
    <x v="0"/>
    <x v="12"/>
    <x v="0"/>
    <x v="1"/>
    <x v="0"/>
    <x v="0"/>
    <x v="0"/>
    <x v="0"/>
    <x v="0"/>
    <x v="0"/>
    <x v="1"/>
    <x v="0"/>
  </r>
  <r>
    <x v="126"/>
    <x v="0"/>
    <x v="0"/>
    <x v="39"/>
    <x v="62"/>
    <x v="8"/>
    <x v="62"/>
    <x v="59"/>
    <x v="0"/>
    <x v="3"/>
    <x v="13"/>
    <x v="10"/>
    <x v="22"/>
    <x v="2"/>
    <x v="8"/>
    <x v="14"/>
    <x v="47"/>
    <x v="1"/>
    <x v="64"/>
    <x v="1"/>
    <x v="64"/>
    <x v="0"/>
    <x v="9"/>
    <x v="2"/>
    <x v="8"/>
    <x v="40"/>
    <x v="43"/>
    <x v="47"/>
    <x v="65"/>
    <x v="1"/>
    <x v="63"/>
    <x v="1"/>
    <x v="63"/>
    <x v="2"/>
    <x v="108"/>
    <x v="83"/>
    <x v="0"/>
    <x v="0"/>
    <x v="98"/>
    <x v="1"/>
    <x v="2"/>
    <x v="1"/>
    <x v="1"/>
    <x v="6"/>
    <x v="26"/>
    <x v="8"/>
    <x v="5"/>
    <x v="0"/>
    <x v="64"/>
    <x v="0"/>
    <x v="0"/>
    <x v="0"/>
    <x v="0"/>
    <x v="50"/>
    <x v="0"/>
    <x v="0"/>
    <x v="12"/>
    <x v="0"/>
    <x v="1"/>
    <x v="0"/>
    <x v="0"/>
    <x v="0"/>
    <x v="0"/>
    <x v="2"/>
    <x v="0"/>
    <x v="1"/>
    <x v="0"/>
  </r>
  <r>
    <x v="127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17"/>
    <x v="17"/>
    <x v="0"/>
    <x v="0"/>
    <x v="17"/>
    <x v="2"/>
    <x v="2"/>
    <x v="0"/>
    <x v="1"/>
    <x v="7"/>
    <x v="3"/>
    <x v="69"/>
    <x v="6"/>
    <x v="0"/>
    <x v="65"/>
    <x v="0"/>
    <x v="0"/>
    <x v="0"/>
    <x v="0"/>
    <x v="8"/>
    <x v="0"/>
    <x v="0"/>
    <x v="6"/>
    <x v="0"/>
    <x v="0"/>
    <x v="0"/>
    <x v="1"/>
    <x v="0"/>
    <x v="0"/>
    <x v="0"/>
    <x v="0"/>
    <x v="2"/>
    <x v="0"/>
  </r>
  <r>
    <x v="128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36"/>
    <x v="34"/>
    <x v="0"/>
    <x v="0"/>
    <x v="108"/>
    <x v="2"/>
    <x v="2"/>
    <x v="0"/>
    <x v="1"/>
    <x v="7"/>
    <x v="3"/>
    <x v="70"/>
    <x v="6"/>
    <x v="0"/>
    <x v="65"/>
    <x v="0"/>
    <x v="0"/>
    <x v="0"/>
    <x v="0"/>
    <x v="8"/>
    <x v="0"/>
    <x v="0"/>
    <x v="6"/>
    <x v="0"/>
    <x v="0"/>
    <x v="0"/>
    <x v="1"/>
    <x v="0"/>
    <x v="0"/>
    <x v="0"/>
    <x v="0"/>
    <x v="2"/>
    <x v="0"/>
  </r>
  <r>
    <x v="129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37"/>
    <x v="16"/>
    <x v="0"/>
    <x v="0"/>
    <x v="109"/>
    <x v="2"/>
    <x v="2"/>
    <x v="0"/>
    <x v="1"/>
    <x v="7"/>
    <x v="3"/>
    <x v="71"/>
    <x v="6"/>
    <x v="0"/>
    <x v="65"/>
    <x v="0"/>
    <x v="0"/>
    <x v="0"/>
    <x v="0"/>
    <x v="8"/>
    <x v="0"/>
    <x v="0"/>
    <x v="6"/>
    <x v="0"/>
    <x v="0"/>
    <x v="0"/>
    <x v="1"/>
    <x v="0"/>
    <x v="0"/>
    <x v="0"/>
    <x v="0"/>
    <x v="2"/>
    <x v="0"/>
  </r>
  <r>
    <x v="130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15"/>
    <x v="15"/>
    <x v="0"/>
    <x v="0"/>
    <x v="110"/>
    <x v="2"/>
    <x v="2"/>
    <x v="0"/>
    <x v="1"/>
    <x v="7"/>
    <x v="3"/>
    <x v="72"/>
    <x v="6"/>
    <x v="0"/>
    <x v="65"/>
    <x v="0"/>
    <x v="0"/>
    <x v="0"/>
    <x v="0"/>
    <x v="8"/>
    <x v="0"/>
    <x v="0"/>
    <x v="6"/>
    <x v="0"/>
    <x v="0"/>
    <x v="0"/>
    <x v="1"/>
    <x v="0"/>
    <x v="0"/>
    <x v="0"/>
    <x v="0"/>
    <x v="2"/>
    <x v="0"/>
  </r>
  <r>
    <x v="131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18"/>
    <x v="18"/>
    <x v="0"/>
    <x v="0"/>
    <x v="111"/>
    <x v="2"/>
    <x v="2"/>
    <x v="0"/>
    <x v="1"/>
    <x v="7"/>
    <x v="3"/>
    <x v="73"/>
    <x v="6"/>
    <x v="0"/>
    <x v="65"/>
    <x v="0"/>
    <x v="0"/>
    <x v="0"/>
    <x v="0"/>
    <x v="8"/>
    <x v="0"/>
    <x v="0"/>
    <x v="6"/>
    <x v="0"/>
    <x v="0"/>
    <x v="0"/>
    <x v="1"/>
    <x v="0"/>
    <x v="0"/>
    <x v="0"/>
    <x v="0"/>
    <x v="2"/>
    <x v="0"/>
  </r>
  <r>
    <x v="132"/>
    <x v="0"/>
    <x v="0"/>
    <x v="0"/>
    <x v="8"/>
    <x v="0"/>
    <x v="8"/>
    <x v="8"/>
    <x v="0"/>
    <x v="4"/>
    <x v="3"/>
    <x v="6"/>
    <x v="8"/>
    <x v="0"/>
    <x v="0"/>
    <x v="0"/>
    <x v="8"/>
    <x v="2"/>
    <x v="65"/>
    <x v="0"/>
    <x v="65"/>
    <x v="1"/>
    <x v="5"/>
    <x v="1"/>
    <x v="8"/>
    <x v="8"/>
    <x v="8"/>
    <x v="8"/>
    <x v="66"/>
    <x v="2"/>
    <x v="64"/>
    <x v="2"/>
    <x v="64"/>
    <x v="2"/>
    <x v="109"/>
    <x v="83"/>
    <x v="0"/>
    <x v="0"/>
    <x v="112"/>
    <x v="2"/>
    <x v="2"/>
    <x v="0"/>
    <x v="1"/>
    <x v="7"/>
    <x v="3"/>
    <x v="8"/>
    <x v="6"/>
    <x v="0"/>
    <x v="65"/>
    <x v="0"/>
    <x v="0"/>
    <x v="0"/>
    <x v="0"/>
    <x v="8"/>
    <x v="0"/>
    <x v="0"/>
    <x v="6"/>
    <x v="0"/>
    <x v="0"/>
    <x v="0"/>
    <x v="1"/>
    <x v="0"/>
    <x v="0"/>
    <x v="2"/>
    <x v="0"/>
    <x v="2"/>
    <x v="0"/>
  </r>
  <r>
    <x v="133"/>
    <x v="0"/>
    <x v="0"/>
    <x v="40"/>
    <x v="63"/>
    <x v="30"/>
    <x v="63"/>
    <x v="60"/>
    <x v="1"/>
    <x v="1"/>
    <x v="0"/>
    <x v="1"/>
    <x v="1"/>
    <x v="19"/>
    <x v="0"/>
    <x v="0"/>
    <x v="59"/>
    <x v="0"/>
    <x v="66"/>
    <x v="0"/>
    <x v="66"/>
    <x v="0"/>
    <x v="3"/>
    <x v="1"/>
    <x v="44"/>
    <x v="51"/>
    <x v="54"/>
    <x v="59"/>
    <x v="67"/>
    <x v="0"/>
    <x v="65"/>
    <x v="0"/>
    <x v="65"/>
    <x v="3"/>
    <x v="110"/>
    <x v="76"/>
    <x v="0"/>
    <x v="0"/>
    <x v="113"/>
    <x v="1"/>
    <x v="20"/>
    <x v="0"/>
    <x v="1"/>
    <x v="1"/>
    <x v="38"/>
    <x v="8"/>
    <x v="6"/>
    <x v="0"/>
    <x v="66"/>
    <x v="0"/>
    <x v="0"/>
    <x v="0"/>
    <x v="0"/>
    <x v="62"/>
    <x v="0"/>
    <x v="0"/>
    <x v="3"/>
    <x v="2"/>
    <x v="1"/>
    <x v="6"/>
    <x v="1"/>
    <x v="0"/>
    <x v="0"/>
    <x v="2"/>
    <x v="0"/>
    <x v="2"/>
    <x v="1"/>
  </r>
  <r>
    <x v="134"/>
    <x v="0"/>
    <x v="0"/>
    <x v="40"/>
    <x v="63"/>
    <x v="30"/>
    <x v="63"/>
    <x v="60"/>
    <x v="1"/>
    <x v="1"/>
    <x v="0"/>
    <x v="1"/>
    <x v="1"/>
    <x v="19"/>
    <x v="0"/>
    <x v="0"/>
    <x v="59"/>
    <x v="0"/>
    <x v="66"/>
    <x v="0"/>
    <x v="66"/>
    <x v="0"/>
    <x v="3"/>
    <x v="1"/>
    <x v="44"/>
    <x v="51"/>
    <x v="54"/>
    <x v="59"/>
    <x v="67"/>
    <x v="0"/>
    <x v="65"/>
    <x v="0"/>
    <x v="65"/>
    <x v="3"/>
    <x v="111"/>
    <x v="76"/>
    <x v="0"/>
    <x v="0"/>
    <x v="113"/>
    <x v="1"/>
    <x v="20"/>
    <x v="0"/>
    <x v="1"/>
    <x v="1"/>
    <x v="38"/>
    <x v="8"/>
    <x v="6"/>
    <x v="0"/>
    <x v="66"/>
    <x v="0"/>
    <x v="0"/>
    <x v="0"/>
    <x v="0"/>
    <x v="62"/>
    <x v="0"/>
    <x v="0"/>
    <x v="3"/>
    <x v="2"/>
    <x v="1"/>
    <x v="6"/>
    <x v="1"/>
    <x v="0"/>
    <x v="0"/>
    <x v="2"/>
    <x v="0"/>
    <x v="2"/>
    <x v="1"/>
  </r>
  <r>
    <x v="135"/>
    <x v="0"/>
    <x v="0"/>
    <x v="41"/>
    <x v="64"/>
    <x v="31"/>
    <x v="64"/>
    <x v="61"/>
    <x v="1"/>
    <x v="3"/>
    <x v="3"/>
    <x v="1"/>
    <x v="1"/>
    <x v="20"/>
    <x v="0"/>
    <x v="0"/>
    <x v="60"/>
    <x v="2"/>
    <x v="67"/>
    <x v="0"/>
    <x v="67"/>
    <x v="0"/>
    <x v="3"/>
    <x v="3"/>
    <x v="1"/>
    <x v="52"/>
    <x v="55"/>
    <x v="60"/>
    <x v="68"/>
    <x v="2"/>
    <x v="66"/>
    <x v="2"/>
    <x v="66"/>
    <x v="4"/>
    <x v="112"/>
    <x v="79"/>
    <x v="0"/>
    <x v="0"/>
    <x v="114"/>
    <x v="1"/>
    <x v="21"/>
    <x v="0"/>
    <x v="1"/>
    <x v="1"/>
    <x v="39"/>
    <x v="8"/>
    <x v="6"/>
    <x v="0"/>
    <x v="67"/>
    <x v="0"/>
    <x v="0"/>
    <x v="0"/>
    <x v="0"/>
    <x v="63"/>
    <x v="0"/>
    <x v="0"/>
    <x v="3"/>
    <x v="2"/>
    <x v="1"/>
    <x v="5"/>
    <x v="1"/>
    <x v="0"/>
    <x v="0"/>
    <x v="2"/>
    <x v="0"/>
    <x v="1"/>
    <x v="1"/>
  </r>
  <r>
    <x v="136"/>
    <x v="0"/>
    <x v="0"/>
    <x v="7"/>
    <x v="65"/>
    <x v="7"/>
    <x v="65"/>
    <x v="9"/>
    <x v="0"/>
    <x v="3"/>
    <x v="2"/>
    <x v="0"/>
    <x v="25"/>
    <x v="21"/>
    <x v="0"/>
    <x v="0"/>
    <x v="61"/>
    <x v="1"/>
    <x v="68"/>
    <x v="1"/>
    <x v="68"/>
    <x v="0"/>
    <x v="15"/>
    <x v="3"/>
    <x v="45"/>
    <x v="53"/>
    <x v="52"/>
    <x v="61"/>
    <x v="69"/>
    <x v="1"/>
    <x v="67"/>
    <x v="1"/>
    <x v="67"/>
    <x v="4"/>
    <x v="113"/>
    <x v="84"/>
    <x v="0"/>
    <x v="0"/>
    <x v="45"/>
    <x v="1"/>
    <x v="22"/>
    <x v="1"/>
    <x v="1"/>
    <x v="4"/>
    <x v="40"/>
    <x v="74"/>
    <x v="6"/>
    <x v="0"/>
    <x v="68"/>
    <x v="0"/>
    <x v="0"/>
    <x v="0"/>
    <x v="0"/>
    <x v="64"/>
    <x v="0"/>
    <x v="6"/>
    <x v="20"/>
    <x v="7"/>
    <x v="0"/>
    <x v="4"/>
    <x v="1"/>
    <x v="0"/>
    <x v="0"/>
    <x v="0"/>
    <x v="0"/>
    <x v="3"/>
    <x v="4"/>
  </r>
  <r>
    <x v="137"/>
    <x v="0"/>
    <x v="0"/>
    <x v="0"/>
    <x v="66"/>
    <x v="0"/>
    <x v="66"/>
    <x v="62"/>
    <x v="12"/>
    <x v="3"/>
    <x v="2"/>
    <x v="11"/>
    <x v="26"/>
    <x v="0"/>
    <x v="0"/>
    <x v="0"/>
    <x v="62"/>
    <x v="1"/>
    <x v="69"/>
    <x v="0"/>
    <x v="69"/>
    <x v="0"/>
    <x v="1"/>
    <x v="0"/>
    <x v="46"/>
    <x v="54"/>
    <x v="56"/>
    <x v="62"/>
    <x v="70"/>
    <x v="1"/>
    <x v="68"/>
    <x v="1"/>
    <x v="68"/>
    <x v="3"/>
    <x v="114"/>
    <x v="64"/>
    <x v="0"/>
    <x v="0"/>
    <x v="115"/>
    <x v="1"/>
    <x v="2"/>
    <x v="0"/>
    <x v="1"/>
    <x v="1"/>
    <x v="41"/>
    <x v="8"/>
    <x v="6"/>
    <x v="0"/>
    <x v="69"/>
    <x v="0"/>
    <x v="0"/>
    <x v="0"/>
    <x v="0"/>
    <x v="65"/>
    <x v="0"/>
    <x v="0"/>
    <x v="1"/>
    <x v="1"/>
    <x v="1"/>
    <x v="3"/>
    <x v="1"/>
    <x v="0"/>
    <x v="0"/>
    <x v="2"/>
    <x v="0"/>
    <x v="3"/>
    <x v="0"/>
  </r>
  <r>
    <x v="138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77"/>
    <x v="60"/>
    <x v="0"/>
    <x v="0"/>
    <x v="116"/>
    <x v="1"/>
    <x v="2"/>
    <x v="1"/>
    <x v="1"/>
    <x v="4"/>
    <x v="42"/>
    <x v="75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39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78"/>
    <x v="61"/>
    <x v="0"/>
    <x v="0"/>
    <x v="64"/>
    <x v="1"/>
    <x v="2"/>
    <x v="1"/>
    <x v="1"/>
    <x v="4"/>
    <x v="42"/>
    <x v="76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0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79"/>
    <x v="2"/>
    <x v="0"/>
    <x v="0"/>
    <x v="65"/>
    <x v="1"/>
    <x v="2"/>
    <x v="1"/>
    <x v="1"/>
    <x v="4"/>
    <x v="42"/>
    <x v="77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1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115"/>
    <x v="57"/>
    <x v="0"/>
    <x v="0"/>
    <x v="117"/>
    <x v="1"/>
    <x v="2"/>
    <x v="1"/>
    <x v="1"/>
    <x v="4"/>
    <x v="42"/>
    <x v="78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2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116"/>
    <x v="58"/>
    <x v="0"/>
    <x v="0"/>
    <x v="58"/>
    <x v="1"/>
    <x v="2"/>
    <x v="1"/>
    <x v="1"/>
    <x v="4"/>
    <x v="42"/>
    <x v="79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3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117"/>
    <x v="59"/>
    <x v="0"/>
    <x v="0"/>
    <x v="59"/>
    <x v="1"/>
    <x v="2"/>
    <x v="1"/>
    <x v="1"/>
    <x v="4"/>
    <x v="42"/>
    <x v="80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4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94"/>
    <x v="7"/>
    <x v="0"/>
    <x v="0"/>
    <x v="60"/>
    <x v="1"/>
    <x v="2"/>
    <x v="1"/>
    <x v="1"/>
    <x v="4"/>
    <x v="42"/>
    <x v="81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5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95"/>
    <x v="6"/>
    <x v="0"/>
    <x v="0"/>
    <x v="62"/>
    <x v="1"/>
    <x v="2"/>
    <x v="1"/>
    <x v="1"/>
    <x v="4"/>
    <x v="42"/>
    <x v="82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6"/>
    <x v="0"/>
    <x v="0"/>
    <x v="42"/>
    <x v="67"/>
    <x v="32"/>
    <x v="67"/>
    <x v="63"/>
    <x v="0"/>
    <x v="7"/>
    <x v="2"/>
    <x v="2"/>
    <x v="23"/>
    <x v="2"/>
    <x v="0"/>
    <x v="0"/>
    <x v="63"/>
    <x v="1"/>
    <x v="70"/>
    <x v="1"/>
    <x v="70"/>
    <x v="0"/>
    <x v="6"/>
    <x v="0"/>
    <x v="32"/>
    <x v="55"/>
    <x v="57"/>
    <x v="63"/>
    <x v="71"/>
    <x v="1"/>
    <x v="69"/>
    <x v="1"/>
    <x v="69"/>
    <x v="0"/>
    <x v="96"/>
    <x v="5"/>
    <x v="0"/>
    <x v="0"/>
    <x v="118"/>
    <x v="1"/>
    <x v="2"/>
    <x v="1"/>
    <x v="1"/>
    <x v="4"/>
    <x v="42"/>
    <x v="83"/>
    <x v="7"/>
    <x v="0"/>
    <x v="70"/>
    <x v="0"/>
    <x v="0"/>
    <x v="0"/>
    <x v="0"/>
    <x v="66"/>
    <x v="0"/>
    <x v="0"/>
    <x v="7"/>
    <x v="13"/>
    <x v="1"/>
    <x v="3"/>
    <x v="1"/>
    <x v="0"/>
    <x v="0"/>
    <x v="0"/>
    <x v="0"/>
    <x v="1"/>
    <x v="4"/>
  </r>
  <r>
    <x v="147"/>
    <x v="0"/>
    <x v="0"/>
    <x v="43"/>
    <x v="68"/>
    <x v="11"/>
    <x v="68"/>
    <x v="64"/>
    <x v="1"/>
    <x v="1"/>
    <x v="2"/>
    <x v="1"/>
    <x v="1"/>
    <x v="5"/>
    <x v="0"/>
    <x v="0"/>
    <x v="64"/>
    <x v="1"/>
    <x v="71"/>
    <x v="0"/>
    <x v="71"/>
    <x v="0"/>
    <x v="4"/>
    <x v="1"/>
    <x v="41"/>
    <x v="56"/>
    <x v="58"/>
    <x v="64"/>
    <x v="72"/>
    <x v="1"/>
    <x v="70"/>
    <x v="1"/>
    <x v="70"/>
    <x v="3"/>
    <x v="118"/>
    <x v="56"/>
    <x v="0"/>
    <x v="0"/>
    <x v="105"/>
    <x v="1"/>
    <x v="5"/>
    <x v="0"/>
    <x v="1"/>
    <x v="1"/>
    <x v="43"/>
    <x v="8"/>
    <x v="7"/>
    <x v="0"/>
    <x v="71"/>
    <x v="0"/>
    <x v="0"/>
    <x v="0"/>
    <x v="0"/>
    <x v="67"/>
    <x v="0"/>
    <x v="1"/>
    <x v="4"/>
    <x v="2"/>
    <x v="1"/>
    <x v="2"/>
    <x v="1"/>
    <x v="0"/>
    <x v="0"/>
    <x v="2"/>
    <x v="0"/>
    <x v="2"/>
    <x v="1"/>
  </r>
  <r>
    <x v="148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119"/>
    <x v="4"/>
    <x v="0"/>
    <x v="0"/>
    <x v="119"/>
    <x v="1"/>
    <x v="2"/>
    <x v="1"/>
    <x v="1"/>
    <x v="4"/>
    <x v="44"/>
    <x v="84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49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120"/>
    <x v="57"/>
    <x v="0"/>
    <x v="0"/>
    <x v="120"/>
    <x v="1"/>
    <x v="2"/>
    <x v="1"/>
    <x v="1"/>
    <x v="4"/>
    <x v="44"/>
    <x v="85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50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121"/>
    <x v="3"/>
    <x v="0"/>
    <x v="0"/>
    <x v="121"/>
    <x v="1"/>
    <x v="2"/>
    <x v="1"/>
    <x v="1"/>
    <x v="4"/>
    <x v="44"/>
    <x v="86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51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122"/>
    <x v="58"/>
    <x v="0"/>
    <x v="0"/>
    <x v="122"/>
    <x v="1"/>
    <x v="2"/>
    <x v="1"/>
    <x v="1"/>
    <x v="4"/>
    <x v="44"/>
    <x v="87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52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79"/>
    <x v="2"/>
    <x v="0"/>
    <x v="0"/>
    <x v="123"/>
    <x v="1"/>
    <x v="2"/>
    <x v="1"/>
    <x v="1"/>
    <x v="4"/>
    <x v="44"/>
    <x v="88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53"/>
    <x v="0"/>
    <x v="0"/>
    <x v="44"/>
    <x v="69"/>
    <x v="14"/>
    <x v="69"/>
    <x v="65"/>
    <x v="13"/>
    <x v="2"/>
    <x v="0"/>
    <x v="6"/>
    <x v="27"/>
    <x v="2"/>
    <x v="0"/>
    <x v="0"/>
    <x v="65"/>
    <x v="0"/>
    <x v="72"/>
    <x v="1"/>
    <x v="72"/>
    <x v="0"/>
    <x v="6"/>
    <x v="0"/>
    <x v="7"/>
    <x v="0"/>
    <x v="39"/>
    <x v="65"/>
    <x v="73"/>
    <x v="0"/>
    <x v="71"/>
    <x v="0"/>
    <x v="71"/>
    <x v="0"/>
    <x v="123"/>
    <x v="59"/>
    <x v="0"/>
    <x v="0"/>
    <x v="124"/>
    <x v="1"/>
    <x v="2"/>
    <x v="1"/>
    <x v="1"/>
    <x v="4"/>
    <x v="44"/>
    <x v="89"/>
    <x v="7"/>
    <x v="0"/>
    <x v="72"/>
    <x v="0"/>
    <x v="0"/>
    <x v="0"/>
    <x v="0"/>
    <x v="68"/>
    <x v="0"/>
    <x v="0"/>
    <x v="7"/>
    <x v="14"/>
    <x v="1"/>
    <x v="5"/>
    <x v="1"/>
    <x v="0"/>
    <x v="0"/>
    <x v="0"/>
    <x v="0"/>
    <x v="1"/>
    <x v="11"/>
  </r>
  <r>
    <x v="154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94"/>
    <x v="7"/>
    <x v="0"/>
    <x v="0"/>
    <x v="125"/>
    <x v="1"/>
    <x v="23"/>
    <x v="0"/>
    <x v="1"/>
    <x v="3"/>
    <x v="45"/>
    <x v="90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55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115"/>
    <x v="57"/>
    <x v="0"/>
    <x v="0"/>
    <x v="126"/>
    <x v="1"/>
    <x v="23"/>
    <x v="0"/>
    <x v="1"/>
    <x v="3"/>
    <x v="45"/>
    <x v="91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56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77"/>
    <x v="60"/>
    <x v="0"/>
    <x v="0"/>
    <x v="127"/>
    <x v="1"/>
    <x v="23"/>
    <x v="0"/>
    <x v="1"/>
    <x v="3"/>
    <x v="45"/>
    <x v="92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57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95"/>
    <x v="6"/>
    <x v="0"/>
    <x v="0"/>
    <x v="128"/>
    <x v="1"/>
    <x v="23"/>
    <x v="0"/>
    <x v="1"/>
    <x v="3"/>
    <x v="45"/>
    <x v="93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58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78"/>
    <x v="61"/>
    <x v="0"/>
    <x v="0"/>
    <x v="129"/>
    <x v="1"/>
    <x v="23"/>
    <x v="0"/>
    <x v="1"/>
    <x v="3"/>
    <x v="45"/>
    <x v="94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59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116"/>
    <x v="58"/>
    <x v="0"/>
    <x v="0"/>
    <x v="130"/>
    <x v="1"/>
    <x v="23"/>
    <x v="0"/>
    <x v="1"/>
    <x v="3"/>
    <x v="45"/>
    <x v="95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60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96"/>
    <x v="5"/>
    <x v="0"/>
    <x v="0"/>
    <x v="131"/>
    <x v="1"/>
    <x v="23"/>
    <x v="0"/>
    <x v="1"/>
    <x v="3"/>
    <x v="45"/>
    <x v="96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61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79"/>
    <x v="2"/>
    <x v="0"/>
    <x v="0"/>
    <x v="132"/>
    <x v="1"/>
    <x v="23"/>
    <x v="0"/>
    <x v="1"/>
    <x v="3"/>
    <x v="45"/>
    <x v="97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62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117"/>
    <x v="59"/>
    <x v="0"/>
    <x v="0"/>
    <x v="133"/>
    <x v="1"/>
    <x v="23"/>
    <x v="0"/>
    <x v="1"/>
    <x v="3"/>
    <x v="45"/>
    <x v="98"/>
    <x v="7"/>
    <x v="0"/>
    <x v="73"/>
    <x v="0"/>
    <x v="0"/>
    <x v="0"/>
    <x v="0"/>
    <x v="69"/>
    <x v="0"/>
    <x v="0"/>
    <x v="0"/>
    <x v="0"/>
    <x v="0"/>
    <x v="1"/>
    <x v="0"/>
    <x v="0"/>
    <x v="0"/>
    <x v="0"/>
    <x v="0"/>
    <x v="1"/>
    <x v="4"/>
  </r>
  <r>
    <x v="163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4"/>
    <x v="0"/>
    <x v="72"/>
    <x v="0"/>
    <x v="72"/>
    <x v="0"/>
    <x v="124"/>
    <x v="63"/>
    <x v="0"/>
    <x v="0"/>
    <x v="68"/>
    <x v="1"/>
    <x v="23"/>
    <x v="0"/>
    <x v="1"/>
    <x v="3"/>
    <x v="45"/>
    <x v="8"/>
    <x v="7"/>
    <x v="0"/>
    <x v="73"/>
    <x v="0"/>
    <x v="0"/>
    <x v="0"/>
    <x v="0"/>
    <x v="69"/>
    <x v="0"/>
    <x v="0"/>
    <x v="0"/>
    <x v="0"/>
    <x v="0"/>
    <x v="1"/>
    <x v="0"/>
    <x v="0"/>
    <x v="0"/>
    <x v="2"/>
    <x v="0"/>
    <x v="1"/>
    <x v="4"/>
  </r>
  <r>
    <x v="164"/>
    <x v="0"/>
    <x v="0"/>
    <x v="46"/>
    <x v="71"/>
    <x v="15"/>
    <x v="71"/>
    <x v="67"/>
    <x v="0"/>
    <x v="0"/>
    <x v="2"/>
    <x v="1"/>
    <x v="20"/>
    <x v="12"/>
    <x v="0"/>
    <x v="0"/>
    <x v="67"/>
    <x v="1"/>
    <x v="74"/>
    <x v="1"/>
    <x v="74"/>
    <x v="0"/>
    <x v="6"/>
    <x v="0"/>
    <x v="34"/>
    <x v="58"/>
    <x v="60"/>
    <x v="67"/>
    <x v="75"/>
    <x v="1"/>
    <x v="73"/>
    <x v="1"/>
    <x v="73"/>
    <x v="0"/>
    <x v="94"/>
    <x v="7"/>
    <x v="0"/>
    <x v="0"/>
    <x v="134"/>
    <x v="1"/>
    <x v="12"/>
    <x v="1"/>
    <x v="1"/>
    <x v="3"/>
    <x v="46"/>
    <x v="99"/>
    <x v="7"/>
    <x v="0"/>
    <x v="74"/>
    <x v="0"/>
    <x v="0"/>
    <x v="0"/>
    <x v="0"/>
    <x v="70"/>
    <x v="0"/>
    <x v="0"/>
    <x v="7"/>
    <x v="3"/>
    <x v="1"/>
    <x v="3"/>
    <x v="1"/>
    <x v="0"/>
    <x v="0"/>
    <x v="0"/>
    <x v="0"/>
    <x v="1"/>
    <x v="4"/>
  </r>
  <r>
    <x v="165"/>
    <x v="0"/>
    <x v="0"/>
    <x v="46"/>
    <x v="71"/>
    <x v="15"/>
    <x v="71"/>
    <x v="67"/>
    <x v="0"/>
    <x v="0"/>
    <x v="2"/>
    <x v="1"/>
    <x v="20"/>
    <x v="12"/>
    <x v="0"/>
    <x v="0"/>
    <x v="67"/>
    <x v="1"/>
    <x v="74"/>
    <x v="1"/>
    <x v="74"/>
    <x v="0"/>
    <x v="6"/>
    <x v="0"/>
    <x v="34"/>
    <x v="58"/>
    <x v="60"/>
    <x v="67"/>
    <x v="75"/>
    <x v="1"/>
    <x v="73"/>
    <x v="1"/>
    <x v="73"/>
    <x v="0"/>
    <x v="95"/>
    <x v="6"/>
    <x v="0"/>
    <x v="0"/>
    <x v="135"/>
    <x v="1"/>
    <x v="12"/>
    <x v="1"/>
    <x v="1"/>
    <x v="3"/>
    <x v="46"/>
    <x v="100"/>
    <x v="7"/>
    <x v="0"/>
    <x v="74"/>
    <x v="0"/>
    <x v="0"/>
    <x v="0"/>
    <x v="0"/>
    <x v="70"/>
    <x v="0"/>
    <x v="0"/>
    <x v="7"/>
    <x v="3"/>
    <x v="1"/>
    <x v="3"/>
    <x v="1"/>
    <x v="0"/>
    <x v="0"/>
    <x v="0"/>
    <x v="0"/>
    <x v="1"/>
    <x v="4"/>
  </r>
  <r>
    <x v="166"/>
    <x v="0"/>
    <x v="0"/>
    <x v="46"/>
    <x v="71"/>
    <x v="15"/>
    <x v="71"/>
    <x v="67"/>
    <x v="0"/>
    <x v="0"/>
    <x v="2"/>
    <x v="1"/>
    <x v="20"/>
    <x v="12"/>
    <x v="0"/>
    <x v="0"/>
    <x v="67"/>
    <x v="1"/>
    <x v="74"/>
    <x v="1"/>
    <x v="74"/>
    <x v="0"/>
    <x v="6"/>
    <x v="0"/>
    <x v="34"/>
    <x v="58"/>
    <x v="60"/>
    <x v="67"/>
    <x v="75"/>
    <x v="1"/>
    <x v="73"/>
    <x v="1"/>
    <x v="73"/>
    <x v="0"/>
    <x v="96"/>
    <x v="5"/>
    <x v="0"/>
    <x v="0"/>
    <x v="136"/>
    <x v="1"/>
    <x v="12"/>
    <x v="1"/>
    <x v="1"/>
    <x v="3"/>
    <x v="46"/>
    <x v="101"/>
    <x v="7"/>
    <x v="0"/>
    <x v="74"/>
    <x v="0"/>
    <x v="0"/>
    <x v="0"/>
    <x v="0"/>
    <x v="70"/>
    <x v="0"/>
    <x v="0"/>
    <x v="7"/>
    <x v="3"/>
    <x v="1"/>
    <x v="3"/>
    <x v="1"/>
    <x v="0"/>
    <x v="0"/>
    <x v="0"/>
    <x v="0"/>
    <x v="1"/>
    <x v="4"/>
  </r>
  <r>
    <x v="167"/>
    <x v="0"/>
    <x v="0"/>
    <x v="47"/>
    <x v="72"/>
    <x v="5"/>
    <x v="72"/>
    <x v="68"/>
    <x v="0"/>
    <x v="7"/>
    <x v="0"/>
    <x v="0"/>
    <x v="28"/>
    <x v="23"/>
    <x v="0"/>
    <x v="0"/>
    <x v="68"/>
    <x v="0"/>
    <x v="75"/>
    <x v="1"/>
    <x v="75"/>
    <x v="0"/>
    <x v="14"/>
    <x v="3"/>
    <x v="21"/>
    <x v="21"/>
    <x v="61"/>
    <x v="68"/>
    <x v="76"/>
    <x v="0"/>
    <x v="74"/>
    <x v="0"/>
    <x v="74"/>
    <x v="4"/>
    <x v="125"/>
    <x v="84"/>
    <x v="0"/>
    <x v="0"/>
    <x v="45"/>
    <x v="1"/>
    <x v="24"/>
    <x v="1"/>
    <x v="1"/>
    <x v="5"/>
    <x v="47"/>
    <x v="102"/>
    <x v="7"/>
    <x v="0"/>
    <x v="75"/>
    <x v="0"/>
    <x v="0"/>
    <x v="0"/>
    <x v="0"/>
    <x v="71"/>
    <x v="0"/>
    <x v="6"/>
    <x v="20"/>
    <x v="7"/>
    <x v="0"/>
    <x v="3"/>
    <x v="1"/>
    <x v="0"/>
    <x v="0"/>
    <x v="0"/>
    <x v="0"/>
    <x v="1"/>
    <x v="4"/>
  </r>
  <r>
    <x v="168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51"/>
    <x v="48"/>
    <x v="0"/>
    <x v="0"/>
    <x v="137"/>
    <x v="1"/>
    <x v="2"/>
    <x v="1"/>
    <x v="1"/>
    <x v="4"/>
    <x v="48"/>
    <x v="103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69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53"/>
    <x v="50"/>
    <x v="0"/>
    <x v="0"/>
    <x v="138"/>
    <x v="1"/>
    <x v="2"/>
    <x v="1"/>
    <x v="1"/>
    <x v="4"/>
    <x v="48"/>
    <x v="104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0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57"/>
    <x v="54"/>
    <x v="0"/>
    <x v="0"/>
    <x v="139"/>
    <x v="1"/>
    <x v="2"/>
    <x v="1"/>
    <x v="1"/>
    <x v="4"/>
    <x v="48"/>
    <x v="105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1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49"/>
    <x v="46"/>
    <x v="0"/>
    <x v="0"/>
    <x v="140"/>
    <x v="1"/>
    <x v="2"/>
    <x v="1"/>
    <x v="1"/>
    <x v="4"/>
    <x v="48"/>
    <x v="106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2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52"/>
    <x v="49"/>
    <x v="0"/>
    <x v="0"/>
    <x v="141"/>
    <x v="1"/>
    <x v="2"/>
    <x v="1"/>
    <x v="1"/>
    <x v="4"/>
    <x v="48"/>
    <x v="107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3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55"/>
    <x v="52"/>
    <x v="0"/>
    <x v="0"/>
    <x v="142"/>
    <x v="1"/>
    <x v="2"/>
    <x v="1"/>
    <x v="1"/>
    <x v="4"/>
    <x v="48"/>
    <x v="108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4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4"/>
    <x v="125"/>
    <x v="84"/>
    <x v="0"/>
    <x v="0"/>
    <x v="143"/>
    <x v="1"/>
    <x v="2"/>
    <x v="1"/>
    <x v="1"/>
    <x v="4"/>
    <x v="48"/>
    <x v="109"/>
    <x v="7"/>
    <x v="0"/>
    <x v="76"/>
    <x v="0"/>
    <x v="0"/>
    <x v="0"/>
    <x v="0"/>
    <x v="72"/>
    <x v="0"/>
    <x v="2"/>
    <x v="23"/>
    <x v="11"/>
    <x v="0"/>
    <x v="3"/>
    <x v="1"/>
    <x v="0"/>
    <x v="0"/>
    <x v="0"/>
    <x v="0"/>
    <x v="1"/>
    <x v="10"/>
  </r>
  <r>
    <x v="175"/>
    <x v="0"/>
    <x v="0"/>
    <x v="48"/>
    <x v="73"/>
    <x v="29"/>
    <x v="73"/>
    <x v="69"/>
    <x v="14"/>
    <x v="3"/>
    <x v="2"/>
    <x v="2"/>
    <x v="23"/>
    <x v="2"/>
    <x v="0"/>
    <x v="0"/>
    <x v="69"/>
    <x v="1"/>
    <x v="76"/>
    <x v="1"/>
    <x v="76"/>
    <x v="0"/>
    <x v="16"/>
    <x v="3"/>
    <x v="48"/>
    <x v="59"/>
    <x v="62"/>
    <x v="69"/>
    <x v="77"/>
    <x v="1"/>
    <x v="75"/>
    <x v="1"/>
    <x v="75"/>
    <x v="0"/>
    <x v="126"/>
    <x v="85"/>
    <x v="0"/>
    <x v="0"/>
    <x v="144"/>
    <x v="1"/>
    <x v="2"/>
    <x v="1"/>
    <x v="1"/>
    <x v="4"/>
    <x v="48"/>
    <x v="8"/>
    <x v="7"/>
    <x v="0"/>
    <x v="76"/>
    <x v="0"/>
    <x v="0"/>
    <x v="0"/>
    <x v="0"/>
    <x v="72"/>
    <x v="0"/>
    <x v="2"/>
    <x v="23"/>
    <x v="11"/>
    <x v="0"/>
    <x v="3"/>
    <x v="1"/>
    <x v="0"/>
    <x v="0"/>
    <x v="2"/>
    <x v="0"/>
    <x v="1"/>
    <x v="10"/>
  </r>
  <r>
    <x v="176"/>
    <x v="0"/>
    <x v="0"/>
    <x v="45"/>
    <x v="70"/>
    <x v="33"/>
    <x v="70"/>
    <x v="66"/>
    <x v="0"/>
    <x v="0"/>
    <x v="3"/>
    <x v="0"/>
    <x v="6"/>
    <x v="22"/>
    <x v="0"/>
    <x v="0"/>
    <x v="66"/>
    <x v="0"/>
    <x v="73"/>
    <x v="1"/>
    <x v="73"/>
    <x v="0"/>
    <x v="0"/>
    <x v="0"/>
    <x v="47"/>
    <x v="57"/>
    <x v="59"/>
    <x v="66"/>
    <x v="78"/>
    <x v="2"/>
    <x v="72"/>
    <x v="0"/>
    <x v="72"/>
    <x v="0"/>
    <x v="23"/>
    <x v="23"/>
    <x v="0"/>
    <x v="0"/>
    <x v="145"/>
    <x v="1"/>
    <x v="23"/>
    <x v="2"/>
    <x v="1"/>
    <x v="1"/>
    <x v="45"/>
    <x v="8"/>
    <x v="11"/>
    <x v="0"/>
    <x v="73"/>
    <x v="0"/>
    <x v="0"/>
    <x v="0"/>
    <x v="0"/>
    <x v="69"/>
    <x v="0"/>
    <x v="0"/>
    <x v="0"/>
    <x v="0"/>
    <x v="0"/>
    <x v="1"/>
    <x v="0"/>
    <x v="0"/>
    <x v="0"/>
    <x v="2"/>
    <x v="0"/>
    <x v="1"/>
    <x v="4"/>
  </r>
  <r>
    <x v="177"/>
    <x v="0"/>
    <x v="0"/>
    <x v="49"/>
    <x v="74"/>
    <x v="3"/>
    <x v="74"/>
    <x v="70"/>
    <x v="1"/>
    <x v="9"/>
    <x v="14"/>
    <x v="8"/>
    <x v="12"/>
    <x v="2"/>
    <x v="0"/>
    <x v="0"/>
    <x v="70"/>
    <x v="7"/>
    <x v="77"/>
    <x v="1"/>
    <x v="77"/>
    <x v="1"/>
    <x v="6"/>
    <x v="0"/>
    <x v="44"/>
    <x v="60"/>
    <x v="63"/>
    <x v="70"/>
    <x v="79"/>
    <x v="2"/>
    <x v="76"/>
    <x v="9"/>
    <x v="76"/>
    <x v="0"/>
    <x v="23"/>
    <x v="23"/>
    <x v="0"/>
    <x v="0"/>
    <x v="146"/>
    <x v="1"/>
    <x v="2"/>
    <x v="2"/>
    <x v="1"/>
    <x v="1"/>
    <x v="49"/>
    <x v="8"/>
    <x v="11"/>
    <x v="0"/>
    <x v="77"/>
    <x v="0"/>
    <x v="0"/>
    <x v="0"/>
    <x v="0"/>
    <x v="73"/>
    <x v="0"/>
    <x v="0"/>
    <x v="7"/>
    <x v="6"/>
    <x v="1"/>
    <x v="6"/>
    <x v="0"/>
    <x v="0"/>
    <x v="0"/>
    <x v="2"/>
    <x v="0"/>
    <x v="1"/>
    <x v="2"/>
  </r>
  <r>
    <x v="178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27"/>
    <x v="7"/>
    <x v="0"/>
    <x v="0"/>
    <x v="147"/>
    <x v="1"/>
    <x v="2"/>
    <x v="1"/>
    <x v="1"/>
    <x v="4"/>
    <x v="50"/>
    <x v="110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79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28"/>
    <x v="60"/>
    <x v="0"/>
    <x v="0"/>
    <x v="148"/>
    <x v="1"/>
    <x v="2"/>
    <x v="1"/>
    <x v="1"/>
    <x v="4"/>
    <x v="50"/>
    <x v="111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80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29"/>
    <x v="6"/>
    <x v="0"/>
    <x v="0"/>
    <x v="149"/>
    <x v="1"/>
    <x v="2"/>
    <x v="1"/>
    <x v="1"/>
    <x v="4"/>
    <x v="50"/>
    <x v="112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81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30"/>
    <x v="61"/>
    <x v="0"/>
    <x v="0"/>
    <x v="150"/>
    <x v="1"/>
    <x v="2"/>
    <x v="1"/>
    <x v="1"/>
    <x v="4"/>
    <x v="50"/>
    <x v="113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82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31"/>
    <x v="5"/>
    <x v="0"/>
    <x v="0"/>
    <x v="151"/>
    <x v="1"/>
    <x v="2"/>
    <x v="1"/>
    <x v="1"/>
    <x v="4"/>
    <x v="50"/>
    <x v="114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83"/>
    <x v="0"/>
    <x v="0"/>
    <x v="9"/>
    <x v="75"/>
    <x v="9"/>
    <x v="75"/>
    <x v="71"/>
    <x v="1"/>
    <x v="0"/>
    <x v="3"/>
    <x v="7"/>
    <x v="9"/>
    <x v="2"/>
    <x v="0"/>
    <x v="0"/>
    <x v="71"/>
    <x v="2"/>
    <x v="78"/>
    <x v="1"/>
    <x v="78"/>
    <x v="1"/>
    <x v="17"/>
    <x v="0"/>
    <x v="17"/>
    <x v="31"/>
    <x v="64"/>
    <x v="71"/>
    <x v="80"/>
    <x v="2"/>
    <x v="77"/>
    <x v="2"/>
    <x v="77"/>
    <x v="0"/>
    <x v="132"/>
    <x v="2"/>
    <x v="0"/>
    <x v="0"/>
    <x v="152"/>
    <x v="1"/>
    <x v="2"/>
    <x v="1"/>
    <x v="1"/>
    <x v="4"/>
    <x v="50"/>
    <x v="115"/>
    <x v="8"/>
    <x v="0"/>
    <x v="78"/>
    <x v="0"/>
    <x v="0"/>
    <x v="0"/>
    <x v="0"/>
    <x v="74"/>
    <x v="0"/>
    <x v="0"/>
    <x v="24"/>
    <x v="2"/>
    <x v="1"/>
    <x v="6"/>
    <x v="1"/>
    <x v="0"/>
    <x v="0"/>
    <x v="0"/>
    <x v="0"/>
    <x v="1"/>
    <x v="4"/>
  </r>
  <r>
    <x v="184"/>
    <x v="0"/>
    <x v="0"/>
    <x v="50"/>
    <x v="76"/>
    <x v="1"/>
    <x v="76"/>
    <x v="72"/>
    <x v="1"/>
    <x v="3"/>
    <x v="0"/>
    <x v="1"/>
    <x v="1"/>
    <x v="1"/>
    <x v="0"/>
    <x v="0"/>
    <x v="72"/>
    <x v="0"/>
    <x v="79"/>
    <x v="0"/>
    <x v="79"/>
    <x v="0"/>
    <x v="18"/>
    <x v="3"/>
    <x v="49"/>
    <x v="0"/>
    <x v="42"/>
    <x v="72"/>
    <x v="81"/>
    <x v="0"/>
    <x v="78"/>
    <x v="0"/>
    <x v="78"/>
    <x v="0"/>
    <x v="133"/>
    <x v="86"/>
    <x v="0"/>
    <x v="0"/>
    <x v="153"/>
    <x v="1"/>
    <x v="1"/>
    <x v="0"/>
    <x v="1"/>
    <x v="1"/>
    <x v="51"/>
    <x v="8"/>
    <x v="8"/>
    <x v="0"/>
    <x v="79"/>
    <x v="0"/>
    <x v="0"/>
    <x v="0"/>
    <x v="0"/>
    <x v="75"/>
    <x v="0"/>
    <x v="7"/>
    <x v="25"/>
    <x v="15"/>
    <x v="0"/>
    <x v="3"/>
    <x v="1"/>
    <x v="0"/>
    <x v="0"/>
    <x v="2"/>
    <x v="0"/>
    <x v="1"/>
    <x v="1"/>
  </r>
  <r>
    <x v="185"/>
    <x v="0"/>
    <x v="0"/>
    <x v="51"/>
    <x v="77"/>
    <x v="34"/>
    <x v="77"/>
    <x v="73"/>
    <x v="1"/>
    <x v="0"/>
    <x v="0"/>
    <x v="1"/>
    <x v="1"/>
    <x v="24"/>
    <x v="0"/>
    <x v="0"/>
    <x v="73"/>
    <x v="0"/>
    <x v="80"/>
    <x v="0"/>
    <x v="80"/>
    <x v="0"/>
    <x v="6"/>
    <x v="0"/>
    <x v="1"/>
    <x v="1"/>
    <x v="17"/>
    <x v="73"/>
    <x v="82"/>
    <x v="0"/>
    <x v="79"/>
    <x v="0"/>
    <x v="79"/>
    <x v="0"/>
    <x v="134"/>
    <x v="63"/>
    <x v="0"/>
    <x v="0"/>
    <x v="115"/>
    <x v="1"/>
    <x v="25"/>
    <x v="0"/>
    <x v="1"/>
    <x v="1"/>
    <x v="52"/>
    <x v="8"/>
    <x v="8"/>
    <x v="0"/>
    <x v="80"/>
    <x v="0"/>
    <x v="0"/>
    <x v="0"/>
    <x v="0"/>
    <x v="76"/>
    <x v="0"/>
    <x v="0"/>
    <x v="7"/>
    <x v="2"/>
    <x v="4"/>
    <x v="3"/>
    <x v="1"/>
    <x v="0"/>
    <x v="0"/>
    <x v="2"/>
    <x v="0"/>
    <x v="1"/>
    <x v="1"/>
  </r>
  <r>
    <x v="186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89"/>
    <x v="73"/>
    <x v="0"/>
    <x v="0"/>
    <x v="154"/>
    <x v="1"/>
    <x v="5"/>
    <x v="0"/>
    <x v="1"/>
    <x v="3"/>
    <x v="53"/>
    <x v="116"/>
    <x v="8"/>
    <x v="0"/>
    <x v="81"/>
    <x v="0"/>
    <x v="0"/>
    <x v="0"/>
    <x v="0"/>
    <x v="77"/>
    <x v="0"/>
    <x v="1"/>
    <x v="3"/>
    <x v="6"/>
    <x v="1"/>
    <x v="0"/>
    <x v="1"/>
    <x v="0"/>
    <x v="0"/>
    <x v="0"/>
    <x v="0"/>
    <x v="1"/>
    <x v="1"/>
  </r>
  <r>
    <x v="187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36"/>
    <x v="34"/>
    <x v="0"/>
    <x v="0"/>
    <x v="155"/>
    <x v="1"/>
    <x v="5"/>
    <x v="0"/>
    <x v="1"/>
    <x v="3"/>
    <x v="53"/>
    <x v="117"/>
    <x v="8"/>
    <x v="0"/>
    <x v="81"/>
    <x v="0"/>
    <x v="0"/>
    <x v="0"/>
    <x v="0"/>
    <x v="77"/>
    <x v="0"/>
    <x v="1"/>
    <x v="3"/>
    <x v="6"/>
    <x v="1"/>
    <x v="0"/>
    <x v="1"/>
    <x v="0"/>
    <x v="0"/>
    <x v="0"/>
    <x v="0"/>
    <x v="1"/>
    <x v="1"/>
  </r>
  <r>
    <x v="188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37"/>
    <x v="16"/>
    <x v="0"/>
    <x v="0"/>
    <x v="156"/>
    <x v="1"/>
    <x v="5"/>
    <x v="0"/>
    <x v="1"/>
    <x v="3"/>
    <x v="53"/>
    <x v="118"/>
    <x v="8"/>
    <x v="0"/>
    <x v="81"/>
    <x v="0"/>
    <x v="0"/>
    <x v="0"/>
    <x v="0"/>
    <x v="77"/>
    <x v="0"/>
    <x v="1"/>
    <x v="3"/>
    <x v="6"/>
    <x v="1"/>
    <x v="0"/>
    <x v="1"/>
    <x v="0"/>
    <x v="0"/>
    <x v="0"/>
    <x v="0"/>
    <x v="1"/>
    <x v="1"/>
  </r>
  <r>
    <x v="189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135"/>
    <x v="18"/>
    <x v="0"/>
    <x v="0"/>
    <x v="157"/>
    <x v="1"/>
    <x v="5"/>
    <x v="0"/>
    <x v="1"/>
    <x v="3"/>
    <x v="53"/>
    <x v="119"/>
    <x v="8"/>
    <x v="0"/>
    <x v="81"/>
    <x v="0"/>
    <x v="0"/>
    <x v="0"/>
    <x v="0"/>
    <x v="77"/>
    <x v="0"/>
    <x v="1"/>
    <x v="3"/>
    <x v="6"/>
    <x v="1"/>
    <x v="0"/>
    <x v="1"/>
    <x v="0"/>
    <x v="0"/>
    <x v="0"/>
    <x v="0"/>
    <x v="1"/>
    <x v="1"/>
  </r>
  <r>
    <x v="190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17"/>
    <x v="17"/>
    <x v="0"/>
    <x v="0"/>
    <x v="17"/>
    <x v="1"/>
    <x v="5"/>
    <x v="0"/>
    <x v="1"/>
    <x v="3"/>
    <x v="53"/>
    <x v="120"/>
    <x v="8"/>
    <x v="0"/>
    <x v="81"/>
    <x v="0"/>
    <x v="0"/>
    <x v="0"/>
    <x v="0"/>
    <x v="77"/>
    <x v="0"/>
    <x v="1"/>
    <x v="3"/>
    <x v="6"/>
    <x v="1"/>
    <x v="0"/>
    <x v="1"/>
    <x v="0"/>
    <x v="0"/>
    <x v="0"/>
    <x v="0"/>
    <x v="1"/>
    <x v="1"/>
  </r>
  <r>
    <x v="191"/>
    <x v="0"/>
    <x v="0"/>
    <x v="52"/>
    <x v="78"/>
    <x v="11"/>
    <x v="78"/>
    <x v="74"/>
    <x v="1"/>
    <x v="5"/>
    <x v="2"/>
    <x v="1"/>
    <x v="1"/>
    <x v="5"/>
    <x v="0"/>
    <x v="0"/>
    <x v="74"/>
    <x v="1"/>
    <x v="81"/>
    <x v="0"/>
    <x v="81"/>
    <x v="0"/>
    <x v="3"/>
    <x v="2"/>
    <x v="8"/>
    <x v="61"/>
    <x v="65"/>
    <x v="74"/>
    <x v="83"/>
    <x v="1"/>
    <x v="80"/>
    <x v="1"/>
    <x v="80"/>
    <x v="2"/>
    <x v="136"/>
    <x v="87"/>
    <x v="0"/>
    <x v="0"/>
    <x v="158"/>
    <x v="1"/>
    <x v="5"/>
    <x v="0"/>
    <x v="1"/>
    <x v="3"/>
    <x v="53"/>
    <x v="8"/>
    <x v="8"/>
    <x v="0"/>
    <x v="81"/>
    <x v="0"/>
    <x v="0"/>
    <x v="0"/>
    <x v="0"/>
    <x v="77"/>
    <x v="0"/>
    <x v="1"/>
    <x v="3"/>
    <x v="6"/>
    <x v="1"/>
    <x v="0"/>
    <x v="1"/>
    <x v="0"/>
    <x v="0"/>
    <x v="2"/>
    <x v="0"/>
    <x v="1"/>
    <x v="1"/>
  </r>
  <r>
    <x v="192"/>
    <x v="0"/>
    <x v="0"/>
    <x v="53"/>
    <x v="79"/>
    <x v="3"/>
    <x v="79"/>
    <x v="75"/>
    <x v="1"/>
    <x v="0"/>
    <x v="14"/>
    <x v="8"/>
    <x v="12"/>
    <x v="2"/>
    <x v="0"/>
    <x v="0"/>
    <x v="75"/>
    <x v="7"/>
    <x v="82"/>
    <x v="1"/>
    <x v="82"/>
    <x v="1"/>
    <x v="6"/>
    <x v="0"/>
    <x v="44"/>
    <x v="62"/>
    <x v="66"/>
    <x v="75"/>
    <x v="84"/>
    <x v="2"/>
    <x v="81"/>
    <x v="9"/>
    <x v="81"/>
    <x v="0"/>
    <x v="23"/>
    <x v="23"/>
    <x v="0"/>
    <x v="0"/>
    <x v="146"/>
    <x v="1"/>
    <x v="2"/>
    <x v="2"/>
    <x v="1"/>
    <x v="1"/>
    <x v="54"/>
    <x v="8"/>
    <x v="11"/>
    <x v="0"/>
    <x v="82"/>
    <x v="0"/>
    <x v="0"/>
    <x v="0"/>
    <x v="0"/>
    <x v="78"/>
    <x v="0"/>
    <x v="0"/>
    <x v="7"/>
    <x v="6"/>
    <x v="1"/>
    <x v="6"/>
    <x v="0"/>
    <x v="0"/>
    <x v="0"/>
    <x v="2"/>
    <x v="0"/>
    <x v="1"/>
    <x v="2"/>
  </r>
  <r>
    <x v="193"/>
    <x v="0"/>
    <x v="0"/>
    <x v="7"/>
    <x v="80"/>
    <x v="9"/>
    <x v="80"/>
    <x v="76"/>
    <x v="15"/>
    <x v="5"/>
    <x v="3"/>
    <x v="7"/>
    <x v="29"/>
    <x v="2"/>
    <x v="0"/>
    <x v="0"/>
    <x v="76"/>
    <x v="2"/>
    <x v="83"/>
    <x v="1"/>
    <x v="83"/>
    <x v="0"/>
    <x v="17"/>
    <x v="2"/>
    <x v="17"/>
    <x v="63"/>
    <x v="67"/>
    <x v="76"/>
    <x v="85"/>
    <x v="2"/>
    <x v="82"/>
    <x v="2"/>
    <x v="82"/>
    <x v="3"/>
    <x v="75"/>
    <x v="66"/>
    <x v="0"/>
    <x v="0"/>
    <x v="69"/>
    <x v="1"/>
    <x v="2"/>
    <x v="1"/>
    <x v="1"/>
    <x v="1"/>
    <x v="55"/>
    <x v="121"/>
    <x v="9"/>
    <x v="0"/>
    <x v="83"/>
    <x v="0"/>
    <x v="0"/>
    <x v="0"/>
    <x v="0"/>
    <x v="79"/>
    <x v="0"/>
    <x v="0"/>
    <x v="7"/>
    <x v="11"/>
    <x v="1"/>
    <x v="6"/>
    <x v="1"/>
    <x v="0"/>
    <x v="0"/>
    <x v="2"/>
    <x v="0"/>
    <x v="1"/>
    <x v="12"/>
  </r>
  <r>
    <x v="194"/>
    <x v="0"/>
    <x v="0"/>
    <x v="54"/>
    <x v="81"/>
    <x v="35"/>
    <x v="81"/>
    <x v="77"/>
    <x v="1"/>
    <x v="3"/>
    <x v="0"/>
    <x v="1"/>
    <x v="1"/>
    <x v="25"/>
    <x v="0"/>
    <x v="0"/>
    <x v="77"/>
    <x v="0"/>
    <x v="84"/>
    <x v="0"/>
    <x v="84"/>
    <x v="0"/>
    <x v="12"/>
    <x v="3"/>
    <x v="1"/>
    <x v="64"/>
    <x v="68"/>
    <x v="77"/>
    <x v="86"/>
    <x v="0"/>
    <x v="83"/>
    <x v="0"/>
    <x v="83"/>
    <x v="4"/>
    <x v="137"/>
    <x v="88"/>
    <x v="0"/>
    <x v="0"/>
    <x v="159"/>
    <x v="1"/>
    <x v="26"/>
    <x v="0"/>
    <x v="1"/>
    <x v="1"/>
    <x v="56"/>
    <x v="8"/>
    <x v="28"/>
    <x v="0"/>
    <x v="84"/>
    <x v="0"/>
    <x v="0"/>
    <x v="0"/>
    <x v="0"/>
    <x v="80"/>
    <x v="0"/>
    <x v="6"/>
    <x v="26"/>
    <x v="7"/>
    <x v="0"/>
    <x v="3"/>
    <x v="1"/>
    <x v="0"/>
    <x v="0"/>
    <x v="2"/>
    <x v="0"/>
    <x v="1"/>
    <x v="1"/>
  </r>
  <r>
    <x v="195"/>
    <x v="0"/>
    <x v="0"/>
    <x v="9"/>
    <x v="82"/>
    <x v="33"/>
    <x v="82"/>
    <x v="78"/>
    <x v="0"/>
    <x v="5"/>
    <x v="15"/>
    <x v="8"/>
    <x v="12"/>
    <x v="2"/>
    <x v="0"/>
    <x v="0"/>
    <x v="78"/>
    <x v="8"/>
    <x v="85"/>
    <x v="1"/>
    <x v="85"/>
    <x v="0"/>
    <x v="6"/>
    <x v="2"/>
    <x v="34"/>
    <x v="38"/>
    <x v="69"/>
    <x v="78"/>
    <x v="87"/>
    <x v="1"/>
    <x v="84"/>
    <x v="10"/>
    <x v="84"/>
    <x v="0"/>
    <x v="23"/>
    <x v="23"/>
    <x v="0"/>
    <x v="0"/>
    <x v="160"/>
    <x v="1"/>
    <x v="2"/>
    <x v="2"/>
    <x v="1"/>
    <x v="1"/>
    <x v="57"/>
    <x v="8"/>
    <x v="11"/>
    <x v="0"/>
    <x v="85"/>
    <x v="0"/>
    <x v="0"/>
    <x v="0"/>
    <x v="0"/>
    <x v="81"/>
    <x v="0"/>
    <x v="0"/>
    <x v="7"/>
    <x v="16"/>
    <x v="1"/>
    <x v="1"/>
    <x v="0"/>
    <x v="0"/>
    <x v="0"/>
    <x v="2"/>
    <x v="0"/>
    <x v="1"/>
    <x v="4"/>
  </r>
  <r>
    <x v="196"/>
    <x v="0"/>
    <x v="0"/>
    <x v="55"/>
    <x v="83"/>
    <x v="21"/>
    <x v="83"/>
    <x v="6"/>
    <x v="0"/>
    <x v="5"/>
    <x v="2"/>
    <x v="1"/>
    <x v="30"/>
    <x v="12"/>
    <x v="0"/>
    <x v="0"/>
    <x v="79"/>
    <x v="1"/>
    <x v="86"/>
    <x v="1"/>
    <x v="86"/>
    <x v="0"/>
    <x v="4"/>
    <x v="2"/>
    <x v="18"/>
    <x v="65"/>
    <x v="70"/>
    <x v="79"/>
    <x v="88"/>
    <x v="1"/>
    <x v="85"/>
    <x v="1"/>
    <x v="85"/>
    <x v="3"/>
    <x v="138"/>
    <x v="89"/>
    <x v="0"/>
    <x v="0"/>
    <x v="161"/>
    <x v="1"/>
    <x v="12"/>
    <x v="1"/>
    <x v="1"/>
    <x v="1"/>
    <x v="58"/>
    <x v="8"/>
    <x v="29"/>
    <x v="0"/>
    <x v="86"/>
    <x v="0"/>
    <x v="0"/>
    <x v="0"/>
    <x v="0"/>
    <x v="82"/>
    <x v="0"/>
    <x v="1"/>
    <x v="4"/>
    <x v="2"/>
    <x v="1"/>
    <x v="3"/>
    <x v="1"/>
    <x v="0"/>
    <x v="0"/>
    <x v="2"/>
    <x v="0"/>
    <x v="1"/>
    <x v="4"/>
  </r>
  <r>
    <x v="197"/>
    <x v="0"/>
    <x v="0"/>
    <x v="55"/>
    <x v="83"/>
    <x v="21"/>
    <x v="83"/>
    <x v="6"/>
    <x v="0"/>
    <x v="5"/>
    <x v="2"/>
    <x v="1"/>
    <x v="30"/>
    <x v="12"/>
    <x v="0"/>
    <x v="0"/>
    <x v="79"/>
    <x v="1"/>
    <x v="86"/>
    <x v="1"/>
    <x v="86"/>
    <x v="0"/>
    <x v="4"/>
    <x v="2"/>
    <x v="18"/>
    <x v="65"/>
    <x v="70"/>
    <x v="79"/>
    <x v="88"/>
    <x v="1"/>
    <x v="85"/>
    <x v="1"/>
    <x v="85"/>
    <x v="3"/>
    <x v="139"/>
    <x v="39"/>
    <x v="0"/>
    <x v="0"/>
    <x v="162"/>
    <x v="1"/>
    <x v="12"/>
    <x v="1"/>
    <x v="1"/>
    <x v="1"/>
    <x v="58"/>
    <x v="8"/>
    <x v="29"/>
    <x v="0"/>
    <x v="86"/>
    <x v="0"/>
    <x v="0"/>
    <x v="0"/>
    <x v="0"/>
    <x v="82"/>
    <x v="0"/>
    <x v="1"/>
    <x v="4"/>
    <x v="2"/>
    <x v="1"/>
    <x v="3"/>
    <x v="1"/>
    <x v="0"/>
    <x v="0"/>
    <x v="2"/>
    <x v="0"/>
    <x v="1"/>
    <x v="4"/>
  </r>
  <r>
    <x v="198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0"/>
    <x v="90"/>
    <x v="0"/>
    <x v="0"/>
    <x v="163"/>
    <x v="1"/>
    <x v="2"/>
    <x v="1"/>
    <x v="1"/>
    <x v="0"/>
    <x v="59"/>
    <x v="122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199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1"/>
    <x v="91"/>
    <x v="0"/>
    <x v="0"/>
    <x v="164"/>
    <x v="1"/>
    <x v="2"/>
    <x v="1"/>
    <x v="1"/>
    <x v="0"/>
    <x v="59"/>
    <x v="123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0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2"/>
    <x v="54"/>
    <x v="0"/>
    <x v="0"/>
    <x v="165"/>
    <x v="1"/>
    <x v="2"/>
    <x v="1"/>
    <x v="1"/>
    <x v="0"/>
    <x v="59"/>
    <x v="124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1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3"/>
    <x v="46"/>
    <x v="0"/>
    <x v="0"/>
    <x v="166"/>
    <x v="1"/>
    <x v="2"/>
    <x v="1"/>
    <x v="1"/>
    <x v="0"/>
    <x v="59"/>
    <x v="125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2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4"/>
    <x v="49"/>
    <x v="0"/>
    <x v="0"/>
    <x v="167"/>
    <x v="1"/>
    <x v="2"/>
    <x v="1"/>
    <x v="1"/>
    <x v="0"/>
    <x v="59"/>
    <x v="126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3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5"/>
    <x v="52"/>
    <x v="0"/>
    <x v="0"/>
    <x v="168"/>
    <x v="1"/>
    <x v="2"/>
    <x v="1"/>
    <x v="1"/>
    <x v="0"/>
    <x v="59"/>
    <x v="127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4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4"/>
    <x v="113"/>
    <x v="84"/>
    <x v="0"/>
    <x v="0"/>
    <x v="169"/>
    <x v="1"/>
    <x v="2"/>
    <x v="1"/>
    <x v="1"/>
    <x v="0"/>
    <x v="59"/>
    <x v="128"/>
    <x v="29"/>
    <x v="0"/>
    <x v="87"/>
    <x v="0"/>
    <x v="0"/>
    <x v="0"/>
    <x v="0"/>
    <x v="83"/>
    <x v="0"/>
    <x v="0"/>
    <x v="27"/>
    <x v="11"/>
    <x v="1"/>
    <x v="6"/>
    <x v="1"/>
    <x v="0"/>
    <x v="0"/>
    <x v="0"/>
    <x v="0"/>
    <x v="3"/>
    <x v="4"/>
  </r>
  <r>
    <x v="205"/>
    <x v="0"/>
    <x v="0"/>
    <x v="9"/>
    <x v="84"/>
    <x v="33"/>
    <x v="84"/>
    <x v="79"/>
    <x v="0"/>
    <x v="3"/>
    <x v="2"/>
    <x v="6"/>
    <x v="19"/>
    <x v="2"/>
    <x v="0"/>
    <x v="0"/>
    <x v="80"/>
    <x v="1"/>
    <x v="87"/>
    <x v="1"/>
    <x v="87"/>
    <x v="0"/>
    <x v="16"/>
    <x v="3"/>
    <x v="50"/>
    <x v="66"/>
    <x v="71"/>
    <x v="80"/>
    <x v="89"/>
    <x v="1"/>
    <x v="86"/>
    <x v="1"/>
    <x v="86"/>
    <x v="0"/>
    <x v="146"/>
    <x v="85"/>
    <x v="0"/>
    <x v="0"/>
    <x v="144"/>
    <x v="1"/>
    <x v="2"/>
    <x v="1"/>
    <x v="1"/>
    <x v="0"/>
    <x v="59"/>
    <x v="8"/>
    <x v="29"/>
    <x v="0"/>
    <x v="87"/>
    <x v="0"/>
    <x v="0"/>
    <x v="0"/>
    <x v="0"/>
    <x v="83"/>
    <x v="0"/>
    <x v="0"/>
    <x v="27"/>
    <x v="11"/>
    <x v="1"/>
    <x v="6"/>
    <x v="1"/>
    <x v="0"/>
    <x v="0"/>
    <x v="2"/>
    <x v="0"/>
    <x v="3"/>
    <x v="4"/>
  </r>
  <r>
    <x v="206"/>
    <x v="0"/>
    <x v="0"/>
    <x v="56"/>
    <x v="85"/>
    <x v="30"/>
    <x v="85"/>
    <x v="80"/>
    <x v="1"/>
    <x v="1"/>
    <x v="3"/>
    <x v="1"/>
    <x v="1"/>
    <x v="19"/>
    <x v="0"/>
    <x v="0"/>
    <x v="81"/>
    <x v="2"/>
    <x v="88"/>
    <x v="0"/>
    <x v="88"/>
    <x v="1"/>
    <x v="19"/>
    <x v="1"/>
    <x v="51"/>
    <x v="62"/>
    <x v="72"/>
    <x v="81"/>
    <x v="90"/>
    <x v="2"/>
    <x v="87"/>
    <x v="2"/>
    <x v="87"/>
    <x v="3"/>
    <x v="147"/>
    <x v="92"/>
    <x v="0"/>
    <x v="0"/>
    <x v="170"/>
    <x v="1"/>
    <x v="20"/>
    <x v="0"/>
    <x v="1"/>
    <x v="1"/>
    <x v="60"/>
    <x v="8"/>
    <x v="29"/>
    <x v="0"/>
    <x v="88"/>
    <x v="0"/>
    <x v="0"/>
    <x v="0"/>
    <x v="0"/>
    <x v="84"/>
    <x v="0"/>
    <x v="0"/>
    <x v="28"/>
    <x v="17"/>
    <x v="4"/>
    <x v="0"/>
    <x v="1"/>
    <x v="0"/>
    <x v="0"/>
    <x v="2"/>
    <x v="0"/>
    <x v="2"/>
    <x v="1"/>
  </r>
  <r>
    <x v="207"/>
    <x v="0"/>
    <x v="0"/>
    <x v="7"/>
    <x v="86"/>
    <x v="7"/>
    <x v="86"/>
    <x v="81"/>
    <x v="0"/>
    <x v="0"/>
    <x v="0"/>
    <x v="7"/>
    <x v="29"/>
    <x v="2"/>
    <x v="0"/>
    <x v="0"/>
    <x v="82"/>
    <x v="0"/>
    <x v="89"/>
    <x v="1"/>
    <x v="89"/>
    <x v="0"/>
    <x v="3"/>
    <x v="1"/>
    <x v="52"/>
    <x v="67"/>
    <x v="44"/>
    <x v="82"/>
    <x v="91"/>
    <x v="0"/>
    <x v="88"/>
    <x v="0"/>
    <x v="88"/>
    <x v="3"/>
    <x v="148"/>
    <x v="93"/>
    <x v="0"/>
    <x v="0"/>
    <x v="171"/>
    <x v="1"/>
    <x v="2"/>
    <x v="1"/>
    <x v="1"/>
    <x v="1"/>
    <x v="61"/>
    <x v="8"/>
    <x v="29"/>
    <x v="0"/>
    <x v="89"/>
    <x v="0"/>
    <x v="0"/>
    <x v="0"/>
    <x v="0"/>
    <x v="85"/>
    <x v="0"/>
    <x v="0"/>
    <x v="3"/>
    <x v="2"/>
    <x v="1"/>
    <x v="1"/>
    <x v="1"/>
    <x v="0"/>
    <x v="0"/>
    <x v="2"/>
    <x v="0"/>
    <x v="2"/>
    <x v="4"/>
  </r>
  <r>
    <x v="208"/>
    <x v="0"/>
    <x v="0"/>
    <x v="57"/>
    <x v="87"/>
    <x v="16"/>
    <x v="87"/>
    <x v="82"/>
    <x v="0"/>
    <x v="0"/>
    <x v="7"/>
    <x v="3"/>
    <x v="3"/>
    <x v="2"/>
    <x v="5"/>
    <x v="15"/>
    <x v="83"/>
    <x v="2"/>
    <x v="90"/>
    <x v="1"/>
    <x v="90"/>
    <x v="0"/>
    <x v="20"/>
    <x v="0"/>
    <x v="53"/>
    <x v="30"/>
    <x v="73"/>
    <x v="83"/>
    <x v="92"/>
    <x v="2"/>
    <x v="89"/>
    <x v="2"/>
    <x v="89"/>
    <x v="1"/>
    <x v="149"/>
    <x v="94"/>
    <x v="0"/>
    <x v="0"/>
    <x v="172"/>
    <x v="1"/>
    <x v="2"/>
    <x v="1"/>
    <x v="1"/>
    <x v="1"/>
    <x v="62"/>
    <x v="8"/>
    <x v="29"/>
    <x v="0"/>
    <x v="90"/>
    <x v="0"/>
    <x v="2"/>
    <x v="2"/>
    <x v="1"/>
    <x v="86"/>
    <x v="1"/>
    <x v="0"/>
    <x v="13"/>
    <x v="2"/>
    <x v="1"/>
    <x v="3"/>
    <x v="1"/>
    <x v="0"/>
    <x v="0"/>
    <x v="2"/>
    <x v="26"/>
    <x v="0"/>
    <x v="4"/>
  </r>
  <r>
    <x v="209"/>
    <x v="0"/>
    <x v="0"/>
    <x v="57"/>
    <x v="87"/>
    <x v="16"/>
    <x v="87"/>
    <x v="82"/>
    <x v="0"/>
    <x v="0"/>
    <x v="7"/>
    <x v="3"/>
    <x v="3"/>
    <x v="2"/>
    <x v="5"/>
    <x v="15"/>
    <x v="83"/>
    <x v="2"/>
    <x v="90"/>
    <x v="1"/>
    <x v="90"/>
    <x v="0"/>
    <x v="20"/>
    <x v="0"/>
    <x v="53"/>
    <x v="30"/>
    <x v="73"/>
    <x v="83"/>
    <x v="92"/>
    <x v="2"/>
    <x v="89"/>
    <x v="2"/>
    <x v="89"/>
    <x v="3"/>
    <x v="150"/>
    <x v="92"/>
    <x v="0"/>
    <x v="0"/>
    <x v="170"/>
    <x v="1"/>
    <x v="2"/>
    <x v="1"/>
    <x v="1"/>
    <x v="1"/>
    <x v="62"/>
    <x v="8"/>
    <x v="29"/>
    <x v="0"/>
    <x v="90"/>
    <x v="0"/>
    <x v="0"/>
    <x v="0"/>
    <x v="0"/>
    <x v="86"/>
    <x v="0"/>
    <x v="0"/>
    <x v="13"/>
    <x v="2"/>
    <x v="1"/>
    <x v="3"/>
    <x v="1"/>
    <x v="0"/>
    <x v="0"/>
    <x v="2"/>
    <x v="26"/>
    <x v="0"/>
    <x v="4"/>
  </r>
  <r>
    <x v="210"/>
    <x v="0"/>
    <x v="0"/>
    <x v="58"/>
    <x v="88"/>
    <x v="36"/>
    <x v="88"/>
    <x v="83"/>
    <x v="1"/>
    <x v="5"/>
    <x v="2"/>
    <x v="1"/>
    <x v="1"/>
    <x v="26"/>
    <x v="0"/>
    <x v="0"/>
    <x v="84"/>
    <x v="1"/>
    <x v="91"/>
    <x v="0"/>
    <x v="91"/>
    <x v="0"/>
    <x v="4"/>
    <x v="2"/>
    <x v="54"/>
    <x v="68"/>
    <x v="36"/>
    <x v="84"/>
    <x v="93"/>
    <x v="1"/>
    <x v="90"/>
    <x v="1"/>
    <x v="90"/>
    <x v="0"/>
    <x v="151"/>
    <x v="42"/>
    <x v="0"/>
    <x v="0"/>
    <x v="162"/>
    <x v="1"/>
    <x v="27"/>
    <x v="0"/>
    <x v="1"/>
    <x v="1"/>
    <x v="63"/>
    <x v="8"/>
    <x v="29"/>
    <x v="0"/>
    <x v="91"/>
    <x v="0"/>
    <x v="0"/>
    <x v="0"/>
    <x v="0"/>
    <x v="87"/>
    <x v="0"/>
    <x v="1"/>
    <x v="4"/>
    <x v="1"/>
    <x v="1"/>
    <x v="0"/>
    <x v="1"/>
    <x v="0"/>
    <x v="0"/>
    <x v="2"/>
    <x v="0"/>
    <x v="1"/>
    <x v="1"/>
  </r>
  <r>
    <x v="211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77"/>
    <x v="60"/>
    <x v="0"/>
    <x v="0"/>
    <x v="79"/>
    <x v="1"/>
    <x v="12"/>
    <x v="1"/>
    <x v="1"/>
    <x v="0"/>
    <x v="64"/>
    <x v="129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2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78"/>
    <x v="61"/>
    <x v="0"/>
    <x v="0"/>
    <x v="80"/>
    <x v="1"/>
    <x v="12"/>
    <x v="1"/>
    <x v="1"/>
    <x v="0"/>
    <x v="64"/>
    <x v="130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3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79"/>
    <x v="2"/>
    <x v="0"/>
    <x v="0"/>
    <x v="92"/>
    <x v="1"/>
    <x v="12"/>
    <x v="1"/>
    <x v="1"/>
    <x v="0"/>
    <x v="64"/>
    <x v="131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4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94"/>
    <x v="7"/>
    <x v="0"/>
    <x v="0"/>
    <x v="173"/>
    <x v="1"/>
    <x v="12"/>
    <x v="1"/>
    <x v="1"/>
    <x v="0"/>
    <x v="64"/>
    <x v="132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5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95"/>
    <x v="6"/>
    <x v="0"/>
    <x v="0"/>
    <x v="174"/>
    <x v="1"/>
    <x v="12"/>
    <x v="1"/>
    <x v="1"/>
    <x v="0"/>
    <x v="64"/>
    <x v="133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6"/>
    <x v="0"/>
    <x v="0"/>
    <x v="59"/>
    <x v="89"/>
    <x v="33"/>
    <x v="89"/>
    <x v="84"/>
    <x v="0"/>
    <x v="0"/>
    <x v="2"/>
    <x v="1"/>
    <x v="20"/>
    <x v="12"/>
    <x v="0"/>
    <x v="0"/>
    <x v="85"/>
    <x v="1"/>
    <x v="92"/>
    <x v="1"/>
    <x v="92"/>
    <x v="0"/>
    <x v="6"/>
    <x v="0"/>
    <x v="55"/>
    <x v="69"/>
    <x v="74"/>
    <x v="85"/>
    <x v="94"/>
    <x v="1"/>
    <x v="91"/>
    <x v="1"/>
    <x v="91"/>
    <x v="0"/>
    <x v="96"/>
    <x v="5"/>
    <x v="0"/>
    <x v="0"/>
    <x v="94"/>
    <x v="1"/>
    <x v="12"/>
    <x v="1"/>
    <x v="1"/>
    <x v="0"/>
    <x v="64"/>
    <x v="134"/>
    <x v="29"/>
    <x v="0"/>
    <x v="92"/>
    <x v="0"/>
    <x v="0"/>
    <x v="0"/>
    <x v="0"/>
    <x v="88"/>
    <x v="0"/>
    <x v="0"/>
    <x v="7"/>
    <x v="6"/>
    <x v="1"/>
    <x v="1"/>
    <x v="1"/>
    <x v="0"/>
    <x v="0"/>
    <x v="0"/>
    <x v="0"/>
    <x v="1"/>
    <x v="4"/>
  </r>
  <r>
    <x v="217"/>
    <x v="0"/>
    <x v="0"/>
    <x v="0"/>
    <x v="90"/>
    <x v="0"/>
    <x v="90"/>
    <x v="85"/>
    <x v="0"/>
    <x v="0"/>
    <x v="2"/>
    <x v="2"/>
    <x v="23"/>
    <x v="0"/>
    <x v="0"/>
    <x v="0"/>
    <x v="86"/>
    <x v="1"/>
    <x v="93"/>
    <x v="0"/>
    <x v="93"/>
    <x v="0"/>
    <x v="6"/>
    <x v="0"/>
    <x v="55"/>
    <x v="70"/>
    <x v="75"/>
    <x v="86"/>
    <x v="95"/>
    <x v="1"/>
    <x v="92"/>
    <x v="1"/>
    <x v="92"/>
    <x v="0"/>
    <x v="94"/>
    <x v="7"/>
    <x v="0"/>
    <x v="0"/>
    <x v="82"/>
    <x v="2"/>
    <x v="2"/>
    <x v="0"/>
    <x v="1"/>
    <x v="0"/>
    <x v="65"/>
    <x v="135"/>
    <x v="29"/>
    <x v="0"/>
    <x v="93"/>
    <x v="0"/>
    <x v="0"/>
    <x v="0"/>
    <x v="0"/>
    <x v="89"/>
    <x v="0"/>
    <x v="0"/>
    <x v="7"/>
    <x v="6"/>
    <x v="0"/>
    <x v="3"/>
    <x v="1"/>
    <x v="0"/>
    <x v="0"/>
    <x v="3"/>
    <x v="0"/>
    <x v="1"/>
    <x v="0"/>
  </r>
  <r>
    <x v="218"/>
    <x v="0"/>
    <x v="0"/>
    <x v="0"/>
    <x v="90"/>
    <x v="0"/>
    <x v="90"/>
    <x v="85"/>
    <x v="0"/>
    <x v="0"/>
    <x v="2"/>
    <x v="2"/>
    <x v="23"/>
    <x v="0"/>
    <x v="0"/>
    <x v="0"/>
    <x v="86"/>
    <x v="1"/>
    <x v="93"/>
    <x v="0"/>
    <x v="93"/>
    <x v="0"/>
    <x v="6"/>
    <x v="0"/>
    <x v="55"/>
    <x v="70"/>
    <x v="75"/>
    <x v="86"/>
    <x v="95"/>
    <x v="1"/>
    <x v="92"/>
    <x v="1"/>
    <x v="92"/>
    <x v="0"/>
    <x v="95"/>
    <x v="6"/>
    <x v="0"/>
    <x v="0"/>
    <x v="83"/>
    <x v="2"/>
    <x v="2"/>
    <x v="0"/>
    <x v="1"/>
    <x v="0"/>
    <x v="65"/>
    <x v="136"/>
    <x v="29"/>
    <x v="0"/>
    <x v="93"/>
    <x v="0"/>
    <x v="0"/>
    <x v="0"/>
    <x v="0"/>
    <x v="89"/>
    <x v="0"/>
    <x v="0"/>
    <x v="7"/>
    <x v="6"/>
    <x v="0"/>
    <x v="3"/>
    <x v="1"/>
    <x v="0"/>
    <x v="0"/>
    <x v="3"/>
    <x v="0"/>
    <x v="1"/>
    <x v="0"/>
  </r>
  <r>
    <x v="219"/>
    <x v="0"/>
    <x v="0"/>
    <x v="0"/>
    <x v="90"/>
    <x v="0"/>
    <x v="90"/>
    <x v="85"/>
    <x v="0"/>
    <x v="0"/>
    <x v="2"/>
    <x v="2"/>
    <x v="23"/>
    <x v="0"/>
    <x v="0"/>
    <x v="0"/>
    <x v="86"/>
    <x v="1"/>
    <x v="93"/>
    <x v="0"/>
    <x v="93"/>
    <x v="0"/>
    <x v="6"/>
    <x v="0"/>
    <x v="55"/>
    <x v="70"/>
    <x v="75"/>
    <x v="86"/>
    <x v="95"/>
    <x v="1"/>
    <x v="92"/>
    <x v="1"/>
    <x v="92"/>
    <x v="0"/>
    <x v="96"/>
    <x v="5"/>
    <x v="0"/>
    <x v="0"/>
    <x v="94"/>
    <x v="2"/>
    <x v="2"/>
    <x v="0"/>
    <x v="1"/>
    <x v="0"/>
    <x v="65"/>
    <x v="137"/>
    <x v="29"/>
    <x v="0"/>
    <x v="93"/>
    <x v="0"/>
    <x v="0"/>
    <x v="0"/>
    <x v="0"/>
    <x v="89"/>
    <x v="0"/>
    <x v="0"/>
    <x v="7"/>
    <x v="6"/>
    <x v="0"/>
    <x v="3"/>
    <x v="1"/>
    <x v="0"/>
    <x v="0"/>
    <x v="3"/>
    <x v="0"/>
    <x v="1"/>
    <x v="0"/>
  </r>
  <r>
    <x v="220"/>
    <x v="0"/>
    <x v="0"/>
    <x v="60"/>
    <x v="91"/>
    <x v="14"/>
    <x v="91"/>
    <x v="86"/>
    <x v="8"/>
    <x v="2"/>
    <x v="0"/>
    <x v="6"/>
    <x v="19"/>
    <x v="2"/>
    <x v="0"/>
    <x v="0"/>
    <x v="87"/>
    <x v="9"/>
    <x v="94"/>
    <x v="0"/>
    <x v="94"/>
    <x v="0"/>
    <x v="9"/>
    <x v="1"/>
    <x v="33"/>
    <x v="37"/>
    <x v="5"/>
    <x v="87"/>
    <x v="96"/>
    <x v="0"/>
    <x v="93"/>
    <x v="11"/>
    <x v="93"/>
    <x v="2"/>
    <x v="23"/>
    <x v="23"/>
    <x v="0"/>
    <x v="0"/>
    <x v="175"/>
    <x v="1"/>
    <x v="2"/>
    <x v="2"/>
    <x v="1"/>
    <x v="1"/>
    <x v="66"/>
    <x v="8"/>
    <x v="11"/>
    <x v="0"/>
    <x v="94"/>
    <x v="0"/>
    <x v="0"/>
    <x v="0"/>
    <x v="0"/>
    <x v="90"/>
    <x v="0"/>
    <x v="0"/>
    <x v="12"/>
    <x v="0"/>
    <x v="1"/>
    <x v="5"/>
    <x v="0"/>
    <x v="0"/>
    <x v="0"/>
    <x v="2"/>
    <x v="0"/>
    <x v="2"/>
    <x v="6"/>
  </r>
  <r>
    <x v="221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27"/>
    <x v="7"/>
    <x v="0"/>
    <x v="0"/>
    <x v="176"/>
    <x v="1"/>
    <x v="28"/>
    <x v="0"/>
    <x v="1"/>
    <x v="0"/>
    <x v="67"/>
    <x v="138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2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52"/>
    <x v="4"/>
    <x v="0"/>
    <x v="0"/>
    <x v="177"/>
    <x v="1"/>
    <x v="28"/>
    <x v="0"/>
    <x v="1"/>
    <x v="0"/>
    <x v="67"/>
    <x v="139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3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29"/>
    <x v="6"/>
    <x v="0"/>
    <x v="0"/>
    <x v="178"/>
    <x v="1"/>
    <x v="28"/>
    <x v="0"/>
    <x v="1"/>
    <x v="0"/>
    <x v="67"/>
    <x v="140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4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53"/>
    <x v="3"/>
    <x v="0"/>
    <x v="0"/>
    <x v="179"/>
    <x v="1"/>
    <x v="28"/>
    <x v="0"/>
    <x v="1"/>
    <x v="0"/>
    <x v="67"/>
    <x v="141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5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31"/>
    <x v="5"/>
    <x v="0"/>
    <x v="0"/>
    <x v="180"/>
    <x v="1"/>
    <x v="28"/>
    <x v="0"/>
    <x v="1"/>
    <x v="0"/>
    <x v="67"/>
    <x v="142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6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32"/>
    <x v="2"/>
    <x v="0"/>
    <x v="0"/>
    <x v="181"/>
    <x v="1"/>
    <x v="28"/>
    <x v="0"/>
    <x v="1"/>
    <x v="0"/>
    <x v="67"/>
    <x v="143"/>
    <x v="30"/>
    <x v="0"/>
    <x v="95"/>
    <x v="0"/>
    <x v="0"/>
    <x v="0"/>
    <x v="0"/>
    <x v="91"/>
    <x v="0"/>
    <x v="0"/>
    <x v="7"/>
    <x v="6"/>
    <x v="0"/>
    <x v="6"/>
    <x v="1"/>
    <x v="0"/>
    <x v="0"/>
    <x v="0"/>
    <x v="0"/>
    <x v="1"/>
    <x v="0"/>
  </r>
  <r>
    <x v="227"/>
    <x v="0"/>
    <x v="0"/>
    <x v="0"/>
    <x v="92"/>
    <x v="0"/>
    <x v="92"/>
    <x v="87"/>
    <x v="0"/>
    <x v="3"/>
    <x v="0"/>
    <x v="0"/>
    <x v="25"/>
    <x v="0"/>
    <x v="0"/>
    <x v="0"/>
    <x v="88"/>
    <x v="0"/>
    <x v="95"/>
    <x v="0"/>
    <x v="95"/>
    <x v="0"/>
    <x v="6"/>
    <x v="3"/>
    <x v="17"/>
    <x v="71"/>
    <x v="76"/>
    <x v="88"/>
    <x v="97"/>
    <x v="0"/>
    <x v="94"/>
    <x v="0"/>
    <x v="94"/>
    <x v="0"/>
    <x v="154"/>
    <x v="95"/>
    <x v="0"/>
    <x v="0"/>
    <x v="158"/>
    <x v="1"/>
    <x v="28"/>
    <x v="0"/>
    <x v="1"/>
    <x v="0"/>
    <x v="67"/>
    <x v="8"/>
    <x v="30"/>
    <x v="0"/>
    <x v="95"/>
    <x v="0"/>
    <x v="0"/>
    <x v="0"/>
    <x v="0"/>
    <x v="91"/>
    <x v="0"/>
    <x v="0"/>
    <x v="7"/>
    <x v="6"/>
    <x v="0"/>
    <x v="6"/>
    <x v="1"/>
    <x v="0"/>
    <x v="0"/>
    <x v="2"/>
    <x v="0"/>
    <x v="1"/>
    <x v="0"/>
  </r>
  <r>
    <x v="228"/>
    <x v="0"/>
    <x v="0"/>
    <x v="61"/>
    <x v="93"/>
    <x v="37"/>
    <x v="93"/>
    <x v="88"/>
    <x v="1"/>
    <x v="10"/>
    <x v="2"/>
    <x v="1"/>
    <x v="1"/>
    <x v="27"/>
    <x v="0"/>
    <x v="0"/>
    <x v="89"/>
    <x v="1"/>
    <x v="96"/>
    <x v="0"/>
    <x v="96"/>
    <x v="0"/>
    <x v="14"/>
    <x v="7"/>
    <x v="24"/>
    <x v="72"/>
    <x v="56"/>
    <x v="89"/>
    <x v="98"/>
    <x v="1"/>
    <x v="95"/>
    <x v="1"/>
    <x v="95"/>
    <x v="4"/>
    <x v="113"/>
    <x v="84"/>
    <x v="0"/>
    <x v="0"/>
    <x v="182"/>
    <x v="0"/>
    <x v="29"/>
    <x v="0"/>
    <x v="1"/>
    <x v="4"/>
    <x v="68"/>
    <x v="144"/>
    <x v="30"/>
    <x v="0"/>
    <x v="96"/>
    <x v="0"/>
    <x v="0"/>
    <x v="0"/>
    <x v="0"/>
    <x v="92"/>
    <x v="0"/>
    <x v="7"/>
    <x v="20"/>
    <x v="7"/>
    <x v="0"/>
    <x v="0"/>
    <x v="1"/>
    <x v="0"/>
    <x v="0"/>
    <x v="0"/>
    <x v="0"/>
    <x v="1"/>
    <x v="1"/>
  </r>
  <r>
    <x v="229"/>
    <x v="0"/>
    <x v="0"/>
    <x v="62"/>
    <x v="94"/>
    <x v="1"/>
    <x v="94"/>
    <x v="89"/>
    <x v="1"/>
    <x v="5"/>
    <x v="2"/>
    <x v="1"/>
    <x v="1"/>
    <x v="1"/>
    <x v="0"/>
    <x v="0"/>
    <x v="90"/>
    <x v="1"/>
    <x v="97"/>
    <x v="0"/>
    <x v="97"/>
    <x v="0"/>
    <x v="4"/>
    <x v="2"/>
    <x v="29"/>
    <x v="73"/>
    <x v="77"/>
    <x v="90"/>
    <x v="99"/>
    <x v="1"/>
    <x v="96"/>
    <x v="1"/>
    <x v="96"/>
    <x v="0"/>
    <x v="155"/>
    <x v="96"/>
    <x v="0"/>
    <x v="0"/>
    <x v="162"/>
    <x v="1"/>
    <x v="1"/>
    <x v="0"/>
    <x v="1"/>
    <x v="1"/>
    <x v="69"/>
    <x v="8"/>
    <x v="30"/>
    <x v="0"/>
    <x v="97"/>
    <x v="0"/>
    <x v="0"/>
    <x v="0"/>
    <x v="0"/>
    <x v="93"/>
    <x v="0"/>
    <x v="0"/>
    <x v="4"/>
    <x v="6"/>
    <x v="1"/>
    <x v="0"/>
    <x v="1"/>
    <x v="0"/>
    <x v="0"/>
    <x v="2"/>
    <x v="0"/>
    <x v="1"/>
    <x v="1"/>
  </r>
  <r>
    <x v="230"/>
    <x v="0"/>
    <x v="0"/>
    <x v="62"/>
    <x v="94"/>
    <x v="1"/>
    <x v="94"/>
    <x v="89"/>
    <x v="1"/>
    <x v="5"/>
    <x v="2"/>
    <x v="1"/>
    <x v="1"/>
    <x v="1"/>
    <x v="0"/>
    <x v="0"/>
    <x v="90"/>
    <x v="1"/>
    <x v="97"/>
    <x v="0"/>
    <x v="97"/>
    <x v="0"/>
    <x v="4"/>
    <x v="2"/>
    <x v="29"/>
    <x v="73"/>
    <x v="77"/>
    <x v="90"/>
    <x v="99"/>
    <x v="1"/>
    <x v="96"/>
    <x v="1"/>
    <x v="96"/>
    <x v="0"/>
    <x v="156"/>
    <x v="67"/>
    <x v="0"/>
    <x v="0"/>
    <x v="183"/>
    <x v="1"/>
    <x v="1"/>
    <x v="0"/>
    <x v="1"/>
    <x v="1"/>
    <x v="69"/>
    <x v="8"/>
    <x v="30"/>
    <x v="0"/>
    <x v="97"/>
    <x v="0"/>
    <x v="0"/>
    <x v="0"/>
    <x v="0"/>
    <x v="93"/>
    <x v="0"/>
    <x v="0"/>
    <x v="4"/>
    <x v="6"/>
    <x v="1"/>
    <x v="0"/>
    <x v="1"/>
    <x v="0"/>
    <x v="0"/>
    <x v="2"/>
    <x v="0"/>
    <x v="1"/>
    <x v="1"/>
  </r>
  <r>
    <x v="231"/>
    <x v="0"/>
    <x v="0"/>
    <x v="63"/>
    <x v="95"/>
    <x v="26"/>
    <x v="95"/>
    <x v="90"/>
    <x v="1"/>
    <x v="5"/>
    <x v="3"/>
    <x v="1"/>
    <x v="1"/>
    <x v="16"/>
    <x v="0"/>
    <x v="0"/>
    <x v="91"/>
    <x v="2"/>
    <x v="98"/>
    <x v="0"/>
    <x v="98"/>
    <x v="0"/>
    <x v="6"/>
    <x v="2"/>
    <x v="34"/>
    <x v="19"/>
    <x v="36"/>
    <x v="91"/>
    <x v="100"/>
    <x v="2"/>
    <x v="97"/>
    <x v="2"/>
    <x v="97"/>
    <x v="0"/>
    <x v="115"/>
    <x v="57"/>
    <x v="0"/>
    <x v="0"/>
    <x v="184"/>
    <x v="0"/>
    <x v="16"/>
    <x v="0"/>
    <x v="1"/>
    <x v="2"/>
    <x v="70"/>
    <x v="145"/>
    <x v="30"/>
    <x v="0"/>
    <x v="98"/>
    <x v="0"/>
    <x v="0"/>
    <x v="0"/>
    <x v="0"/>
    <x v="94"/>
    <x v="0"/>
    <x v="0"/>
    <x v="7"/>
    <x v="16"/>
    <x v="2"/>
    <x v="0"/>
    <x v="1"/>
    <x v="0"/>
    <x v="0"/>
    <x v="0"/>
    <x v="0"/>
    <x v="1"/>
    <x v="1"/>
  </r>
  <r>
    <x v="232"/>
    <x v="0"/>
    <x v="0"/>
    <x v="63"/>
    <x v="95"/>
    <x v="26"/>
    <x v="95"/>
    <x v="90"/>
    <x v="1"/>
    <x v="5"/>
    <x v="3"/>
    <x v="1"/>
    <x v="1"/>
    <x v="16"/>
    <x v="0"/>
    <x v="0"/>
    <x v="91"/>
    <x v="2"/>
    <x v="98"/>
    <x v="0"/>
    <x v="98"/>
    <x v="0"/>
    <x v="6"/>
    <x v="2"/>
    <x v="34"/>
    <x v="19"/>
    <x v="36"/>
    <x v="91"/>
    <x v="100"/>
    <x v="2"/>
    <x v="97"/>
    <x v="2"/>
    <x v="97"/>
    <x v="0"/>
    <x v="116"/>
    <x v="58"/>
    <x v="0"/>
    <x v="0"/>
    <x v="185"/>
    <x v="0"/>
    <x v="16"/>
    <x v="0"/>
    <x v="1"/>
    <x v="2"/>
    <x v="70"/>
    <x v="146"/>
    <x v="30"/>
    <x v="0"/>
    <x v="98"/>
    <x v="0"/>
    <x v="0"/>
    <x v="0"/>
    <x v="0"/>
    <x v="94"/>
    <x v="0"/>
    <x v="0"/>
    <x v="7"/>
    <x v="16"/>
    <x v="2"/>
    <x v="0"/>
    <x v="1"/>
    <x v="0"/>
    <x v="0"/>
    <x v="0"/>
    <x v="0"/>
    <x v="1"/>
    <x v="1"/>
  </r>
  <r>
    <x v="233"/>
    <x v="0"/>
    <x v="0"/>
    <x v="63"/>
    <x v="95"/>
    <x v="26"/>
    <x v="95"/>
    <x v="90"/>
    <x v="1"/>
    <x v="5"/>
    <x v="3"/>
    <x v="1"/>
    <x v="1"/>
    <x v="16"/>
    <x v="0"/>
    <x v="0"/>
    <x v="91"/>
    <x v="2"/>
    <x v="98"/>
    <x v="0"/>
    <x v="98"/>
    <x v="0"/>
    <x v="6"/>
    <x v="2"/>
    <x v="34"/>
    <x v="19"/>
    <x v="36"/>
    <x v="91"/>
    <x v="100"/>
    <x v="2"/>
    <x v="97"/>
    <x v="2"/>
    <x v="97"/>
    <x v="0"/>
    <x v="117"/>
    <x v="59"/>
    <x v="0"/>
    <x v="0"/>
    <x v="186"/>
    <x v="0"/>
    <x v="16"/>
    <x v="0"/>
    <x v="1"/>
    <x v="2"/>
    <x v="70"/>
    <x v="147"/>
    <x v="30"/>
    <x v="0"/>
    <x v="98"/>
    <x v="0"/>
    <x v="0"/>
    <x v="0"/>
    <x v="0"/>
    <x v="94"/>
    <x v="0"/>
    <x v="0"/>
    <x v="7"/>
    <x v="16"/>
    <x v="2"/>
    <x v="0"/>
    <x v="1"/>
    <x v="0"/>
    <x v="0"/>
    <x v="0"/>
    <x v="0"/>
    <x v="1"/>
    <x v="1"/>
  </r>
  <r>
    <x v="234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57"/>
    <x v="60"/>
    <x v="0"/>
    <x v="0"/>
    <x v="79"/>
    <x v="1"/>
    <x v="12"/>
    <x v="1"/>
    <x v="1"/>
    <x v="2"/>
    <x v="71"/>
    <x v="148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35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58"/>
    <x v="2"/>
    <x v="0"/>
    <x v="0"/>
    <x v="92"/>
    <x v="1"/>
    <x v="12"/>
    <x v="1"/>
    <x v="1"/>
    <x v="2"/>
    <x v="71"/>
    <x v="149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36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59"/>
    <x v="61"/>
    <x v="0"/>
    <x v="0"/>
    <x v="187"/>
    <x v="1"/>
    <x v="12"/>
    <x v="1"/>
    <x v="1"/>
    <x v="2"/>
    <x v="71"/>
    <x v="150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37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60"/>
    <x v="7"/>
    <x v="0"/>
    <x v="0"/>
    <x v="82"/>
    <x v="1"/>
    <x v="12"/>
    <x v="1"/>
    <x v="1"/>
    <x v="2"/>
    <x v="71"/>
    <x v="151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38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61"/>
    <x v="6"/>
    <x v="0"/>
    <x v="0"/>
    <x v="83"/>
    <x v="1"/>
    <x v="12"/>
    <x v="1"/>
    <x v="1"/>
    <x v="2"/>
    <x v="71"/>
    <x v="152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39"/>
    <x v="0"/>
    <x v="0"/>
    <x v="64"/>
    <x v="96"/>
    <x v="15"/>
    <x v="96"/>
    <x v="91"/>
    <x v="0"/>
    <x v="5"/>
    <x v="2"/>
    <x v="1"/>
    <x v="20"/>
    <x v="12"/>
    <x v="0"/>
    <x v="0"/>
    <x v="92"/>
    <x v="1"/>
    <x v="99"/>
    <x v="1"/>
    <x v="99"/>
    <x v="0"/>
    <x v="6"/>
    <x v="2"/>
    <x v="7"/>
    <x v="0"/>
    <x v="39"/>
    <x v="92"/>
    <x v="101"/>
    <x v="1"/>
    <x v="98"/>
    <x v="1"/>
    <x v="98"/>
    <x v="0"/>
    <x v="162"/>
    <x v="5"/>
    <x v="0"/>
    <x v="0"/>
    <x v="84"/>
    <x v="1"/>
    <x v="12"/>
    <x v="1"/>
    <x v="1"/>
    <x v="2"/>
    <x v="71"/>
    <x v="153"/>
    <x v="30"/>
    <x v="0"/>
    <x v="99"/>
    <x v="0"/>
    <x v="0"/>
    <x v="0"/>
    <x v="0"/>
    <x v="95"/>
    <x v="0"/>
    <x v="0"/>
    <x v="7"/>
    <x v="6"/>
    <x v="1"/>
    <x v="1"/>
    <x v="1"/>
    <x v="0"/>
    <x v="0"/>
    <x v="0"/>
    <x v="0"/>
    <x v="4"/>
    <x v="4"/>
  </r>
  <r>
    <x v="240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77"/>
    <x v="60"/>
    <x v="0"/>
    <x v="0"/>
    <x v="79"/>
    <x v="1"/>
    <x v="30"/>
    <x v="1"/>
    <x v="1"/>
    <x v="0"/>
    <x v="72"/>
    <x v="154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1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78"/>
    <x v="61"/>
    <x v="0"/>
    <x v="0"/>
    <x v="80"/>
    <x v="1"/>
    <x v="30"/>
    <x v="1"/>
    <x v="1"/>
    <x v="0"/>
    <x v="72"/>
    <x v="155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2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79"/>
    <x v="2"/>
    <x v="0"/>
    <x v="0"/>
    <x v="92"/>
    <x v="1"/>
    <x v="30"/>
    <x v="1"/>
    <x v="1"/>
    <x v="0"/>
    <x v="72"/>
    <x v="156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3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94"/>
    <x v="7"/>
    <x v="0"/>
    <x v="0"/>
    <x v="82"/>
    <x v="1"/>
    <x v="30"/>
    <x v="1"/>
    <x v="1"/>
    <x v="0"/>
    <x v="72"/>
    <x v="157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4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95"/>
    <x v="6"/>
    <x v="0"/>
    <x v="0"/>
    <x v="174"/>
    <x v="1"/>
    <x v="30"/>
    <x v="1"/>
    <x v="1"/>
    <x v="0"/>
    <x v="72"/>
    <x v="158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5"/>
    <x v="0"/>
    <x v="0"/>
    <x v="65"/>
    <x v="97"/>
    <x v="7"/>
    <x v="97"/>
    <x v="92"/>
    <x v="0"/>
    <x v="4"/>
    <x v="3"/>
    <x v="1"/>
    <x v="20"/>
    <x v="28"/>
    <x v="0"/>
    <x v="0"/>
    <x v="93"/>
    <x v="2"/>
    <x v="100"/>
    <x v="1"/>
    <x v="100"/>
    <x v="0"/>
    <x v="3"/>
    <x v="0"/>
    <x v="56"/>
    <x v="74"/>
    <x v="78"/>
    <x v="93"/>
    <x v="102"/>
    <x v="2"/>
    <x v="99"/>
    <x v="2"/>
    <x v="99"/>
    <x v="0"/>
    <x v="96"/>
    <x v="5"/>
    <x v="0"/>
    <x v="0"/>
    <x v="94"/>
    <x v="1"/>
    <x v="30"/>
    <x v="1"/>
    <x v="1"/>
    <x v="0"/>
    <x v="72"/>
    <x v="159"/>
    <x v="30"/>
    <x v="0"/>
    <x v="100"/>
    <x v="0"/>
    <x v="0"/>
    <x v="0"/>
    <x v="0"/>
    <x v="96"/>
    <x v="0"/>
    <x v="0"/>
    <x v="3"/>
    <x v="2"/>
    <x v="1"/>
    <x v="4"/>
    <x v="1"/>
    <x v="0"/>
    <x v="0"/>
    <x v="0"/>
    <x v="0"/>
    <x v="1"/>
    <x v="4"/>
  </r>
  <r>
    <x v="246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63"/>
    <x v="7"/>
    <x v="0"/>
    <x v="0"/>
    <x v="82"/>
    <x v="2"/>
    <x v="2"/>
    <x v="0"/>
    <x v="1"/>
    <x v="2"/>
    <x v="73"/>
    <x v="160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47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64"/>
    <x v="6"/>
    <x v="0"/>
    <x v="0"/>
    <x v="83"/>
    <x v="2"/>
    <x v="2"/>
    <x v="0"/>
    <x v="1"/>
    <x v="2"/>
    <x v="73"/>
    <x v="161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48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65"/>
    <x v="5"/>
    <x v="0"/>
    <x v="0"/>
    <x v="94"/>
    <x v="2"/>
    <x v="2"/>
    <x v="0"/>
    <x v="1"/>
    <x v="2"/>
    <x v="73"/>
    <x v="162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49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57"/>
    <x v="60"/>
    <x v="0"/>
    <x v="0"/>
    <x v="79"/>
    <x v="2"/>
    <x v="2"/>
    <x v="0"/>
    <x v="1"/>
    <x v="2"/>
    <x v="73"/>
    <x v="163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50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59"/>
    <x v="61"/>
    <x v="0"/>
    <x v="0"/>
    <x v="80"/>
    <x v="2"/>
    <x v="2"/>
    <x v="0"/>
    <x v="1"/>
    <x v="2"/>
    <x v="73"/>
    <x v="164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51"/>
    <x v="0"/>
    <x v="0"/>
    <x v="0"/>
    <x v="98"/>
    <x v="0"/>
    <x v="98"/>
    <x v="93"/>
    <x v="13"/>
    <x v="2"/>
    <x v="3"/>
    <x v="6"/>
    <x v="27"/>
    <x v="0"/>
    <x v="0"/>
    <x v="0"/>
    <x v="94"/>
    <x v="2"/>
    <x v="101"/>
    <x v="0"/>
    <x v="101"/>
    <x v="0"/>
    <x v="3"/>
    <x v="0"/>
    <x v="34"/>
    <x v="75"/>
    <x v="55"/>
    <x v="94"/>
    <x v="103"/>
    <x v="2"/>
    <x v="100"/>
    <x v="2"/>
    <x v="100"/>
    <x v="0"/>
    <x v="158"/>
    <x v="2"/>
    <x v="0"/>
    <x v="0"/>
    <x v="92"/>
    <x v="2"/>
    <x v="2"/>
    <x v="0"/>
    <x v="1"/>
    <x v="2"/>
    <x v="73"/>
    <x v="165"/>
    <x v="30"/>
    <x v="0"/>
    <x v="101"/>
    <x v="0"/>
    <x v="0"/>
    <x v="0"/>
    <x v="0"/>
    <x v="97"/>
    <x v="0"/>
    <x v="0"/>
    <x v="3"/>
    <x v="2"/>
    <x v="0"/>
    <x v="3"/>
    <x v="1"/>
    <x v="0"/>
    <x v="0"/>
    <x v="1"/>
    <x v="0"/>
    <x v="1"/>
    <x v="0"/>
  </r>
  <r>
    <x v="252"/>
    <x v="0"/>
    <x v="0"/>
    <x v="7"/>
    <x v="99"/>
    <x v="5"/>
    <x v="99"/>
    <x v="6"/>
    <x v="0"/>
    <x v="10"/>
    <x v="2"/>
    <x v="8"/>
    <x v="12"/>
    <x v="2"/>
    <x v="0"/>
    <x v="0"/>
    <x v="95"/>
    <x v="1"/>
    <x v="102"/>
    <x v="1"/>
    <x v="102"/>
    <x v="0"/>
    <x v="3"/>
    <x v="0"/>
    <x v="34"/>
    <x v="75"/>
    <x v="55"/>
    <x v="95"/>
    <x v="104"/>
    <x v="1"/>
    <x v="101"/>
    <x v="1"/>
    <x v="101"/>
    <x v="3"/>
    <x v="166"/>
    <x v="97"/>
    <x v="0"/>
    <x v="0"/>
    <x v="188"/>
    <x v="1"/>
    <x v="2"/>
    <x v="1"/>
    <x v="1"/>
    <x v="1"/>
    <x v="74"/>
    <x v="166"/>
    <x v="31"/>
    <x v="0"/>
    <x v="102"/>
    <x v="0"/>
    <x v="0"/>
    <x v="0"/>
    <x v="0"/>
    <x v="98"/>
    <x v="0"/>
    <x v="0"/>
    <x v="3"/>
    <x v="2"/>
    <x v="1"/>
    <x v="3"/>
    <x v="1"/>
    <x v="0"/>
    <x v="0"/>
    <x v="2"/>
    <x v="0"/>
    <x v="1"/>
    <x v="4"/>
  </r>
  <r>
    <x v="253"/>
    <x v="0"/>
    <x v="0"/>
    <x v="7"/>
    <x v="99"/>
    <x v="5"/>
    <x v="99"/>
    <x v="6"/>
    <x v="0"/>
    <x v="10"/>
    <x v="2"/>
    <x v="8"/>
    <x v="12"/>
    <x v="2"/>
    <x v="0"/>
    <x v="0"/>
    <x v="95"/>
    <x v="1"/>
    <x v="102"/>
    <x v="1"/>
    <x v="102"/>
    <x v="0"/>
    <x v="3"/>
    <x v="0"/>
    <x v="34"/>
    <x v="75"/>
    <x v="55"/>
    <x v="95"/>
    <x v="104"/>
    <x v="1"/>
    <x v="101"/>
    <x v="1"/>
    <x v="101"/>
    <x v="3"/>
    <x v="167"/>
    <x v="98"/>
    <x v="0"/>
    <x v="0"/>
    <x v="189"/>
    <x v="1"/>
    <x v="2"/>
    <x v="1"/>
    <x v="1"/>
    <x v="1"/>
    <x v="74"/>
    <x v="166"/>
    <x v="31"/>
    <x v="0"/>
    <x v="102"/>
    <x v="0"/>
    <x v="0"/>
    <x v="0"/>
    <x v="0"/>
    <x v="98"/>
    <x v="0"/>
    <x v="0"/>
    <x v="3"/>
    <x v="2"/>
    <x v="1"/>
    <x v="3"/>
    <x v="1"/>
    <x v="0"/>
    <x v="0"/>
    <x v="2"/>
    <x v="0"/>
    <x v="1"/>
    <x v="4"/>
  </r>
  <r>
    <x v="254"/>
    <x v="0"/>
    <x v="0"/>
    <x v="66"/>
    <x v="100"/>
    <x v="38"/>
    <x v="100"/>
    <x v="94"/>
    <x v="1"/>
    <x v="0"/>
    <x v="0"/>
    <x v="1"/>
    <x v="1"/>
    <x v="29"/>
    <x v="0"/>
    <x v="0"/>
    <x v="96"/>
    <x v="0"/>
    <x v="103"/>
    <x v="0"/>
    <x v="103"/>
    <x v="0"/>
    <x v="3"/>
    <x v="0"/>
    <x v="57"/>
    <x v="76"/>
    <x v="79"/>
    <x v="96"/>
    <x v="105"/>
    <x v="0"/>
    <x v="102"/>
    <x v="0"/>
    <x v="102"/>
    <x v="2"/>
    <x v="168"/>
    <x v="99"/>
    <x v="0"/>
    <x v="0"/>
    <x v="190"/>
    <x v="1"/>
    <x v="31"/>
    <x v="0"/>
    <x v="1"/>
    <x v="1"/>
    <x v="75"/>
    <x v="8"/>
    <x v="31"/>
    <x v="0"/>
    <x v="103"/>
    <x v="0"/>
    <x v="0"/>
    <x v="0"/>
    <x v="0"/>
    <x v="99"/>
    <x v="0"/>
    <x v="0"/>
    <x v="3"/>
    <x v="2"/>
    <x v="3"/>
    <x v="3"/>
    <x v="1"/>
    <x v="0"/>
    <x v="0"/>
    <x v="2"/>
    <x v="0"/>
    <x v="3"/>
    <x v="1"/>
  </r>
  <r>
    <x v="255"/>
    <x v="0"/>
    <x v="0"/>
    <x v="40"/>
    <x v="101"/>
    <x v="30"/>
    <x v="101"/>
    <x v="95"/>
    <x v="1"/>
    <x v="1"/>
    <x v="0"/>
    <x v="1"/>
    <x v="1"/>
    <x v="19"/>
    <x v="0"/>
    <x v="0"/>
    <x v="59"/>
    <x v="0"/>
    <x v="104"/>
    <x v="0"/>
    <x v="104"/>
    <x v="1"/>
    <x v="3"/>
    <x v="1"/>
    <x v="44"/>
    <x v="51"/>
    <x v="54"/>
    <x v="59"/>
    <x v="106"/>
    <x v="0"/>
    <x v="103"/>
    <x v="0"/>
    <x v="103"/>
    <x v="3"/>
    <x v="169"/>
    <x v="100"/>
    <x v="0"/>
    <x v="0"/>
    <x v="191"/>
    <x v="1"/>
    <x v="20"/>
    <x v="0"/>
    <x v="1"/>
    <x v="1"/>
    <x v="38"/>
    <x v="167"/>
    <x v="31"/>
    <x v="0"/>
    <x v="104"/>
    <x v="0"/>
    <x v="0"/>
    <x v="0"/>
    <x v="0"/>
    <x v="62"/>
    <x v="0"/>
    <x v="0"/>
    <x v="3"/>
    <x v="2"/>
    <x v="1"/>
    <x v="6"/>
    <x v="1"/>
    <x v="0"/>
    <x v="0"/>
    <x v="2"/>
    <x v="0"/>
    <x v="2"/>
    <x v="1"/>
  </r>
  <r>
    <x v="256"/>
    <x v="0"/>
    <x v="0"/>
    <x v="67"/>
    <x v="102"/>
    <x v="30"/>
    <x v="102"/>
    <x v="96"/>
    <x v="1"/>
    <x v="5"/>
    <x v="16"/>
    <x v="1"/>
    <x v="1"/>
    <x v="19"/>
    <x v="0"/>
    <x v="0"/>
    <x v="97"/>
    <x v="10"/>
    <x v="105"/>
    <x v="0"/>
    <x v="105"/>
    <x v="1"/>
    <x v="19"/>
    <x v="2"/>
    <x v="58"/>
    <x v="77"/>
    <x v="80"/>
    <x v="97"/>
    <x v="107"/>
    <x v="1"/>
    <x v="104"/>
    <x v="12"/>
    <x v="104"/>
    <x v="3"/>
    <x v="23"/>
    <x v="23"/>
    <x v="0"/>
    <x v="0"/>
    <x v="192"/>
    <x v="1"/>
    <x v="20"/>
    <x v="2"/>
    <x v="1"/>
    <x v="1"/>
    <x v="76"/>
    <x v="8"/>
    <x v="11"/>
    <x v="0"/>
    <x v="105"/>
    <x v="0"/>
    <x v="0"/>
    <x v="0"/>
    <x v="0"/>
    <x v="100"/>
    <x v="0"/>
    <x v="0"/>
    <x v="3"/>
    <x v="2"/>
    <x v="1"/>
    <x v="0"/>
    <x v="0"/>
    <x v="0"/>
    <x v="0"/>
    <x v="2"/>
    <x v="0"/>
    <x v="1"/>
    <x v="1"/>
  </r>
  <r>
    <x v="257"/>
    <x v="0"/>
    <x v="0"/>
    <x v="68"/>
    <x v="103"/>
    <x v="11"/>
    <x v="103"/>
    <x v="97"/>
    <x v="1"/>
    <x v="5"/>
    <x v="2"/>
    <x v="1"/>
    <x v="1"/>
    <x v="5"/>
    <x v="0"/>
    <x v="0"/>
    <x v="98"/>
    <x v="1"/>
    <x v="106"/>
    <x v="0"/>
    <x v="106"/>
    <x v="0"/>
    <x v="4"/>
    <x v="2"/>
    <x v="59"/>
    <x v="78"/>
    <x v="28"/>
    <x v="98"/>
    <x v="108"/>
    <x v="1"/>
    <x v="105"/>
    <x v="1"/>
    <x v="105"/>
    <x v="3"/>
    <x v="170"/>
    <x v="39"/>
    <x v="0"/>
    <x v="0"/>
    <x v="193"/>
    <x v="1"/>
    <x v="5"/>
    <x v="0"/>
    <x v="1"/>
    <x v="1"/>
    <x v="77"/>
    <x v="8"/>
    <x v="31"/>
    <x v="0"/>
    <x v="106"/>
    <x v="0"/>
    <x v="0"/>
    <x v="0"/>
    <x v="0"/>
    <x v="101"/>
    <x v="0"/>
    <x v="1"/>
    <x v="4"/>
    <x v="2"/>
    <x v="1"/>
    <x v="2"/>
    <x v="1"/>
    <x v="0"/>
    <x v="0"/>
    <x v="2"/>
    <x v="0"/>
    <x v="1"/>
    <x v="1"/>
  </r>
  <r>
    <x v="258"/>
    <x v="0"/>
    <x v="0"/>
    <x v="68"/>
    <x v="103"/>
    <x v="11"/>
    <x v="103"/>
    <x v="97"/>
    <x v="1"/>
    <x v="5"/>
    <x v="2"/>
    <x v="1"/>
    <x v="1"/>
    <x v="5"/>
    <x v="0"/>
    <x v="0"/>
    <x v="98"/>
    <x v="1"/>
    <x v="106"/>
    <x v="0"/>
    <x v="106"/>
    <x v="0"/>
    <x v="4"/>
    <x v="2"/>
    <x v="59"/>
    <x v="78"/>
    <x v="28"/>
    <x v="98"/>
    <x v="108"/>
    <x v="1"/>
    <x v="105"/>
    <x v="1"/>
    <x v="105"/>
    <x v="3"/>
    <x v="171"/>
    <x v="56"/>
    <x v="0"/>
    <x v="0"/>
    <x v="194"/>
    <x v="1"/>
    <x v="5"/>
    <x v="0"/>
    <x v="1"/>
    <x v="1"/>
    <x v="77"/>
    <x v="8"/>
    <x v="31"/>
    <x v="0"/>
    <x v="106"/>
    <x v="0"/>
    <x v="0"/>
    <x v="0"/>
    <x v="0"/>
    <x v="101"/>
    <x v="0"/>
    <x v="1"/>
    <x v="4"/>
    <x v="2"/>
    <x v="1"/>
    <x v="2"/>
    <x v="1"/>
    <x v="0"/>
    <x v="0"/>
    <x v="2"/>
    <x v="0"/>
    <x v="1"/>
    <x v="1"/>
  </r>
  <r>
    <x v="259"/>
    <x v="0"/>
    <x v="0"/>
    <x v="7"/>
    <x v="104"/>
    <x v="7"/>
    <x v="104"/>
    <x v="81"/>
    <x v="0"/>
    <x v="1"/>
    <x v="0"/>
    <x v="1"/>
    <x v="1"/>
    <x v="30"/>
    <x v="0"/>
    <x v="0"/>
    <x v="99"/>
    <x v="0"/>
    <x v="107"/>
    <x v="0"/>
    <x v="107"/>
    <x v="0"/>
    <x v="4"/>
    <x v="1"/>
    <x v="29"/>
    <x v="79"/>
    <x v="34"/>
    <x v="99"/>
    <x v="109"/>
    <x v="0"/>
    <x v="106"/>
    <x v="0"/>
    <x v="106"/>
    <x v="3"/>
    <x v="172"/>
    <x v="56"/>
    <x v="0"/>
    <x v="0"/>
    <x v="195"/>
    <x v="1"/>
    <x v="32"/>
    <x v="0"/>
    <x v="1"/>
    <x v="1"/>
    <x v="78"/>
    <x v="8"/>
    <x v="31"/>
    <x v="0"/>
    <x v="107"/>
    <x v="0"/>
    <x v="0"/>
    <x v="0"/>
    <x v="0"/>
    <x v="102"/>
    <x v="0"/>
    <x v="1"/>
    <x v="4"/>
    <x v="2"/>
    <x v="1"/>
    <x v="0"/>
    <x v="1"/>
    <x v="0"/>
    <x v="0"/>
    <x v="2"/>
    <x v="0"/>
    <x v="2"/>
    <x v="4"/>
  </r>
  <r>
    <x v="260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77"/>
    <x v="60"/>
    <x v="0"/>
    <x v="0"/>
    <x v="79"/>
    <x v="1"/>
    <x v="2"/>
    <x v="1"/>
    <x v="1"/>
    <x v="6"/>
    <x v="73"/>
    <x v="168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1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78"/>
    <x v="61"/>
    <x v="0"/>
    <x v="0"/>
    <x v="80"/>
    <x v="1"/>
    <x v="2"/>
    <x v="1"/>
    <x v="1"/>
    <x v="6"/>
    <x v="73"/>
    <x v="169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2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173"/>
    <x v="2"/>
    <x v="0"/>
    <x v="0"/>
    <x v="92"/>
    <x v="1"/>
    <x v="2"/>
    <x v="1"/>
    <x v="1"/>
    <x v="6"/>
    <x v="73"/>
    <x v="170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3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94"/>
    <x v="7"/>
    <x v="0"/>
    <x v="0"/>
    <x v="82"/>
    <x v="1"/>
    <x v="2"/>
    <x v="1"/>
    <x v="1"/>
    <x v="6"/>
    <x v="73"/>
    <x v="171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4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95"/>
    <x v="6"/>
    <x v="0"/>
    <x v="0"/>
    <x v="83"/>
    <x v="1"/>
    <x v="2"/>
    <x v="1"/>
    <x v="1"/>
    <x v="6"/>
    <x v="73"/>
    <x v="172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5"/>
    <x v="0"/>
    <x v="0"/>
    <x v="69"/>
    <x v="98"/>
    <x v="14"/>
    <x v="98"/>
    <x v="93"/>
    <x v="13"/>
    <x v="2"/>
    <x v="3"/>
    <x v="6"/>
    <x v="27"/>
    <x v="2"/>
    <x v="0"/>
    <x v="0"/>
    <x v="94"/>
    <x v="2"/>
    <x v="108"/>
    <x v="1"/>
    <x v="108"/>
    <x v="0"/>
    <x v="3"/>
    <x v="0"/>
    <x v="34"/>
    <x v="75"/>
    <x v="55"/>
    <x v="94"/>
    <x v="110"/>
    <x v="2"/>
    <x v="107"/>
    <x v="2"/>
    <x v="107"/>
    <x v="0"/>
    <x v="96"/>
    <x v="5"/>
    <x v="0"/>
    <x v="0"/>
    <x v="94"/>
    <x v="1"/>
    <x v="2"/>
    <x v="1"/>
    <x v="1"/>
    <x v="6"/>
    <x v="73"/>
    <x v="173"/>
    <x v="25"/>
    <x v="0"/>
    <x v="108"/>
    <x v="0"/>
    <x v="0"/>
    <x v="0"/>
    <x v="0"/>
    <x v="97"/>
    <x v="0"/>
    <x v="0"/>
    <x v="3"/>
    <x v="2"/>
    <x v="1"/>
    <x v="3"/>
    <x v="0"/>
    <x v="0"/>
    <x v="0"/>
    <x v="0"/>
    <x v="0"/>
    <x v="1"/>
    <x v="11"/>
  </r>
  <r>
    <x v="266"/>
    <x v="0"/>
    <x v="0"/>
    <x v="70"/>
    <x v="105"/>
    <x v="24"/>
    <x v="105"/>
    <x v="98"/>
    <x v="1"/>
    <x v="1"/>
    <x v="6"/>
    <x v="1"/>
    <x v="1"/>
    <x v="15"/>
    <x v="0"/>
    <x v="0"/>
    <x v="100"/>
    <x v="3"/>
    <x v="109"/>
    <x v="0"/>
    <x v="109"/>
    <x v="0"/>
    <x v="6"/>
    <x v="1"/>
    <x v="17"/>
    <x v="80"/>
    <x v="81"/>
    <x v="100"/>
    <x v="111"/>
    <x v="1"/>
    <x v="108"/>
    <x v="3"/>
    <x v="108"/>
    <x v="0"/>
    <x v="23"/>
    <x v="23"/>
    <x v="0"/>
    <x v="0"/>
    <x v="196"/>
    <x v="1"/>
    <x v="15"/>
    <x v="2"/>
    <x v="1"/>
    <x v="1"/>
    <x v="79"/>
    <x v="8"/>
    <x v="11"/>
    <x v="0"/>
    <x v="109"/>
    <x v="0"/>
    <x v="0"/>
    <x v="0"/>
    <x v="0"/>
    <x v="103"/>
    <x v="0"/>
    <x v="0"/>
    <x v="7"/>
    <x v="6"/>
    <x v="1"/>
    <x v="6"/>
    <x v="0"/>
    <x v="0"/>
    <x v="0"/>
    <x v="2"/>
    <x v="0"/>
    <x v="2"/>
    <x v="1"/>
  </r>
  <r>
    <x v="267"/>
    <x v="0"/>
    <x v="0"/>
    <x v="9"/>
    <x v="106"/>
    <x v="9"/>
    <x v="106"/>
    <x v="99"/>
    <x v="0"/>
    <x v="0"/>
    <x v="6"/>
    <x v="7"/>
    <x v="9"/>
    <x v="2"/>
    <x v="0"/>
    <x v="0"/>
    <x v="101"/>
    <x v="3"/>
    <x v="110"/>
    <x v="1"/>
    <x v="110"/>
    <x v="0"/>
    <x v="6"/>
    <x v="0"/>
    <x v="34"/>
    <x v="19"/>
    <x v="82"/>
    <x v="101"/>
    <x v="112"/>
    <x v="1"/>
    <x v="109"/>
    <x v="3"/>
    <x v="109"/>
    <x v="0"/>
    <x v="23"/>
    <x v="23"/>
    <x v="0"/>
    <x v="0"/>
    <x v="197"/>
    <x v="1"/>
    <x v="2"/>
    <x v="2"/>
    <x v="1"/>
    <x v="1"/>
    <x v="80"/>
    <x v="8"/>
    <x v="11"/>
    <x v="0"/>
    <x v="110"/>
    <x v="0"/>
    <x v="0"/>
    <x v="0"/>
    <x v="0"/>
    <x v="104"/>
    <x v="0"/>
    <x v="0"/>
    <x v="7"/>
    <x v="11"/>
    <x v="2"/>
    <x v="3"/>
    <x v="0"/>
    <x v="0"/>
    <x v="0"/>
    <x v="2"/>
    <x v="0"/>
    <x v="1"/>
    <x v="3"/>
  </r>
  <r>
    <x v="268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19"/>
    <x v="4"/>
    <x v="0"/>
    <x v="0"/>
    <x v="116"/>
    <x v="1"/>
    <x v="12"/>
    <x v="1"/>
    <x v="1"/>
    <x v="2"/>
    <x v="81"/>
    <x v="174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69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21"/>
    <x v="3"/>
    <x v="0"/>
    <x v="0"/>
    <x v="64"/>
    <x v="1"/>
    <x v="12"/>
    <x v="1"/>
    <x v="1"/>
    <x v="2"/>
    <x v="81"/>
    <x v="175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0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73"/>
    <x v="2"/>
    <x v="0"/>
    <x v="0"/>
    <x v="65"/>
    <x v="1"/>
    <x v="12"/>
    <x v="1"/>
    <x v="1"/>
    <x v="2"/>
    <x v="81"/>
    <x v="176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1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74"/>
    <x v="7"/>
    <x v="0"/>
    <x v="0"/>
    <x v="60"/>
    <x v="1"/>
    <x v="12"/>
    <x v="1"/>
    <x v="1"/>
    <x v="2"/>
    <x v="81"/>
    <x v="177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2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75"/>
    <x v="6"/>
    <x v="0"/>
    <x v="0"/>
    <x v="62"/>
    <x v="1"/>
    <x v="12"/>
    <x v="1"/>
    <x v="1"/>
    <x v="2"/>
    <x v="81"/>
    <x v="178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3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76"/>
    <x v="5"/>
    <x v="0"/>
    <x v="0"/>
    <x v="198"/>
    <x v="1"/>
    <x v="12"/>
    <x v="1"/>
    <x v="1"/>
    <x v="2"/>
    <x v="81"/>
    <x v="179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4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15"/>
    <x v="57"/>
    <x v="0"/>
    <x v="0"/>
    <x v="199"/>
    <x v="1"/>
    <x v="12"/>
    <x v="1"/>
    <x v="1"/>
    <x v="2"/>
    <x v="81"/>
    <x v="180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5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17"/>
    <x v="59"/>
    <x v="0"/>
    <x v="0"/>
    <x v="59"/>
    <x v="1"/>
    <x v="12"/>
    <x v="1"/>
    <x v="1"/>
    <x v="2"/>
    <x v="81"/>
    <x v="181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6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16"/>
    <x v="58"/>
    <x v="0"/>
    <x v="0"/>
    <x v="200"/>
    <x v="1"/>
    <x v="12"/>
    <x v="1"/>
    <x v="1"/>
    <x v="2"/>
    <x v="81"/>
    <x v="182"/>
    <x v="25"/>
    <x v="0"/>
    <x v="111"/>
    <x v="0"/>
    <x v="0"/>
    <x v="0"/>
    <x v="0"/>
    <x v="105"/>
    <x v="0"/>
    <x v="0"/>
    <x v="29"/>
    <x v="18"/>
    <x v="1"/>
    <x v="0"/>
    <x v="1"/>
    <x v="0"/>
    <x v="0"/>
    <x v="0"/>
    <x v="0"/>
    <x v="1"/>
    <x v="4"/>
  </r>
  <r>
    <x v="277"/>
    <x v="0"/>
    <x v="0"/>
    <x v="71"/>
    <x v="107"/>
    <x v="33"/>
    <x v="107"/>
    <x v="84"/>
    <x v="0"/>
    <x v="0"/>
    <x v="2"/>
    <x v="1"/>
    <x v="20"/>
    <x v="12"/>
    <x v="0"/>
    <x v="0"/>
    <x v="102"/>
    <x v="1"/>
    <x v="111"/>
    <x v="1"/>
    <x v="111"/>
    <x v="0"/>
    <x v="0"/>
    <x v="0"/>
    <x v="0"/>
    <x v="0"/>
    <x v="42"/>
    <x v="102"/>
    <x v="113"/>
    <x v="1"/>
    <x v="110"/>
    <x v="1"/>
    <x v="110"/>
    <x v="0"/>
    <x v="177"/>
    <x v="63"/>
    <x v="0"/>
    <x v="0"/>
    <x v="56"/>
    <x v="1"/>
    <x v="12"/>
    <x v="1"/>
    <x v="1"/>
    <x v="2"/>
    <x v="81"/>
    <x v="8"/>
    <x v="25"/>
    <x v="0"/>
    <x v="111"/>
    <x v="0"/>
    <x v="0"/>
    <x v="0"/>
    <x v="0"/>
    <x v="105"/>
    <x v="0"/>
    <x v="0"/>
    <x v="29"/>
    <x v="18"/>
    <x v="1"/>
    <x v="0"/>
    <x v="1"/>
    <x v="0"/>
    <x v="0"/>
    <x v="2"/>
    <x v="0"/>
    <x v="1"/>
    <x v="4"/>
  </r>
  <r>
    <x v="278"/>
    <x v="0"/>
    <x v="0"/>
    <x v="7"/>
    <x v="108"/>
    <x v="5"/>
    <x v="108"/>
    <x v="100"/>
    <x v="0"/>
    <x v="7"/>
    <x v="0"/>
    <x v="0"/>
    <x v="6"/>
    <x v="31"/>
    <x v="0"/>
    <x v="0"/>
    <x v="103"/>
    <x v="0"/>
    <x v="112"/>
    <x v="1"/>
    <x v="112"/>
    <x v="0"/>
    <x v="14"/>
    <x v="3"/>
    <x v="29"/>
    <x v="73"/>
    <x v="83"/>
    <x v="103"/>
    <x v="114"/>
    <x v="0"/>
    <x v="111"/>
    <x v="0"/>
    <x v="111"/>
    <x v="4"/>
    <x v="178"/>
    <x v="84"/>
    <x v="0"/>
    <x v="0"/>
    <x v="45"/>
    <x v="1"/>
    <x v="33"/>
    <x v="1"/>
    <x v="1"/>
    <x v="4"/>
    <x v="82"/>
    <x v="183"/>
    <x v="32"/>
    <x v="0"/>
    <x v="112"/>
    <x v="0"/>
    <x v="0"/>
    <x v="0"/>
    <x v="0"/>
    <x v="106"/>
    <x v="0"/>
    <x v="6"/>
    <x v="20"/>
    <x v="7"/>
    <x v="0"/>
    <x v="0"/>
    <x v="1"/>
    <x v="0"/>
    <x v="0"/>
    <x v="0"/>
    <x v="0"/>
    <x v="1"/>
    <x v="4"/>
  </r>
  <r>
    <x v="279"/>
    <x v="0"/>
    <x v="0"/>
    <x v="9"/>
    <x v="109"/>
    <x v="12"/>
    <x v="109"/>
    <x v="101"/>
    <x v="0"/>
    <x v="0"/>
    <x v="0"/>
    <x v="0"/>
    <x v="6"/>
    <x v="32"/>
    <x v="0"/>
    <x v="0"/>
    <x v="104"/>
    <x v="0"/>
    <x v="113"/>
    <x v="1"/>
    <x v="113"/>
    <x v="0"/>
    <x v="14"/>
    <x v="0"/>
    <x v="7"/>
    <x v="81"/>
    <x v="84"/>
    <x v="104"/>
    <x v="115"/>
    <x v="0"/>
    <x v="112"/>
    <x v="0"/>
    <x v="112"/>
    <x v="4"/>
    <x v="113"/>
    <x v="84"/>
    <x v="0"/>
    <x v="0"/>
    <x v="201"/>
    <x v="1"/>
    <x v="34"/>
    <x v="1"/>
    <x v="1"/>
    <x v="7"/>
    <x v="83"/>
    <x v="184"/>
    <x v="32"/>
    <x v="0"/>
    <x v="113"/>
    <x v="0"/>
    <x v="0"/>
    <x v="0"/>
    <x v="0"/>
    <x v="107"/>
    <x v="0"/>
    <x v="6"/>
    <x v="21"/>
    <x v="7"/>
    <x v="0"/>
    <x v="0"/>
    <x v="1"/>
    <x v="0"/>
    <x v="0"/>
    <x v="0"/>
    <x v="0"/>
    <x v="1"/>
    <x v="4"/>
  </r>
  <r>
    <x v="280"/>
    <x v="0"/>
    <x v="0"/>
    <x v="9"/>
    <x v="110"/>
    <x v="12"/>
    <x v="110"/>
    <x v="102"/>
    <x v="0"/>
    <x v="5"/>
    <x v="14"/>
    <x v="7"/>
    <x v="29"/>
    <x v="2"/>
    <x v="0"/>
    <x v="0"/>
    <x v="105"/>
    <x v="7"/>
    <x v="114"/>
    <x v="0"/>
    <x v="114"/>
    <x v="1"/>
    <x v="21"/>
    <x v="0"/>
    <x v="22"/>
    <x v="82"/>
    <x v="85"/>
    <x v="105"/>
    <x v="116"/>
    <x v="1"/>
    <x v="113"/>
    <x v="9"/>
    <x v="113"/>
    <x v="0"/>
    <x v="23"/>
    <x v="23"/>
    <x v="0"/>
    <x v="0"/>
    <x v="197"/>
    <x v="1"/>
    <x v="2"/>
    <x v="2"/>
    <x v="1"/>
    <x v="1"/>
    <x v="84"/>
    <x v="8"/>
    <x v="11"/>
    <x v="0"/>
    <x v="114"/>
    <x v="0"/>
    <x v="0"/>
    <x v="0"/>
    <x v="0"/>
    <x v="108"/>
    <x v="0"/>
    <x v="0"/>
    <x v="7"/>
    <x v="11"/>
    <x v="1"/>
    <x v="3"/>
    <x v="0"/>
    <x v="0"/>
    <x v="0"/>
    <x v="2"/>
    <x v="0"/>
    <x v="1"/>
    <x v="4"/>
  </r>
  <r>
    <x v="281"/>
    <x v="0"/>
    <x v="0"/>
    <x v="72"/>
    <x v="111"/>
    <x v="24"/>
    <x v="111"/>
    <x v="103"/>
    <x v="1"/>
    <x v="5"/>
    <x v="2"/>
    <x v="1"/>
    <x v="1"/>
    <x v="15"/>
    <x v="0"/>
    <x v="0"/>
    <x v="106"/>
    <x v="1"/>
    <x v="115"/>
    <x v="0"/>
    <x v="115"/>
    <x v="0"/>
    <x v="4"/>
    <x v="2"/>
    <x v="29"/>
    <x v="47"/>
    <x v="86"/>
    <x v="106"/>
    <x v="117"/>
    <x v="1"/>
    <x v="114"/>
    <x v="1"/>
    <x v="114"/>
    <x v="0"/>
    <x v="179"/>
    <x v="67"/>
    <x v="0"/>
    <x v="0"/>
    <x v="105"/>
    <x v="1"/>
    <x v="15"/>
    <x v="0"/>
    <x v="1"/>
    <x v="1"/>
    <x v="85"/>
    <x v="8"/>
    <x v="32"/>
    <x v="0"/>
    <x v="115"/>
    <x v="0"/>
    <x v="0"/>
    <x v="0"/>
    <x v="0"/>
    <x v="109"/>
    <x v="0"/>
    <x v="1"/>
    <x v="4"/>
    <x v="2"/>
    <x v="1"/>
    <x v="0"/>
    <x v="1"/>
    <x v="0"/>
    <x v="0"/>
    <x v="2"/>
    <x v="0"/>
    <x v="1"/>
    <x v="1"/>
  </r>
  <r>
    <x v="282"/>
    <x v="0"/>
    <x v="0"/>
    <x v="9"/>
    <x v="112"/>
    <x v="12"/>
    <x v="112"/>
    <x v="104"/>
    <x v="0"/>
    <x v="0"/>
    <x v="3"/>
    <x v="0"/>
    <x v="25"/>
    <x v="33"/>
    <x v="0"/>
    <x v="0"/>
    <x v="107"/>
    <x v="2"/>
    <x v="116"/>
    <x v="1"/>
    <x v="116"/>
    <x v="0"/>
    <x v="4"/>
    <x v="0"/>
    <x v="60"/>
    <x v="4"/>
    <x v="87"/>
    <x v="107"/>
    <x v="118"/>
    <x v="2"/>
    <x v="115"/>
    <x v="2"/>
    <x v="115"/>
    <x v="3"/>
    <x v="180"/>
    <x v="89"/>
    <x v="0"/>
    <x v="0"/>
    <x v="202"/>
    <x v="1"/>
    <x v="35"/>
    <x v="1"/>
    <x v="1"/>
    <x v="1"/>
    <x v="86"/>
    <x v="8"/>
    <x v="32"/>
    <x v="0"/>
    <x v="116"/>
    <x v="0"/>
    <x v="0"/>
    <x v="0"/>
    <x v="0"/>
    <x v="110"/>
    <x v="0"/>
    <x v="0"/>
    <x v="4"/>
    <x v="2"/>
    <x v="1"/>
    <x v="2"/>
    <x v="1"/>
    <x v="0"/>
    <x v="0"/>
    <x v="2"/>
    <x v="0"/>
    <x v="0"/>
    <x v="4"/>
  </r>
  <r>
    <x v="283"/>
    <x v="0"/>
    <x v="0"/>
    <x v="9"/>
    <x v="112"/>
    <x v="12"/>
    <x v="112"/>
    <x v="104"/>
    <x v="0"/>
    <x v="0"/>
    <x v="3"/>
    <x v="0"/>
    <x v="25"/>
    <x v="33"/>
    <x v="0"/>
    <x v="0"/>
    <x v="107"/>
    <x v="2"/>
    <x v="116"/>
    <x v="1"/>
    <x v="116"/>
    <x v="0"/>
    <x v="4"/>
    <x v="0"/>
    <x v="60"/>
    <x v="4"/>
    <x v="87"/>
    <x v="107"/>
    <x v="118"/>
    <x v="2"/>
    <x v="115"/>
    <x v="2"/>
    <x v="115"/>
    <x v="3"/>
    <x v="181"/>
    <x v="39"/>
    <x v="0"/>
    <x v="0"/>
    <x v="162"/>
    <x v="1"/>
    <x v="35"/>
    <x v="1"/>
    <x v="1"/>
    <x v="1"/>
    <x v="86"/>
    <x v="8"/>
    <x v="32"/>
    <x v="0"/>
    <x v="116"/>
    <x v="0"/>
    <x v="0"/>
    <x v="0"/>
    <x v="0"/>
    <x v="110"/>
    <x v="0"/>
    <x v="0"/>
    <x v="4"/>
    <x v="2"/>
    <x v="1"/>
    <x v="2"/>
    <x v="1"/>
    <x v="0"/>
    <x v="0"/>
    <x v="2"/>
    <x v="0"/>
    <x v="0"/>
    <x v="4"/>
  </r>
  <r>
    <x v="284"/>
    <x v="0"/>
    <x v="0"/>
    <x v="43"/>
    <x v="113"/>
    <x v="15"/>
    <x v="113"/>
    <x v="105"/>
    <x v="0"/>
    <x v="1"/>
    <x v="2"/>
    <x v="0"/>
    <x v="6"/>
    <x v="34"/>
    <x v="0"/>
    <x v="0"/>
    <x v="64"/>
    <x v="1"/>
    <x v="117"/>
    <x v="1"/>
    <x v="117"/>
    <x v="0"/>
    <x v="4"/>
    <x v="1"/>
    <x v="41"/>
    <x v="56"/>
    <x v="58"/>
    <x v="64"/>
    <x v="119"/>
    <x v="1"/>
    <x v="116"/>
    <x v="1"/>
    <x v="116"/>
    <x v="3"/>
    <x v="182"/>
    <x v="89"/>
    <x v="0"/>
    <x v="0"/>
    <x v="195"/>
    <x v="1"/>
    <x v="36"/>
    <x v="1"/>
    <x v="1"/>
    <x v="1"/>
    <x v="43"/>
    <x v="8"/>
    <x v="32"/>
    <x v="0"/>
    <x v="117"/>
    <x v="0"/>
    <x v="0"/>
    <x v="0"/>
    <x v="0"/>
    <x v="67"/>
    <x v="0"/>
    <x v="1"/>
    <x v="4"/>
    <x v="2"/>
    <x v="1"/>
    <x v="2"/>
    <x v="0"/>
    <x v="0"/>
    <x v="0"/>
    <x v="2"/>
    <x v="0"/>
    <x v="2"/>
    <x v="4"/>
  </r>
  <r>
    <x v="285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19"/>
    <x v="4"/>
    <x v="0"/>
    <x v="0"/>
    <x v="79"/>
    <x v="1"/>
    <x v="2"/>
    <x v="1"/>
    <x v="1"/>
    <x v="7"/>
    <x v="87"/>
    <x v="185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86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21"/>
    <x v="3"/>
    <x v="0"/>
    <x v="0"/>
    <x v="80"/>
    <x v="1"/>
    <x v="2"/>
    <x v="1"/>
    <x v="1"/>
    <x v="7"/>
    <x v="87"/>
    <x v="186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87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73"/>
    <x v="2"/>
    <x v="0"/>
    <x v="0"/>
    <x v="92"/>
    <x v="1"/>
    <x v="2"/>
    <x v="1"/>
    <x v="1"/>
    <x v="7"/>
    <x v="87"/>
    <x v="187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88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74"/>
    <x v="7"/>
    <x v="0"/>
    <x v="0"/>
    <x v="82"/>
    <x v="1"/>
    <x v="2"/>
    <x v="1"/>
    <x v="1"/>
    <x v="7"/>
    <x v="87"/>
    <x v="188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89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75"/>
    <x v="6"/>
    <x v="0"/>
    <x v="0"/>
    <x v="174"/>
    <x v="1"/>
    <x v="2"/>
    <x v="1"/>
    <x v="1"/>
    <x v="7"/>
    <x v="87"/>
    <x v="189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90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76"/>
    <x v="5"/>
    <x v="0"/>
    <x v="0"/>
    <x v="94"/>
    <x v="1"/>
    <x v="2"/>
    <x v="1"/>
    <x v="1"/>
    <x v="7"/>
    <x v="87"/>
    <x v="190"/>
    <x v="32"/>
    <x v="0"/>
    <x v="118"/>
    <x v="0"/>
    <x v="0"/>
    <x v="0"/>
    <x v="0"/>
    <x v="111"/>
    <x v="0"/>
    <x v="0"/>
    <x v="30"/>
    <x v="11"/>
    <x v="1"/>
    <x v="3"/>
    <x v="1"/>
    <x v="0"/>
    <x v="0"/>
    <x v="0"/>
    <x v="0"/>
    <x v="1"/>
    <x v="3"/>
  </r>
  <r>
    <x v="291"/>
    <x v="0"/>
    <x v="0"/>
    <x v="73"/>
    <x v="114"/>
    <x v="4"/>
    <x v="114"/>
    <x v="106"/>
    <x v="0"/>
    <x v="0"/>
    <x v="3"/>
    <x v="5"/>
    <x v="31"/>
    <x v="2"/>
    <x v="0"/>
    <x v="0"/>
    <x v="108"/>
    <x v="2"/>
    <x v="118"/>
    <x v="1"/>
    <x v="118"/>
    <x v="0"/>
    <x v="10"/>
    <x v="0"/>
    <x v="47"/>
    <x v="83"/>
    <x v="88"/>
    <x v="108"/>
    <x v="120"/>
    <x v="2"/>
    <x v="117"/>
    <x v="2"/>
    <x v="117"/>
    <x v="0"/>
    <x v="183"/>
    <x v="95"/>
    <x v="0"/>
    <x v="0"/>
    <x v="144"/>
    <x v="1"/>
    <x v="2"/>
    <x v="1"/>
    <x v="1"/>
    <x v="7"/>
    <x v="87"/>
    <x v="8"/>
    <x v="32"/>
    <x v="0"/>
    <x v="118"/>
    <x v="0"/>
    <x v="0"/>
    <x v="0"/>
    <x v="0"/>
    <x v="111"/>
    <x v="0"/>
    <x v="0"/>
    <x v="30"/>
    <x v="11"/>
    <x v="1"/>
    <x v="3"/>
    <x v="1"/>
    <x v="0"/>
    <x v="0"/>
    <x v="2"/>
    <x v="0"/>
    <x v="1"/>
    <x v="3"/>
  </r>
  <r>
    <x v="292"/>
    <x v="0"/>
    <x v="0"/>
    <x v="7"/>
    <x v="115"/>
    <x v="7"/>
    <x v="115"/>
    <x v="107"/>
    <x v="0"/>
    <x v="3"/>
    <x v="3"/>
    <x v="5"/>
    <x v="31"/>
    <x v="2"/>
    <x v="0"/>
    <x v="0"/>
    <x v="109"/>
    <x v="2"/>
    <x v="119"/>
    <x v="1"/>
    <x v="119"/>
    <x v="0"/>
    <x v="3"/>
    <x v="3"/>
    <x v="17"/>
    <x v="84"/>
    <x v="89"/>
    <x v="109"/>
    <x v="121"/>
    <x v="0"/>
    <x v="118"/>
    <x v="2"/>
    <x v="118"/>
    <x v="0"/>
    <x v="23"/>
    <x v="23"/>
    <x v="0"/>
    <x v="0"/>
    <x v="203"/>
    <x v="1"/>
    <x v="2"/>
    <x v="2"/>
    <x v="1"/>
    <x v="1"/>
    <x v="88"/>
    <x v="8"/>
    <x v="11"/>
    <x v="0"/>
    <x v="119"/>
    <x v="0"/>
    <x v="0"/>
    <x v="0"/>
    <x v="0"/>
    <x v="112"/>
    <x v="0"/>
    <x v="2"/>
    <x v="3"/>
    <x v="2"/>
    <x v="1"/>
    <x v="6"/>
    <x v="0"/>
    <x v="0"/>
    <x v="0"/>
    <x v="2"/>
    <x v="0"/>
    <x v="1"/>
    <x v="4"/>
  </r>
  <r>
    <x v="293"/>
    <x v="0"/>
    <x v="0"/>
    <x v="7"/>
    <x v="115"/>
    <x v="7"/>
    <x v="115"/>
    <x v="107"/>
    <x v="0"/>
    <x v="3"/>
    <x v="3"/>
    <x v="5"/>
    <x v="31"/>
    <x v="2"/>
    <x v="0"/>
    <x v="0"/>
    <x v="109"/>
    <x v="2"/>
    <x v="119"/>
    <x v="1"/>
    <x v="119"/>
    <x v="0"/>
    <x v="3"/>
    <x v="3"/>
    <x v="17"/>
    <x v="84"/>
    <x v="89"/>
    <x v="109"/>
    <x v="122"/>
    <x v="2"/>
    <x v="118"/>
    <x v="2"/>
    <x v="118"/>
    <x v="0"/>
    <x v="62"/>
    <x v="57"/>
    <x v="0"/>
    <x v="0"/>
    <x v="204"/>
    <x v="1"/>
    <x v="2"/>
    <x v="1"/>
    <x v="1"/>
    <x v="4"/>
    <x v="88"/>
    <x v="191"/>
    <x v="10"/>
    <x v="0"/>
    <x v="119"/>
    <x v="0"/>
    <x v="0"/>
    <x v="0"/>
    <x v="0"/>
    <x v="112"/>
    <x v="0"/>
    <x v="2"/>
    <x v="3"/>
    <x v="2"/>
    <x v="1"/>
    <x v="6"/>
    <x v="1"/>
    <x v="0"/>
    <x v="0"/>
    <x v="0"/>
    <x v="0"/>
    <x v="1"/>
    <x v="4"/>
  </r>
  <r>
    <x v="294"/>
    <x v="0"/>
    <x v="0"/>
    <x v="7"/>
    <x v="115"/>
    <x v="7"/>
    <x v="115"/>
    <x v="107"/>
    <x v="0"/>
    <x v="3"/>
    <x v="3"/>
    <x v="5"/>
    <x v="31"/>
    <x v="2"/>
    <x v="0"/>
    <x v="0"/>
    <x v="109"/>
    <x v="2"/>
    <x v="119"/>
    <x v="1"/>
    <x v="119"/>
    <x v="0"/>
    <x v="3"/>
    <x v="3"/>
    <x v="17"/>
    <x v="84"/>
    <x v="89"/>
    <x v="109"/>
    <x v="122"/>
    <x v="2"/>
    <x v="118"/>
    <x v="2"/>
    <x v="118"/>
    <x v="0"/>
    <x v="63"/>
    <x v="58"/>
    <x v="0"/>
    <x v="0"/>
    <x v="205"/>
    <x v="1"/>
    <x v="2"/>
    <x v="1"/>
    <x v="1"/>
    <x v="4"/>
    <x v="88"/>
    <x v="192"/>
    <x v="10"/>
    <x v="0"/>
    <x v="119"/>
    <x v="0"/>
    <x v="0"/>
    <x v="0"/>
    <x v="0"/>
    <x v="112"/>
    <x v="0"/>
    <x v="2"/>
    <x v="3"/>
    <x v="2"/>
    <x v="1"/>
    <x v="6"/>
    <x v="1"/>
    <x v="0"/>
    <x v="0"/>
    <x v="0"/>
    <x v="0"/>
    <x v="1"/>
    <x v="4"/>
  </r>
  <r>
    <x v="295"/>
    <x v="0"/>
    <x v="0"/>
    <x v="7"/>
    <x v="115"/>
    <x v="7"/>
    <x v="115"/>
    <x v="107"/>
    <x v="0"/>
    <x v="3"/>
    <x v="3"/>
    <x v="5"/>
    <x v="31"/>
    <x v="2"/>
    <x v="0"/>
    <x v="0"/>
    <x v="109"/>
    <x v="2"/>
    <x v="119"/>
    <x v="1"/>
    <x v="119"/>
    <x v="0"/>
    <x v="3"/>
    <x v="3"/>
    <x v="17"/>
    <x v="84"/>
    <x v="89"/>
    <x v="109"/>
    <x v="122"/>
    <x v="2"/>
    <x v="118"/>
    <x v="2"/>
    <x v="118"/>
    <x v="0"/>
    <x v="64"/>
    <x v="59"/>
    <x v="0"/>
    <x v="0"/>
    <x v="206"/>
    <x v="1"/>
    <x v="2"/>
    <x v="1"/>
    <x v="1"/>
    <x v="4"/>
    <x v="88"/>
    <x v="193"/>
    <x v="10"/>
    <x v="0"/>
    <x v="119"/>
    <x v="0"/>
    <x v="0"/>
    <x v="0"/>
    <x v="0"/>
    <x v="112"/>
    <x v="0"/>
    <x v="2"/>
    <x v="3"/>
    <x v="2"/>
    <x v="1"/>
    <x v="6"/>
    <x v="1"/>
    <x v="0"/>
    <x v="0"/>
    <x v="0"/>
    <x v="0"/>
    <x v="1"/>
    <x v="4"/>
  </r>
  <r>
    <x v="296"/>
    <x v="0"/>
    <x v="0"/>
    <x v="7"/>
    <x v="116"/>
    <x v="9"/>
    <x v="116"/>
    <x v="108"/>
    <x v="15"/>
    <x v="0"/>
    <x v="2"/>
    <x v="7"/>
    <x v="29"/>
    <x v="2"/>
    <x v="0"/>
    <x v="0"/>
    <x v="110"/>
    <x v="1"/>
    <x v="120"/>
    <x v="1"/>
    <x v="120"/>
    <x v="0"/>
    <x v="19"/>
    <x v="0"/>
    <x v="33"/>
    <x v="85"/>
    <x v="90"/>
    <x v="110"/>
    <x v="123"/>
    <x v="1"/>
    <x v="119"/>
    <x v="1"/>
    <x v="119"/>
    <x v="3"/>
    <x v="184"/>
    <x v="101"/>
    <x v="0"/>
    <x v="0"/>
    <x v="207"/>
    <x v="1"/>
    <x v="2"/>
    <x v="1"/>
    <x v="1"/>
    <x v="1"/>
    <x v="89"/>
    <x v="194"/>
    <x v="33"/>
    <x v="0"/>
    <x v="120"/>
    <x v="0"/>
    <x v="0"/>
    <x v="0"/>
    <x v="0"/>
    <x v="113"/>
    <x v="0"/>
    <x v="0"/>
    <x v="31"/>
    <x v="19"/>
    <x v="1"/>
    <x v="3"/>
    <x v="1"/>
    <x v="0"/>
    <x v="0"/>
    <x v="2"/>
    <x v="0"/>
    <x v="1"/>
    <x v="12"/>
  </r>
  <r>
    <x v="297"/>
    <x v="0"/>
    <x v="0"/>
    <x v="7"/>
    <x v="116"/>
    <x v="9"/>
    <x v="116"/>
    <x v="108"/>
    <x v="15"/>
    <x v="0"/>
    <x v="2"/>
    <x v="7"/>
    <x v="29"/>
    <x v="2"/>
    <x v="0"/>
    <x v="0"/>
    <x v="110"/>
    <x v="1"/>
    <x v="120"/>
    <x v="1"/>
    <x v="120"/>
    <x v="0"/>
    <x v="19"/>
    <x v="0"/>
    <x v="33"/>
    <x v="85"/>
    <x v="90"/>
    <x v="110"/>
    <x v="123"/>
    <x v="1"/>
    <x v="119"/>
    <x v="1"/>
    <x v="119"/>
    <x v="3"/>
    <x v="185"/>
    <x v="102"/>
    <x v="0"/>
    <x v="0"/>
    <x v="208"/>
    <x v="1"/>
    <x v="2"/>
    <x v="1"/>
    <x v="1"/>
    <x v="1"/>
    <x v="89"/>
    <x v="195"/>
    <x v="33"/>
    <x v="0"/>
    <x v="120"/>
    <x v="0"/>
    <x v="0"/>
    <x v="0"/>
    <x v="0"/>
    <x v="113"/>
    <x v="0"/>
    <x v="0"/>
    <x v="31"/>
    <x v="19"/>
    <x v="1"/>
    <x v="3"/>
    <x v="1"/>
    <x v="0"/>
    <x v="0"/>
    <x v="2"/>
    <x v="0"/>
    <x v="1"/>
    <x v="12"/>
  </r>
  <r>
    <x v="298"/>
    <x v="0"/>
    <x v="0"/>
    <x v="74"/>
    <x v="117"/>
    <x v="25"/>
    <x v="117"/>
    <x v="109"/>
    <x v="16"/>
    <x v="2"/>
    <x v="7"/>
    <x v="11"/>
    <x v="26"/>
    <x v="2"/>
    <x v="5"/>
    <x v="16"/>
    <x v="111"/>
    <x v="1"/>
    <x v="121"/>
    <x v="1"/>
    <x v="121"/>
    <x v="0"/>
    <x v="22"/>
    <x v="3"/>
    <x v="1"/>
    <x v="63"/>
    <x v="29"/>
    <x v="111"/>
    <x v="124"/>
    <x v="1"/>
    <x v="120"/>
    <x v="1"/>
    <x v="120"/>
    <x v="4"/>
    <x v="186"/>
    <x v="103"/>
    <x v="0"/>
    <x v="0"/>
    <x v="209"/>
    <x v="1"/>
    <x v="2"/>
    <x v="1"/>
    <x v="1"/>
    <x v="1"/>
    <x v="90"/>
    <x v="8"/>
    <x v="33"/>
    <x v="0"/>
    <x v="121"/>
    <x v="0"/>
    <x v="0"/>
    <x v="0"/>
    <x v="0"/>
    <x v="114"/>
    <x v="0"/>
    <x v="3"/>
    <x v="10"/>
    <x v="7"/>
    <x v="0"/>
    <x v="3"/>
    <x v="1"/>
    <x v="0"/>
    <x v="0"/>
    <x v="2"/>
    <x v="0"/>
    <x v="1"/>
    <x v="13"/>
  </r>
  <r>
    <x v="299"/>
    <x v="0"/>
    <x v="0"/>
    <x v="0"/>
    <x v="45"/>
    <x v="0"/>
    <x v="45"/>
    <x v="43"/>
    <x v="5"/>
    <x v="0"/>
    <x v="12"/>
    <x v="10"/>
    <x v="16"/>
    <x v="0"/>
    <x v="0"/>
    <x v="0"/>
    <x v="42"/>
    <x v="6"/>
    <x v="122"/>
    <x v="0"/>
    <x v="122"/>
    <x v="0"/>
    <x v="0"/>
    <x v="0"/>
    <x v="7"/>
    <x v="17"/>
    <x v="18"/>
    <x v="42"/>
    <x v="125"/>
    <x v="1"/>
    <x v="121"/>
    <x v="8"/>
    <x v="121"/>
    <x v="0"/>
    <x v="23"/>
    <x v="23"/>
    <x v="0"/>
    <x v="0"/>
    <x v="210"/>
    <x v="2"/>
    <x v="2"/>
    <x v="2"/>
    <x v="1"/>
    <x v="1"/>
    <x v="21"/>
    <x v="8"/>
    <x v="11"/>
    <x v="0"/>
    <x v="122"/>
    <x v="0"/>
    <x v="0"/>
    <x v="0"/>
    <x v="0"/>
    <x v="45"/>
    <x v="0"/>
    <x v="0"/>
    <x v="0"/>
    <x v="9"/>
    <x v="0"/>
    <x v="3"/>
    <x v="0"/>
    <x v="0"/>
    <x v="0"/>
    <x v="2"/>
    <x v="0"/>
    <x v="1"/>
    <x v="0"/>
  </r>
  <r>
    <x v="300"/>
    <x v="0"/>
    <x v="0"/>
    <x v="75"/>
    <x v="118"/>
    <x v="15"/>
    <x v="118"/>
    <x v="110"/>
    <x v="0"/>
    <x v="0"/>
    <x v="2"/>
    <x v="1"/>
    <x v="32"/>
    <x v="14"/>
    <x v="0"/>
    <x v="0"/>
    <x v="112"/>
    <x v="1"/>
    <x v="123"/>
    <x v="1"/>
    <x v="40"/>
    <x v="0"/>
    <x v="21"/>
    <x v="0"/>
    <x v="61"/>
    <x v="86"/>
    <x v="91"/>
    <x v="112"/>
    <x v="126"/>
    <x v="1"/>
    <x v="122"/>
    <x v="1"/>
    <x v="122"/>
    <x v="3"/>
    <x v="187"/>
    <x v="76"/>
    <x v="0"/>
    <x v="0"/>
    <x v="96"/>
    <x v="1"/>
    <x v="14"/>
    <x v="1"/>
    <x v="1"/>
    <x v="1"/>
    <x v="91"/>
    <x v="8"/>
    <x v="33"/>
    <x v="0"/>
    <x v="123"/>
    <x v="0"/>
    <x v="0"/>
    <x v="0"/>
    <x v="0"/>
    <x v="115"/>
    <x v="0"/>
    <x v="0"/>
    <x v="7"/>
    <x v="6"/>
    <x v="1"/>
    <x v="1"/>
    <x v="1"/>
    <x v="0"/>
    <x v="0"/>
    <x v="2"/>
    <x v="0"/>
    <x v="1"/>
    <x v="4"/>
  </r>
  <r>
    <x v="301"/>
    <x v="0"/>
    <x v="0"/>
    <x v="75"/>
    <x v="118"/>
    <x v="15"/>
    <x v="118"/>
    <x v="110"/>
    <x v="0"/>
    <x v="0"/>
    <x v="2"/>
    <x v="1"/>
    <x v="32"/>
    <x v="14"/>
    <x v="0"/>
    <x v="0"/>
    <x v="112"/>
    <x v="1"/>
    <x v="123"/>
    <x v="1"/>
    <x v="40"/>
    <x v="0"/>
    <x v="21"/>
    <x v="0"/>
    <x v="61"/>
    <x v="86"/>
    <x v="91"/>
    <x v="112"/>
    <x v="126"/>
    <x v="1"/>
    <x v="122"/>
    <x v="1"/>
    <x v="122"/>
    <x v="3"/>
    <x v="188"/>
    <x v="92"/>
    <x v="0"/>
    <x v="0"/>
    <x v="211"/>
    <x v="1"/>
    <x v="14"/>
    <x v="1"/>
    <x v="1"/>
    <x v="1"/>
    <x v="91"/>
    <x v="8"/>
    <x v="33"/>
    <x v="0"/>
    <x v="123"/>
    <x v="0"/>
    <x v="0"/>
    <x v="0"/>
    <x v="0"/>
    <x v="115"/>
    <x v="0"/>
    <x v="0"/>
    <x v="7"/>
    <x v="6"/>
    <x v="1"/>
    <x v="1"/>
    <x v="1"/>
    <x v="0"/>
    <x v="0"/>
    <x v="2"/>
    <x v="0"/>
    <x v="1"/>
    <x v="4"/>
  </r>
  <r>
    <x v="302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74"/>
    <x v="7"/>
    <x v="0"/>
    <x v="0"/>
    <x v="212"/>
    <x v="2"/>
    <x v="16"/>
    <x v="0"/>
    <x v="1"/>
    <x v="6"/>
    <x v="92"/>
    <x v="196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3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89"/>
    <x v="60"/>
    <x v="0"/>
    <x v="0"/>
    <x v="213"/>
    <x v="2"/>
    <x v="16"/>
    <x v="0"/>
    <x v="1"/>
    <x v="6"/>
    <x v="92"/>
    <x v="197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4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75"/>
    <x v="6"/>
    <x v="0"/>
    <x v="0"/>
    <x v="83"/>
    <x v="2"/>
    <x v="16"/>
    <x v="0"/>
    <x v="1"/>
    <x v="6"/>
    <x v="92"/>
    <x v="198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5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90"/>
    <x v="61"/>
    <x v="0"/>
    <x v="0"/>
    <x v="80"/>
    <x v="2"/>
    <x v="16"/>
    <x v="0"/>
    <x v="1"/>
    <x v="6"/>
    <x v="92"/>
    <x v="199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6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76"/>
    <x v="5"/>
    <x v="0"/>
    <x v="0"/>
    <x v="94"/>
    <x v="2"/>
    <x v="16"/>
    <x v="0"/>
    <x v="1"/>
    <x v="6"/>
    <x v="92"/>
    <x v="200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7"/>
    <x v="0"/>
    <x v="0"/>
    <x v="76"/>
    <x v="119"/>
    <x v="26"/>
    <x v="119"/>
    <x v="111"/>
    <x v="1"/>
    <x v="5"/>
    <x v="0"/>
    <x v="1"/>
    <x v="1"/>
    <x v="16"/>
    <x v="0"/>
    <x v="0"/>
    <x v="113"/>
    <x v="0"/>
    <x v="124"/>
    <x v="0"/>
    <x v="123"/>
    <x v="0"/>
    <x v="6"/>
    <x v="2"/>
    <x v="32"/>
    <x v="17"/>
    <x v="42"/>
    <x v="113"/>
    <x v="127"/>
    <x v="0"/>
    <x v="123"/>
    <x v="0"/>
    <x v="123"/>
    <x v="0"/>
    <x v="173"/>
    <x v="2"/>
    <x v="0"/>
    <x v="0"/>
    <x v="92"/>
    <x v="2"/>
    <x v="16"/>
    <x v="0"/>
    <x v="1"/>
    <x v="6"/>
    <x v="92"/>
    <x v="201"/>
    <x v="34"/>
    <x v="0"/>
    <x v="124"/>
    <x v="0"/>
    <x v="0"/>
    <x v="0"/>
    <x v="0"/>
    <x v="116"/>
    <x v="0"/>
    <x v="0"/>
    <x v="7"/>
    <x v="2"/>
    <x v="1"/>
    <x v="2"/>
    <x v="1"/>
    <x v="0"/>
    <x v="0"/>
    <x v="0"/>
    <x v="0"/>
    <x v="1"/>
    <x v="1"/>
  </r>
  <r>
    <x v="308"/>
    <x v="0"/>
    <x v="0"/>
    <x v="7"/>
    <x v="120"/>
    <x v="7"/>
    <x v="120"/>
    <x v="112"/>
    <x v="0"/>
    <x v="4"/>
    <x v="6"/>
    <x v="8"/>
    <x v="12"/>
    <x v="2"/>
    <x v="0"/>
    <x v="0"/>
    <x v="114"/>
    <x v="3"/>
    <x v="125"/>
    <x v="1"/>
    <x v="124"/>
    <x v="0"/>
    <x v="4"/>
    <x v="2"/>
    <x v="62"/>
    <x v="87"/>
    <x v="92"/>
    <x v="114"/>
    <x v="128"/>
    <x v="1"/>
    <x v="124"/>
    <x v="3"/>
    <x v="124"/>
    <x v="3"/>
    <x v="23"/>
    <x v="23"/>
    <x v="0"/>
    <x v="0"/>
    <x v="95"/>
    <x v="1"/>
    <x v="2"/>
    <x v="2"/>
    <x v="1"/>
    <x v="1"/>
    <x v="93"/>
    <x v="8"/>
    <x v="11"/>
    <x v="0"/>
    <x v="125"/>
    <x v="0"/>
    <x v="0"/>
    <x v="0"/>
    <x v="0"/>
    <x v="117"/>
    <x v="0"/>
    <x v="1"/>
    <x v="4"/>
    <x v="2"/>
    <x v="1"/>
    <x v="0"/>
    <x v="0"/>
    <x v="0"/>
    <x v="0"/>
    <x v="2"/>
    <x v="0"/>
    <x v="0"/>
    <x v="4"/>
  </r>
  <r>
    <x v="309"/>
    <x v="0"/>
    <x v="0"/>
    <x v="0"/>
    <x v="121"/>
    <x v="0"/>
    <x v="121"/>
    <x v="113"/>
    <x v="0"/>
    <x v="1"/>
    <x v="2"/>
    <x v="4"/>
    <x v="4"/>
    <x v="0"/>
    <x v="0"/>
    <x v="0"/>
    <x v="115"/>
    <x v="1"/>
    <x v="126"/>
    <x v="0"/>
    <x v="125"/>
    <x v="0"/>
    <x v="10"/>
    <x v="1"/>
    <x v="63"/>
    <x v="88"/>
    <x v="93"/>
    <x v="115"/>
    <x v="129"/>
    <x v="1"/>
    <x v="125"/>
    <x v="1"/>
    <x v="125"/>
    <x v="2"/>
    <x v="17"/>
    <x v="17"/>
    <x v="0"/>
    <x v="0"/>
    <x v="214"/>
    <x v="2"/>
    <x v="2"/>
    <x v="0"/>
    <x v="1"/>
    <x v="5"/>
    <x v="94"/>
    <x v="202"/>
    <x v="34"/>
    <x v="0"/>
    <x v="126"/>
    <x v="0"/>
    <x v="0"/>
    <x v="0"/>
    <x v="0"/>
    <x v="118"/>
    <x v="0"/>
    <x v="0"/>
    <x v="6"/>
    <x v="6"/>
    <x v="0"/>
    <x v="0"/>
    <x v="1"/>
    <x v="0"/>
    <x v="0"/>
    <x v="0"/>
    <x v="0"/>
    <x v="2"/>
    <x v="0"/>
  </r>
  <r>
    <x v="310"/>
    <x v="0"/>
    <x v="0"/>
    <x v="0"/>
    <x v="121"/>
    <x v="0"/>
    <x v="121"/>
    <x v="113"/>
    <x v="0"/>
    <x v="1"/>
    <x v="2"/>
    <x v="4"/>
    <x v="4"/>
    <x v="0"/>
    <x v="0"/>
    <x v="0"/>
    <x v="115"/>
    <x v="1"/>
    <x v="126"/>
    <x v="0"/>
    <x v="125"/>
    <x v="0"/>
    <x v="10"/>
    <x v="1"/>
    <x v="63"/>
    <x v="88"/>
    <x v="93"/>
    <x v="115"/>
    <x v="129"/>
    <x v="1"/>
    <x v="125"/>
    <x v="1"/>
    <x v="125"/>
    <x v="2"/>
    <x v="16"/>
    <x v="16"/>
    <x v="0"/>
    <x v="0"/>
    <x v="215"/>
    <x v="2"/>
    <x v="2"/>
    <x v="0"/>
    <x v="1"/>
    <x v="5"/>
    <x v="94"/>
    <x v="203"/>
    <x v="34"/>
    <x v="0"/>
    <x v="126"/>
    <x v="0"/>
    <x v="0"/>
    <x v="0"/>
    <x v="0"/>
    <x v="118"/>
    <x v="0"/>
    <x v="0"/>
    <x v="6"/>
    <x v="6"/>
    <x v="0"/>
    <x v="0"/>
    <x v="1"/>
    <x v="0"/>
    <x v="0"/>
    <x v="0"/>
    <x v="0"/>
    <x v="2"/>
    <x v="0"/>
  </r>
  <r>
    <x v="311"/>
    <x v="0"/>
    <x v="0"/>
    <x v="0"/>
    <x v="121"/>
    <x v="0"/>
    <x v="121"/>
    <x v="113"/>
    <x v="0"/>
    <x v="1"/>
    <x v="2"/>
    <x v="4"/>
    <x v="4"/>
    <x v="0"/>
    <x v="0"/>
    <x v="0"/>
    <x v="115"/>
    <x v="1"/>
    <x v="126"/>
    <x v="0"/>
    <x v="125"/>
    <x v="0"/>
    <x v="10"/>
    <x v="1"/>
    <x v="63"/>
    <x v="88"/>
    <x v="93"/>
    <x v="115"/>
    <x v="129"/>
    <x v="1"/>
    <x v="125"/>
    <x v="1"/>
    <x v="125"/>
    <x v="2"/>
    <x v="89"/>
    <x v="73"/>
    <x v="0"/>
    <x v="0"/>
    <x v="216"/>
    <x v="2"/>
    <x v="2"/>
    <x v="0"/>
    <x v="1"/>
    <x v="5"/>
    <x v="94"/>
    <x v="204"/>
    <x v="34"/>
    <x v="0"/>
    <x v="126"/>
    <x v="0"/>
    <x v="0"/>
    <x v="0"/>
    <x v="0"/>
    <x v="118"/>
    <x v="0"/>
    <x v="0"/>
    <x v="6"/>
    <x v="6"/>
    <x v="0"/>
    <x v="0"/>
    <x v="1"/>
    <x v="0"/>
    <x v="0"/>
    <x v="0"/>
    <x v="0"/>
    <x v="2"/>
    <x v="0"/>
  </r>
  <r>
    <x v="312"/>
    <x v="0"/>
    <x v="0"/>
    <x v="0"/>
    <x v="121"/>
    <x v="0"/>
    <x v="121"/>
    <x v="113"/>
    <x v="0"/>
    <x v="1"/>
    <x v="2"/>
    <x v="4"/>
    <x v="4"/>
    <x v="0"/>
    <x v="0"/>
    <x v="0"/>
    <x v="115"/>
    <x v="1"/>
    <x v="126"/>
    <x v="0"/>
    <x v="125"/>
    <x v="0"/>
    <x v="10"/>
    <x v="1"/>
    <x v="63"/>
    <x v="88"/>
    <x v="93"/>
    <x v="115"/>
    <x v="129"/>
    <x v="1"/>
    <x v="125"/>
    <x v="1"/>
    <x v="125"/>
    <x v="2"/>
    <x v="135"/>
    <x v="18"/>
    <x v="0"/>
    <x v="0"/>
    <x v="217"/>
    <x v="2"/>
    <x v="2"/>
    <x v="0"/>
    <x v="1"/>
    <x v="5"/>
    <x v="94"/>
    <x v="205"/>
    <x v="34"/>
    <x v="0"/>
    <x v="126"/>
    <x v="0"/>
    <x v="0"/>
    <x v="0"/>
    <x v="0"/>
    <x v="118"/>
    <x v="0"/>
    <x v="0"/>
    <x v="6"/>
    <x v="6"/>
    <x v="0"/>
    <x v="0"/>
    <x v="1"/>
    <x v="0"/>
    <x v="0"/>
    <x v="0"/>
    <x v="0"/>
    <x v="2"/>
    <x v="0"/>
  </r>
  <r>
    <x v="313"/>
    <x v="0"/>
    <x v="0"/>
    <x v="7"/>
    <x v="122"/>
    <x v="9"/>
    <x v="122"/>
    <x v="114"/>
    <x v="17"/>
    <x v="0"/>
    <x v="11"/>
    <x v="7"/>
    <x v="33"/>
    <x v="2"/>
    <x v="0"/>
    <x v="0"/>
    <x v="116"/>
    <x v="5"/>
    <x v="127"/>
    <x v="1"/>
    <x v="126"/>
    <x v="1"/>
    <x v="6"/>
    <x v="0"/>
    <x v="22"/>
    <x v="89"/>
    <x v="36"/>
    <x v="116"/>
    <x v="130"/>
    <x v="1"/>
    <x v="126"/>
    <x v="7"/>
    <x v="126"/>
    <x v="0"/>
    <x v="23"/>
    <x v="23"/>
    <x v="0"/>
    <x v="0"/>
    <x v="218"/>
    <x v="1"/>
    <x v="2"/>
    <x v="2"/>
    <x v="1"/>
    <x v="1"/>
    <x v="95"/>
    <x v="8"/>
    <x v="11"/>
    <x v="0"/>
    <x v="127"/>
    <x v="0"/>
    <x v="0"/>
    <x v="0"/>
    <x v="0"/>
    <x v="119"/>
    <x v="0"/>
    <x v="0"/>
    <x v="7"/>
    <x v="8"/>
    <x v="5"/>
    <x v="3"/>
    <x v="0"/>
    <x v="2"/>
    <x v="0"/>
    <x v="2"/>
    <x v="0"/>
    <x v="1"/>
    <x v="14"/>
  </r>
  <r>
    <x v="314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1"/>
    <x v="104"/>
    <x v="0"/>
    <x v="0"/>
    <x v="219"/>
    <x v="1"/>
    <x v="2"/>
    <x v="1"/>
    <x v="1"/>
    <x v="6"/>
    <x v="96"/>
    <x v="206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15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2"/>
    <x v="105"/>
    <x v="0"/>
    <x v="0"/>
    <x v="220"/>
    <x v="1"/>
    <x v="2"/>
    <x v="1"/>
    <x v="1"/>
    <x v="6"/>
    <x v="96"/>
    <x v="207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16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3"/>
    <x v="106"/>
    <x v="0"/>
    <x v="0"/>
    <x v="221"/>
    <x v="1"/>
    <x v="2"/>
    <x v="1"/>
    <x v="1"/>
    <x v="6"/>
    <x v="96"/>
    <x v="208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17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4"/>
    <x v="107"/>
    <x v="0"/>
    <x v="0"/>
    <x v="220"/>
    <x v="1"/>
    <x v="2"/>
    <x v="1"/>
    <x v="1"/>
    <x v="6"/>
    <x v="96"/>
    <x v="209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18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5"/>
    <x v="108"/>
    <x v="0"/>
    <x v="0"/>
    <x v="221"/>
    <x v="1"/>
    <x v="2"/>
    <x v="1"/>
    <x v="1"/>
    <x v="6"/>
    <x v="96"/>
    <x v="210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19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6"/>
    <x v="109"/>
    <x v="0"/>
    <x v="0"/>
    <x v="222"/>
    <x v="1"/>
    <x v="2"/>
    <x v="1"/>
    <x v="1"/>
    <x v="6"/>
    <x v="96"/>
    <x v="211"/>
    <x v="35"/>
    <x v="0"/>
    <x v="128"/>
    <x v="0"/>
    <x v="0"/>
    <x v="0"/>
    <x v="0"/>
    <x v="120"/>
    <x v="0"/>
    <x v="0"/>
    <x v="32"/>
    <x v="0"/>
    <x v="1"/>
    <x v="3"/>
    <x v="1"/>
    <x v="0"/>
    <x v="0"/>
    <x v="0"/>
    <x v="0"/>
    <x v="4"/>
    <x v="4"/>
  </r>
  <r>
    <x v="320"/>
    <x v="0"/>
    <x v="0"/>
    <x v="8"/>
    <x v="123"/>
    <x v="2"/>
    <x v="123"/>
    <x v="6"/>
    <x v="0"/>
    <x v="0"/>
    <x v="1"/>
    <x v="4"/>
    <x v="4"/>
    <x v="2"/>
    <x v="2"/>
    <x v="17"/>
    <x v="117"/>
    <x v="1"/>
    <x v="128"/>
    <x v="1"/>
    <x v="127"/>
    <x v="0"/>
    <x v="0"/>
    <x v="0"/>
    <x v="64"/>
    <x v="1"/>
    <x v="86"/>
    <x v="117"/>
    <x v="131"/>
    <x v="1"/>
    <x v="127"/>
    <x v="1"/>
    <x v="127"/>
    <x v="0"/>
    <x v="197"/>
    <x v="63"/>
    <x v="0"/>
    <x v="0"/>
    <x v="68"/>
    <x v="1"/>
    <x v="2"/>
    <x v="1"/>
    <x v="1"/>
    <x v="6"/>
    <x v="96"/>
    <x v="8"/>
    <x v="35"/>
    <x v="0"/>
    <x v="128"/>
    <x v="0"/>
    <x v="0"/>
    <x v="0"/>
    <x v="0"/>
    <x v="120"/>
    <x v="0"/>
    <x v="0"/>
    <x v="32"/>
    <x v="0"/>
    <x v="1"/>
    <x v="3"/>
    <x v="1"/>
    <x v="0"/>
    <x v="0"/>
    <x v="2"/>
    <x v="0"/>
    <x v="4"/>
    <x v="4"/>
  </r>
  <r>
    <x v="321"/>
    <x v="0"/>
    <x v="0"/>
    <x v="77"/>
    <x v="124"/>
    <x v="3"/>
    <x v="124"/>
    <x v="115"/>
    <x v="1"/>
    <x v="0"/>
    <x v="3"/>
    <x v="9"/>
    <x v="13"/>
    <x v="2"/>
    <x v="0"/>
    <x v="0"/>
    <x v="118"/>
    <x v="2"/>
    <x v="129"/>
    <x v="1"/>
    <x v="128"/>
    <x v="1"/>
    <x v="3"/>
    <x v="0"/>
    <x v="7"/>
    <x v="17"/>
    <x v="94"/>
    <x v="118"/>
    <x v="132"/>
    <x v="2"/>
    <x v="128"/>
    <x v="2"/>
    <x v="128"/>
    <x v="3"/>
    <x v="198"/>
    <x v="70"/>
    <x v="0"/>
    <x v="0"/>
    <x v="223"/>
    <x v="1"/>
    <x v="2"/>
    <x v="1"/>
    <x v="1"/>
    <x v="1"/>
    <x v="97"/>
    <x v="8"/>
    <x v="35"/>
    <x v="0"/>
    <x v="129"/>
    <x v="0"/>
    <x v="0"/>
    <x v="0"/>
    <x v="0"/>
    <x v="121"/>
    <x v="0"/>
    <x v="1"/>
    <x v="3"/>
    <x v="2"/>
    <x v="1"/>
    <x v="3"/>
    <x v="1"/>
    <x v="0"/>
    <x v="0"/>
    <x v="2"/>
    <x v="0"/>
    <x v="1"/>
    <x v="2"/>
  </r>
  <r>
    <x v="322"/>
    <x v="0"/>
    <x v="0"/>
    <x v="78"/>
    <x v="125"/>
    <x v="21"/>
    <x v="125"/>
    <x v="6"/>
    <x v="0"/>
    <x v="0"/>
    <x v="3"/>
    <x v="1"/>
    <x v="20"/>
    <x v="28"/>
    <x v="0"/>
    <x v="0"/>
    <x v="119"/>
    <x v="2"/>
    <x v="130"/>
    <x v="1"/>
    <x v="129"/>
    <x v="0"/>
    <x v="3"/>
    <x v="0"/>
    <x v="65"/>
    <x v="90"/>
    <x v="95"/>
    <x v="119"/>
    <x v="133"/>
    <x v="2"/>
    <x v="129"/>
    <x v="2"/>
    <x v="129"/>
    <x v="2"/>
    <x v="199"/>
    <x v="110"/>
    <x v="0"/>
    <x v="0"/>
    <x v="224"/>
    <x v="1"/>
    <x v="30"/>
    <x v="1"/>
    <x v="1"/>
    <x v="6"/>
    <x v="98"/>
    <x v="212"/>
    <x v="35"/>
    <x v="0"/>
    <x v="130"/>
    <x v="0"/>
    <x v="0"/>
    <x v="0"/>
    <x v="0"/>
    <x v="122"/>
    <x v="0"/>
    <x v="0"/>
    <x v="3"/>
    <x v="2"/>
    <x v="1"/>
    <x v="3"/>
    <x v="1"/>
    <x v="0"/>
    <x v="0"/>
    <x v="0"/>
    <x v="0"/>
    <x v="0"/>
    <x v="4"/>
  </r>
  <r>
    <x v="323"/>
    <x v="0"/>
    <x v="0"/>
    <x v="78"/>
    <x v="125"/>
    <x v="21"/>
    <x v="125"/>
    <x v="6"/>
    <x v="0"/>
    <x v="0"/>
    <x v="3"/>
    <x v="1"/>
    <x v="20"/>
    <x v="28"/>
    <x v="0"/>
    <x v="0"/>
    <x v="119"/>
    <x v="2"/>
    <x v="130"/>
    <x v="1"/>
    <x v="129"/>
    <x v="0"/>
    <x v="3"/>
    <x v="0"/>
    <x v="65"/>
    <x v="90"/>
    <x v="95"/>
    <x v="119"/>
    <x v="133"/>
    <x v="2"/>
    <x v="129"/>
    <x v="2"/>
    <x v="129"/>
    <x v="2"/>
    <x v="200"/>
    <x v="111"/>
    <x v="0"/>
    <x v="0"/>
    <x v="225"/>
    <x v="1"/>
    <x v="30"/>
    <x v="1"/>
    <x v="1"/>
    <x v="6"/>
    <x v="98"/>
    <x v="213"/>
    <x v="35"/>
    <x v="0"/>
    <x v="130"/>
    <x v="0"/>
    <x v="0"/>
    <x v="0"/>
    <x v="0"/>
    <x v="122"/>
    <x v="0"/>
    <x v="0"/>
    <x v="3"/>
    <x v="2"/>
    <x v="1"/>
    <x v="3"/>
    <x v="1"/>
    <x v="0"/>
    <x v="0"/>
    <x v="0"/>
    <x v="0"/>
    <x v="0"/>
    <x v="4"/>
  </r>
  <r>
    <x v="324"/>
    <x v="0"/>
    <x v="0"/>
    <x v="78"/>
    <x v="125"/>
    <x v="21"/>
    <x v="125"/>
    <x v="6"/>
    <x v="0"/>
    <x v="0"/>
    <x v="3"/>
    <x v="1"/>
    <x v="20"/>
    <x v="28"/>
    <x v="0"/>
    <x v="0"/>
    <x v="119"/>
    <x v="2"/>
    <x v="130"/>
    <x v="1"/>
    <x v="129"/>
    <x v="0"/>
    <x v="3"/>
    <x v="0"/>
    <x v="65"/>
    <x v="90"/>
    <x v="95"/>
    <x v="119"/>
    <x v="133"/>
    <x v="2"/>
    <x v="129"/>
    <x v="2"/>
    <x v="129"/>
    <x v="2"/>
    <x v="201"/>
    <x v="112"/>
    <x v="0"/>
    <x v="0"/>
    <x v="226"/>
    <x v="1"/>
    <x v="30"/>
    <x v="1"/>
    <x v="1"/>
    <x v="6"/>
    <x v="98"/>
    <x v="214"/>
    <x v="35"/>
    <x v="0"/>
    <x v="130"/>
    <x v="0"/>
    <x v="0"/>
    <x v="0"/>
    <x v="0"/>
    <x v="122"/>
    <x v="0"/>
    <x v="0"/>
    <x v="3"/>
    <x v="2"/>
    <x v="1"/>
    <x v="3"/>
    <x v="1"/>
    <x v="0"/>
    <x v="0"/>
    <x v="0"/>
    <x v="0"/>
    <x v="0"/>
    <x v="4"/>
  </r>
  <r>
    <x v="325"/>
    <x v="0"/>
    <x v="0"/>
    <x v="78"/>
    <x v="125"/>
    <x v="21"/>
    <x v="125"/>
    <x v="6"/>
    <x v="0"/>
    <x v="0"/>
    <x v="3"/>
    <x v="1"/>
    <x v="20"/>
    <x v="28"/>
    <x v="0"/>
    <x v="0"/>
    <x v="119"/>
    <x v="2"/>
    <x v="130"/>
    <x v="1"/>
    <x v="129"/>
    <x v="0"/>
    <x v="3"/>
    <x v="0"/>
    <x v="65"/>
    <x v="90"/>
    <x v="95"/>
    <x v="119"/>
    <x v="133"/>
    <x v="2"/>
    <x v="129"/>
    <x v="2"/>
    <x v="129"/>
    <x v="2"/>
    <x v="202"/>
    <x v="113"/>
    <x v="0"/>
    <x v="0"/>
    <x v="227"/>
    <x v="1"/>
    <x v="30"/>
    <x v="1"/>
    <x v="1"/>
    <x v="6"/>
    <x v="98"/>
    <x v="215"/>
    <x v="35"/>
    <x v="0"/>
    <x v="130"/>
    <x v="0"/>
    <x v="0"/>
    <x v="0"/>
    <x v="0"/>
    <x v="122"/>
    <x v="0"/>
    <x v="0"/>
    <x v="3"/>
    <x v="2"/>
    <x v="1"/>
    <x v="3"/>
    <x v="1"/>
    <x v="0"/>
    <x v="0"/>
    <x v="0"/>
    <x v="0"/>
    <x v="0"/>
    <x v="4"/>
  </r>
  <r>
    <x v="326"/>
    <x v="0"/>
    <x v="0"/>
    <x v="78"/>
    <x v="125"/>
    <x v="21"/>
    <x v="125"/>
    <x v="6"/>
    <x v="0"/>
    <x v="0"/>
    <x v="3"/>
    <x v="1"/>
    <x v="20"/>
    <x v="28"/>
    <x v="0"/>
    <x v="0"/>
    <x v="119"/>
    <x v="2"/>
    <x v="130"/>
    <x v="1"/>
    <x v="129"/>
    <x v="0"/>
    <x v="3"/>
    <x v="0"/>
    <x v="65"/>
    <x v="90"/>
    <x v="95"/>
    <x v="119"/>
    <x v="133"/>
    <x v="2"/>
    <x v="129"/>
    <x v="2"/>
    <x v="129"/>
    <x v="2"/>
    <x v="203"/>
    <x v="83"/>
    <x v="0"/>
    <x v="0"/>
    <x v="66"/>
    <x v="1"/>
    <x v="30"/>
    <x v="1"/>
    <x v="1"/>
    <x v="6"/>
    <x v="98"/>
    <x v="8"/>
    <x v="35"/>
    <x v="0"/>
    <x v="130"/>
    <x v="0"/>
    <x v="0"/>
    <x v="0"/>
    <x v="0"/>
    <x v="122"/>
    <x v="0"/>
    <x v="0"/>
    <x v="3"/>
    <x v="2"/>
    <x v="1"/>
    <x v="3"/>
    <x v="1"/>
    <x v="0"/>
    <x v="0"/>
    <x v="2"/>
    <x v="0"/>
    <x v="0"/>
    <x v="4"/>
  </r>
  <r>
    <x v="327"/>
    <x v="0"/>
    <x v="0"/>
    <x v="79"/>
    <x v="126"/>
    <x v="15"/>
    <x v="126"/>
    <x v="116"/>
    <x v="0"/>
    <x v="0"/>
    <x v="0"/>
    <x v="1"/>
    <x v="10"/>
    <x v="35"/>
    <x v="0"/>
    <x v="0"/>
    <x v="120"/>
    <x v="0"/>
    <x v="131"/>
    <x v="1"/>
    <x v="130"/>
    <x v="0"/>
    <x v="12"/>
    <x v="0"/>
    <x v="66"/>
    <x v="91"/>
    <x v="96"/>
    <x v="120"/>
    <x v="134"/>
    <x v="0"/>
    <x v="130"/>
    <x v="0"/>
    <x v="130"/>
    <x v="4"/>
    <x v="204"/>
    <x v="45"/>
    <x v="0"/>
    <x v="0"/>
    <x v="182"/>
    <x v="1"/>
    <x v="37"/>
    <x v="1"/>
    <x v="1"/>
    <x v="4"/>
    <x v="99"/>
    <x v="216"/>
    <x v="35"/>
    <x v="0"/>
    <x v="131"/>
    <x v="0"/>
    <x v="0"/>
    <x v="0"/>
    <x v="0"/>
    <x v="123"/>
    <x v="0"/>
    <x v="6"/>
    <x v="15"/>
    <x v="7"/>
    <x v="0"/>
    <x v="0"/>
    <x v="1"/>
    <x v="0"/>
    <x v="0"/>
    <x v="0"/>
    <x v="0"/>
    <x v="3"/>
    <x v="4"/>
  </r>
  <r>
    <x v="328"/>
    <x v="0"/>
    <x v="0"/>
    <x v="0"/>
    <x v="127"/>
    <x v="0"/>
    <x v="127"/>
    <x v="117"/>
    <x v="0"/>
    <x v="3"/>
    <x v="2"/>
    <x v="0"/>
    <x v="25"/>
    <x v="0"/>
    <x v="0"/>
    <x v="0"/>
    <x v="121"/>
    <x v="1"/>
    <x v="132"/>
    <x v="0"/>
    <x v="131"/>
    <x v="0"/>
    <x v="16"/>
    <x v="3"/>
    <x v="4"/>
    <x v="92"/>
    <x v="86"/>
    <x v="121"/>
    <x v="135"/>
    <x v="1"/>
    <x v="131"/>
    <x v="1"/>
    <x v="131"/>
    <x v="4"/>
    <x v="205"/>
    <x v="84"/>
    <x v="0"/>
    <x v="0"/>
    <x v="55"/>
    <x v="2"/>
    <x v="38"/>
    <x v="0"/>
    <x v="1"/>
    <x v="7"/>
    <x v="100"/>
    <x v="217"/>
    <x v="35"/>
    <x v="0"/>
    <x v="132"/>
    <x v="0"/>
    <x v="0"/>
    <x v="0"/>
    <x v="0"/>
    <x v="124"/>
    <x v="0"/>
    <x v="2"/>
    <x v="33"/>
    <x v="0"/>
    <x v="0"/>
    <x v="0"/>
    <x v="1"/>
    <x v="0"/>
    <x v="0"/>
    <x v="1"/>
    <x v="0"/>
    <x v="1"/>
    <x v="0"/>
  </r>
  <r>
    <x v="329"/>
    <x v="0"/>
    <x v="0"/>
    <x v="80"/>
    <x v="128"/>
    <x v="11"/>
    <x v="128"/>
    <x v="118"/>
    <x v="1"/>
    <x v="5"/>
    <x v="2"/>
    <x v="1"/>
    <x v="1"/>
    <x v="5"/>
    <x v="0"/>
    <x v="0"/>
    <x v="122"/>
    <x v="1"/>
    <x v="133"/>
    <x v="0"/>
    <x v="132"/>
    <x v="0"/>
    <x v="3"/>
    <x v="2"/>
    <x v="64"/>
    <x v="93"/>
    <x v="55"/>
    <x v="122"/>
    <x v="136"/>
    <x v="1"/>
    <x v="132"/>
    <x v="1"/>
    <x v="132"/>
    <x v="3"/>
    <x v="206"/>
    <x v="76"/>
    <x v="0"/>
    <x v="0"/>
    <x v="228"/>
    <x v="1"/>
    <x v="5"/>
    <x v="0"/>
    <x v="1"/>
    <x v="1"/>
    <x v="101"/>
    <x v="8"/>
    <x v="35"/>
    <x v="0"/>
    <x v="133"/>
    <x v="0"/>
    <x v="0"/>
    <x v="0"/>
    <x v="0"/>
    <x v="125"/>
    <x v="0"/>
    <x v="0"/>
    <x v="22"/>
    <x v="2"/>
    <x v="1"/>
    <x v="3"/>
    <x v="1"/>
    <x v="0"/>
    <x v="0"/>
    <x v="2"/>
    <x v="0"/>
    <x v="3"/>
    <x v="1"/>
  </r>
  <r>
    <x v="330"/>
    <x v="0"/>
    <x v="0"/>
    <x v="80"/>
    <x v="128"/>
    <x v="11"/>
    <x v="128"/>
    <x v="118"/>
    <x v="1"/>
    <x v="5"/>
    <x v="2"/>
    <x v="1"/>
    <x v="1"/>
    <x v="5"/>
    <x v="0"/>
    <x v="0"/>
    <x v="122"/>
    <x v="1"/>
    <x v="133"/>
    <x v="0"/>
    <x v="132"/>
    <x v="0"/>
    <x v="3"/>
    <x v="2"/>
    <x v="64"/>
    <x v="93"/>
    <x v="55"/>
    <x v="122"/>
    <x v="136"/>
    <x v="1"/>
    <x v="132"/>
    <x v="1"/>
    <x v="132"/>
    <x v="3"/>
    <x v="207"/>
    <x v="64"/>
    <x v="0"/>
    <x v="0"/>
    <x v="115"/>
    <x v="1"/>
    <x v="5"/>
    <x v="0"/>
    <x v="1"/>
    <x v="1"/>
    <x v="101"/>
    <x v="8"/>
    <x v="35"/>
    <x v="0"/>
    <x v="133"/>
    <x v="0"/>
    <x v="0"/>
    <x v="0"/>
    <x v="0"/>
    <x v="125"/>
    <x v="0"/>
    <x v="0"/>
    <x v="22"/>
    <x v="2"/>
    <x v="1"/>
    <x v="3"/>
    <x v="1"/>
    <x v="0"/>
    <x v="0"/>
    <x v="2"/>
    <x v="0"/>
    <x v="3"/>
    <x v="1"/>
  </r>
  <r>
    <x v="331"/>
    <x v="0"/>
    <x v="0"/>
    <x v="81"/>
    <x v="129"/>
    <x v="23"/>
    <x v="129"/>
    <x v="119"/>
    <x v="1"/>
    <x v="1"/>
    <x v="0"/>
    <x v="1"/>
    <x v="1"/>
    <x v="14"/>
    <x v="0"/>
    <x v="0"/>
    <x v="123"/>
    <x v="0"/>
    <x v="134"/>
    <x v="0"/>
    <x v="133"/>
    <x v="0"/>
    <x v="3"/>
    <x v="1"/>
    <x v="34"/>
    <x v="94"/>
    <x v="56"/>
    <x v="123"/>
    <x v="137"/>
    <x v="0"/>
    <x v="133"/>
    <x v="0"/>
    <x v="133"/>
    <x v="3"/>
    <x v="208"/>
    <x v="56"/>
    <x v="0"/>
    <x v="0"/>
    <x v="40"/>
    <x v="1"/>
    <x v="14"/>
    <x v="0"/>
    <x v="1"/>
    <x v="1"/>
    <x v="102"/>
    <x v="8"/>
    <x v="36"/>
    <x v="0"/>
    <x v="134"/>
    <x v="0"/>
    <x v="0"/>
    <x v="0"/>
    <x v="0"/>
    <x v="126"/>
    <x v="0"/>
    <x v="1"/>
    <x v="3"/>
    <x v="2"/>
    <x v="1"/>
    <x v="3"/>
    <x v="1"/>
    <x v="0"/>
    <x v="0"/>
    <x v="2"/>
    <x v="0"/>
    <x v="2"/>
    <x v="1"/>
  </r>
  <r>
    <x v="332"/>
    <x v="0"/>
    <x v="0"/>
    <x v="8"/>
    <x v="130"/>
    <x v="8"/>
    <x v="130"/>
    <x v="120"/>
    <x v="0"/>
    <x v="1"/>
    <x v="4"/>
    <x v="4"/>
    <x v="4"/>
    <x v="2"/>
    <x v="3"/>
    <x v="18"/>
    <x v="115"/>
    <x v="1"/>
    <x v="135"/>
    <x v="1"/>
    <x v="134"/>
    <x v="0"/>
    <x v="10"/>
    <x v="1"/>
    <x v="63"/>
    <x v="88"/>
    <x v="93"/>
    <x v="115"/>
    <x v="138"/>
    <x v="1"/>
    <x v="134"/>
    <x v="1"/>
    <x v="134"/>
    <x v="2"/>
    <x v="209"/>
    <x v="114"/>
    <x v="0"/>
    <x v="0"/>
    <x v="229"/>
    <x v="1"/>
    <x v="2"/>
    <x v="1"/>
    <x v="1"/>
    <x v="7"/>
    <x v="94"/>
    <x v="218"/>
    <x v="36"/>
    <x v="0"/>
    <x v="135"/>
    <x v="0"/>
    <x v="0"/>
    <x v="0"/>
    <x v="0"/>
    <x v="118"/>
    <x v="0"/>
    <x v="0"/>
    <x v="30"/>
    <x v="6"/>
    <x v="1"/>
    <x v="0"/>
    <x v="0"/>
    <x v="0"/>
    <x v="0"/>
    <x v="0"/>
    <x v="0"/>
    <x v="2"/>
    <x v="4"/>
  </r>
  <r>
    <x v="333"/>
    <x v="0"/>
    <x v="0"/>
    <x v="8"/>
    <x v="130"/>
    <x v="8"/>
    <x v="130"/>
    <x v="120"/>
    <x v="0"/>
    <x v="1"/>
    <x v="4"/>
    <x v="4"/>
    <x v="4"/>
    <x v="2"/>
    <x v="3"/>
    <x v="18"/>
    <x v="115"/>
    <x v="1"/>
    <x v="135"/>
    <x v="1"/>
    <x v="134"/>
    <x v="0"/>
    <x v="10"/>
    <x v="1"/>
    <x v="63"/>
    <x v="88"/>
    <x v="93"/>
    <x v="115"/>
    <x v="138"/>
    <x v="1"/>
    <x v="134"/>
    <x v="1"/>
    <x v="134"/>
    <x v="2"/>
    <x v="210"/>
    <x v="111"/>
    <x v="0"/>
    <x v="0"/>
    <x v="230"/>
    <x v="1"/>
    <x v="2"/>
    <x v="1"/>
    <x v="1"/>
    <x v="7"/>
    <x v="94"/>
    <x v="219"/>
    <x v="36"/>
    <x v="0"/>
    <x v="135"/>
    <x v="0"/>
    <x v="0"/>
    <x v="0"/>
    <x v="0"/>
    <x v="118"/>
    <x v="0"/>
    <x v="0"/>
    <x v="30"/>
    <x v="6"/>
    <x v="1"/>
    <x v="0"/>
    <x v="0"/>
    <x v="0"/>
    <x v="0"/>
    <x v="0"/>
    <x v="0"/>
    <x v="2"/>
    <x v="4"/>
  </r>
  <r>
    <x v="334"/>
    <x v="0"/>
    <x v="0"/>
    <x v="8"/>
    <x v="130"/>
    <x v="8"/>
    <x v="130"/>
    <x v="120"/>
    <x v="0"/>
    <x v="1"/>
    <x v="4"/>
    <x v="4"/>
    <x v="4"/>
    <x v="2"/>
    <x v="3"/>
    <x v="18"/>
    <x v="115"/>
    <x v="1"/>
    <x v="135"/>
    <x v="1"/>
    <x v="134"/>
    <x v="0"/>
    <x v="10"/>
    <x v="1"/>
    <x v="63"/>
    <x v="88"/>
    <x v="93"/>
    <x v="115"/>
    <x v="138"/>
    <x v="1"/>
    <x v="134"/>
    <x v="1"/>
    <x v="134"/>
    <x v="2"/>
    <x v="211"/>
    <x v="115"/>
    <x v="0"/>
    <x v="0"/>
    <x v="231"/>
    <x v="1"/>
    <x v="2"/>
    <x v="1"/>
    <x v="1"/>
    <x v="7"/>
    <x v="94"/>
    <x v="220"/>
    <x v="36"/>
    <x v="0"/>
    <x v="135"/>
    <x v="0"/>
    <x v="0"/>
    <x v="0"/>
    <x v="0"/>
    <x v="118"/>
    <x v="0"/>
    <x v="0"/>
    <x v="30"/>
    <x v="6"/>
    <x v="1"/>
    <x v="0"/>
    <x v="0"/>
    <x v="0"/>
    <x v="0"/>
    <x v="0"/>
    <x v="0"/>
    <x v="2"/>
    <x v="4"/>
  </r>
  <r>
    <x v="335"/>
    <x v="0"/>
    <x v="0"/>
    <x v="82"/>
    <x v="131"/>
    <x v="22"/>
    <x v="131"/>
    <x v="121"/>
    <x v="1"/>
    <x v="5"/>
    <x v="2"/>
    <x v="1"/>
    <x v="1"/>
    <x v="13"/>
    <x v="0"/>
    <x v="0"/>
    <x v="124"/>
    <x v="1"/>
    <x v="136"/>
    <x v="0"/>
    <x v="135"/>
    <x v="0"/>
    <x v="4"/>
    <x v="2"/>
    <x v="33"/>
    <x v="37"/>
    <x v="38"/>
    <x v="124"/>
    <x v="139"/>
    <x v="1"/>
    <x v="135"/>
    <x v="5"/>
    <x v="135"/>
    <x v="0"/>
    <x v="212"/>
    <x v="116"/>
    <x v="0"/>
    <x v="0"/>
    <x v="202"/>
    <x v="1"/>
    <x v="13"/>
    <x v="0"/>
    <x v="1"/>
    <x v="1"/>
    <x v="103"/>
    <x v="8"/>
    <x v="36"/>
    <x v="0"/>
    <x v="136"/>
    <x v="0"/>
    <x v="0"/>
    <x v="0"/>
    <x v="0"/>
    <x v="127"/>
    <x v="0"/>
    <x v="1"/>
    <x v="4"/>
    <x v="11"/>
    <x v="0"/>
    <x v="3"/>
    <x v="1"/>
    <x v="0"/>
    <x v="0"/>
    <x v="2"/>
    <x v="0"/>
    <x v="1"/>
    <x v="1"/>
  </r>
  <r>
    <x v="336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135"/>
    <x v="18"/>
    <x v="0"/>
    <x v="0"/>
    <x v="232"/>
    <x v="1"/>
    <x v="2"/>
    <x v="1"/>
    <x v="1"/>
    <x v="0"/>
    <x v="104"/>
    <x v="221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37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89"/>
    <x v="73"/>
    <x v="0"/>
    <x v="0"/>
    <x v="233"/>
    <x v="1"/>
    <x v="2"/>
    <x v="1"/>
    <x v="1"/>
    <x v="0"/>
    <x v="104"/>
    <x v="222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38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37"/>
    <x v="16"/>
    <x v="0"/>
    <x v="0"/>
    <x v="234"/>
    <x v="1"/>
    <x v="2"/>
    <x v="1"/>
    <x v="1"/>
    <x v="0"/>
    <x v="104"/>
    <x v="223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39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36"/>
    <x v="34"/>
    <x v="0"/>
    <x v="0"/>
    <x v="235"/>
    <x v="1"/>
    <x v="2"/>
    <x v="1"/>
    <x v="1"/>
    <x v="0"/>
    <x v="104"/>
    <x v="224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40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213"/>
    <x v="117"/>
    <x v="0"/>
    <x v="0"/>
    <x v="236"/>
    <x v="1"/>
    <x v="2"/>
    <x v="1"/>
    <x v="1"/>
    <x v="0"/>
    <x v="104"/>
    <x v="225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41"/>
    <x v="0"/>
    <x v="0"/>
    <x v="83"/>
    <x v="132"/>
    <x v="39"/>
    <x v="132"/>
    <x v="122"/>
    <x v="0"/>
    <x v="1"/>
    <x v="17"/>
    <x v="6"/>
    <x v="34"/>
    <x v="2"/>
    <x v="0"/>
    <x v="0"/>
    <x v="125"/>
    <x v="1"/>
    <x v="137"/>
    <x v="1"/>
    <x v="136"/>
    <x v="0"/>
    <x v="9"/>
    <x v="1"/>
    <x v="67"/>
    <x v="95"/>
    <x v="4"/>
    <x v="125"/>
    <x v="140"/>
    <x v="1"/>
    <x v="136"/>
    <x v="1"/>
    <x v="136"/>
    <x v="2"/>
    <x v="17"/>
    <x v="17"/>
    <x v="0"/>
    <x v="0"/>
    <x v="214"/>
    <x v="1"/>
    <x v="2"/>
    <x v="1"/>
    <x v="1"/>
    <x v="0"/>
    <x v="104"/>
    <x v="226"/>
    <x v="36"/>
    <x v="0"/>
    <x v="137"/>
    <x v="0"/>
    <x v="0"/>
    <x v="0"/>
    <x v="0"/>
    <x v="128"/>
    <x v="0"/>
    <x v="0"/>
    <x v="12"/>
    <x v="19"/>
    <x v="4"/>
    <x v="3"/>
    <x v="1"/>
    <x v="0"/>
    <x v="0"/>
    <x v="0"/>
    <x v="0"/>
    <x v="2"/>
    <x v="3"/>
  </r>
  <r>
    <x v="342"/>
    <x v="0"/>
    <x v="0"/>
    <x v="84"/>
    <x v="133"/>
    <x v="23"/>
    <x v="133"/>
    <x v="123"/>
    <x v="1"/>
    <x v="1"/>
    <x v="3"/>
    <x v="1"/>
    <x v="1"/>
    <x v="14"/>
    <x v="0"/>
    <x v="0"/>
    <x v="126"/>
    <x v="2"/>
    <x v="138"/>
    <x v="0"/>
    <x v="137"/>
    <x v="0"/>
    <x v="3"/>
    <x v="1"/>
    <x v="68"/>
    <x v="96"/>
    <x v="97"/>
    <x v="126"/>
    <x v="141"/>
    <x v="2"/>
    <x v="137"/>
    <x v="2"/>
    <x v="137"/>
    <x v="2"/>
    <x v="135"/>
    <x v="18"/>
    <x v="0"/>
    <x v="0"/>
    <x v="237"/>
    <x v="1"/>
    <x v="14"/>
    <x v="0"/>
    <x v="1"/>
    <x v="0"/>
    <x v="105"/>
    <x v="227"/>
    <x v="36"/>
    <x v="0"/>
    <x v="138"/>
    <x v="0"/>
    <x v="0"/>
    <x v="0"/>
    <x v="0"/>
    <x v="129"/>
    <x v="0"/>
    <x v="0"/>
    <x v="3"/>
    <x v="2"/>
    <x v="1"/>
    <x v="0"/>
    <x v="1"/>
    <x v="0"/>
    <x v="0"/>
    <x v="0"/>
    <x v="0"/>
    <x v="2"/>
    <x v="1"/>
  </r>
  <r>
    <x v="343"/>
    <x v="0"/>
    <x v="0"/>
    <x v="84"/>
    <x v="133"/>
    <x v="23"/>
    <x v="133"/>
    <x v="123"/>
    <x v="1"/>
    <x v="1"/>
    <x v="3"/>
    <x v="1"/>
    <x v="1"/>
    <x v="14"/>
    <x v="0"/>
    <x v="0"/>
    <x v="126"/>
    <x v="2"/>
    <x v="138"/>
    <x v="0"/>
    <x v="137"/>
    <x v="0"/>
    <x v="3"/>
    <x v="1"/>
    <x v="68"/>
    <x v="96"/>
    <x v="97"/>
    <x v="126"/>
    <x v="141"/>
    <x v="2"/>
    <x v="137"/>
    <x v="2"/>
    <x v="137"/>
    <x v="2"/>
    <x v="89"/>
    <x v="73"/>
    <x v="0"/>
    <x v="0"/>
    <x v="238"/>
    <x v="1"/>
    <x v="14"/>
    <x v="0"/>
    <x v="1"/>
    <x v="0"/>
    <x v="105"/>
    <x v="228"/>
    <x v="36"/>
    <x v="0"/>
    <x v="138"/>
    <x v="0"/>
    <x v="0"/>
    <x v="0"/>
    <x v="0"/>
    <x v="129"/>
    <x v="0"/>
    <x v="0"/>
    <x v="3"/>
    <x v="2"/>
    <x v="1"/>
    <x v="0"/>
    <x v="1"/>
    <x v="0"/>
    <x v="0"/>
    <x v="0"/>
    <x v="0"/>
    <x v="2"/>
    <x v="1"/>
  </r>
  <r>
    <x v="344"/>
    <x v="0"/>
    <x v="0"/>
    <x v="84"/>
    <x v="133"/>
    <x v="23"/>
    <x v="133"/>
    <x v="123"/>
    <x v="1"/>
    <x v="1"/>
    <x v="3"/>
    <x v="1"/>
    <x v="1"/>
    <x v="14"/>
    <x v="0"/>
    <x v="0"/>
    <x v="126"/>
    <x v="2"/>
    <x v="138"/>
    <x v="0"/>
    <x v="137"/>
    <x v="0"/>
    <x v="3"/>
    <x v="1"/>
    <x v="68"/>
    <x v="96"/>
    <x v="97"/>
    <x v="126"/>
    <x v="141"/>
    <x v="2"/>
    <x v="137"/>
    <x v="2"/>
    <x v="137"/>
    <x v="2"/>
    <x v="16"/>
    <x v="16"/>
    <x v="0"/>
    <x v="0"/>
    <x v="239"/>
    <x v="1"/>
    <x v="14"/>
    <x v="0"/>
    <x v="1"/>
    <x v="0"/>
    <x v="105"/>
    <x v="229"/>
    <x v="36"/>
    <x v="0"/>
    <x v="138"/>
    <x v="0"/>
    <x v="0"/>
    <x v="0"/>
    <x v="0"/>
    <x v="129"/>
    <x v="0"/>
    <x v="0"/>
    <x v="3"/>
    <x v="2"/>
    <x v="1"/>
    <x v="0"/>
    <x v="1"/>
    <x v="0"/>
    <x v="0"/>
    <x v="0"/>
    <x v="0"/>
    <x v="2"/>
    <x v="1"/>
  </r>
  <r>
    <x v="345"/>
    <x v="0"/>
    <x v="0"/>
    <x v="84"/>
    <x v="133"/>
    <x v="23"/>
    <x v="133"/>
    <x v="123"/>
    <x v="1"/>
    <x v="1"/>
    <x v="3"/>
    <x v="1"/>
    <x v="1"/>
    <x v="14"/>
    <x v="0"/>
    <x v="0"/>
    <x v="126"/>
    <x v="2"/>
    <x v="138"/>
    <x v="0"/>
    <x v="137"/>
    <x v="0"/>
    <x v="3"/>
    <x v="1"/>
    <x v="68"/>
    <x v="96"/>
    <x v="97"/>
    <x v="126"/>
    <x v="141"/>
    <x v="2"/>
    <x v="137"/>
    <x v="2"/>
    <x v="137"/>
    <x v="2"/>
    <x v="17"/>
    <x v="17"/>
    <x v="0"/>
    <x v="0"/>
    <x v="17"/>
    <x v="1"/>
    <x v="14"/>
    <x v="0"/>
    <x v="1"/>
    <x v="0"/>
    <x v="105"/>
    <x v="230"/>
    <x v="36"/>
    <x v="0"/>
    <x v="138"/>
    <x v="0"/>
    <x v="0"/>
    <x v="0"/>
    <x v="0"/>
    <x v="129"/>
    <x v="0"/>
    <x v="0"/>
    <x v="3"/>
    <x v="2"/>
    <x v="1"/>
    <x v="0"/>
    <x v="1"/>
    <x v="0"/>
    <x v="0"/>
    <x v="0"/>
    <x v="0"/>
    <x v="2"/>
    <x v="1"/>
  </r>
  <r>
    <x v="346"/>
    <x v="0"/>
    <x v="0"/>
    <x v="84"/>
    <x v="133"/>
    <x v="23"/>
    <x v="133"/>
    <x v="123"/>
    <x v="1"/>
    <x v="1"/>
    <x v="3"/>
    <x v="1"/>
    <x v="1"/>
    <x v="14"/>
    <x v="0"/>
    <x v="0"/>
    <x v="126"/>
    <x v="2"/>
    <x v="138"/>
    <x v="0"/>
    <x v="137"/>
    <x v="0"/>
    <x v="3"/>
    <x v="1"/>
    <x v="68"/>
    <x v="96"/>
    <x v="97"/>
    <x v="126"/>
    <x v="141"/>
    <x v="2"/>
    <x v="137"/>
    <x v="2"/>
    <x v="137"/>
    <x v="2"/>
    <x v="214"/>
    <x v="118"/>
    <x v="0"/>
    <x v="0"/>
    <x v="240"/>
    <x v="1"/>
    <x v="14"/>
    <x v="0"/>
    <x v="1"/>
    <x v="0"/>
    <x v="105"/>
    <x v="8"/>
    <x v="36"/>
    <x v="0"/>
    <x v="138"/>
    <x v="0"/>
    <x v="0"/>
    <x v="0"/>
    <x v="0"/>
    <x v="129"/>
    <x v="0"/>
    <x v="0"/>
    <x v="3"/>
    <x v="2"/>
    <x v="1"/>
    <x v="0"/>
    <x v="1"/>
    <x v="0"/>
    <x v="0"/>
    <x v="2"/>
    <x v="0"/>
    <x v="2"/>
    <x v="1"/>
  </r>
  <r>
    <x v="347"/>
    <x v="0"/>
    <x v="0"/>
    <x v="85"/>
    <x v="134"/>
    <x v="38"/>
    <x v="134"/>
    <x v="124"/>
    <x v="1"/>
    <x v="1"/>
    <x v="2"/>
    <x v="1"/>
    <x v="1"/>
    <x v="29"/>
    <x v="0"/>
    <x v="0"/>
    <x v="127"/>
    <x v="1"/>
    <x v="139"/>
    <x v="0"/>
    <x v="138"/>
    <x v="0"/>
    <x v="4"/>
    <x v="1"/>
    <x v="60"/>
    <x v="97"/>
    <x v="98"/>
    <x v="127"/>
    <x v="142"/>
    <x v="1"/>
    <x v="138"/>
    <x v="1"/>
    <x v="138"/>
    <x v="2"/>
    <x v="215"/>
    <x v="119"/>
    <x v="0"/>
    <x v="0"/>
    <x v="202"/>
    <x v="1"/>
    <x v="31"/>
    <x v="0"/>
    <x v="1"/>
    <x v="1"/>
    <x v="106"/>
    <x v="8"/>
    <x v="36"/>
    <x v="0"/>
    <x v="139"/>
    <x v="0"/>
    <x v="0"/>
    <x v="0"/>
    <x v="0"/>
    <x v="130"/>
    <x v="0"/>
    <x v="1"/>
    <x v="4"/>
    <x v="2"/>
    <x v="1"/>
    <x v="2"/>
    <x v="1"/>
    <x v="0"/>
    <x v="0"/>
    <x v="2"/>
    <x v="0"/>
    <x v="2"/>
    <x v="1"/>
  </r>
  <r>
    <x v="348"/>
    <x v="0"/>
    <x v="0"/>
    <x v="85"/>
    <x v="134"/>
    <x v="38"/>
    <x v="134"/>
    <x v="124"/>
    <x v="1"/>
    <x v="1"/>
    <x v="2"/>
    <x v="1"/>
    <x v="1"/>
    <x v="29"/>
    <x v="0"/>
    <x v="0"/>
    <x v="127"/>
    <x v="1"/>
    <x v="139"/>
    <x v="0"/>
    <x v="138"/>
    <x v="0"/>
    <x v="4"/>
    <x v="1"/>
    <x v="60"/>
    <x v="97"/>
    <x v="98"/>
    <x v="127"/>
    <x v="142"/>
    <x v="1"/>
    <x v="138"/>
    <x v="1"/>
    <x v="138"/>
    <x v="2"/>
    <x v="216"/>
    <x v="120"/>
    <x v="0"/>
    <x v="0"/>
    <x v="162"/>
    <x v="1"/>
    <x v="31"/>
    <x v="0"/>
    <x v="1"/>
    <x v="1"/>
    <x v="106"/>
    <x v="8"/>
    <x v="36"/>
    <x v="0"/>
    <x v="139"/>
    <x v="0"/>
    <x v="0"/>
    <x v="0"/>
    <x v="0"/>
    <x v="130"/>
    <x v="0"/>
    <x v="1"/>
    <x v="4"/>
    <x v="2"/>
    <x v="1"/>
    <x v="2"/>
    <x v="1"/>
    <x v="0"/>
    <x v="0"/>
    <x v="2"/>
    <x v="0"/>
    <x v="2"/>
    <x v="1"/>
  </r>
  <r>
    <x v="349"/>
    <x v="0"/>
    <x v="0"/>
    <x v="86"/>
    <x v="135"/>
    <x v="11"/>
    <x v="135"/>
    <x v="125"/>
    <x v="1"/>
    <x v="5"/>
    <x v="0"/>
    <x v="1"/>
    <x v="1"/>
    <x v="5"/>
    <x v="0"/>
    <x v="0"/>
    <x v="128"/>
    <x v="0"/>
    <x v="140"/>
    <x v="0"/>
    <x v="139"/>
    <x v="0"/>
    <x v="3"/>
    <x v="2"/>
    <x v="8"/>
    <x v="98"/>
    <x v="99"/>
    <x v="128"/>
    <x v="143"/>
    <x v="0"/>
    <x v="139"/>
    <x v="0"/>
    <x v="139"/>
    <x v="3"/>
    <x v="217"/>
    <x v="76"/>
    <x v="0"/>
    <x v="0"/>
    <x v="241"/>
    <x v="1"/>
    <x v="5"/>
    <x v="0"/>
    <x v="1"/>
    <x v="1"/>
    <x v="107"/>
    <x v="8"/>
    <x v="36"/>
    <x v="0"/>
    <x v="140"/>
    <x v="0"/>
    <x v="0"/>
    <x v="0"/>
    <x v="0"/>
    <x v="131"/>
    <x v="0"/>
    <x v="0"/>
    <x v="3"/>
    <x v="2"/>
    <x v="1"/>
    <x v="0"/>
    <x v="1"/>
    <x v="0"/>
    <x v="0"/>
    <x v="2"/>
    <x v="0"/>
    <x v="1"/>
    <x v="1"/>
  </r>
  <r>
    <x v="350"/>
    <x v="0"/>
    <x v="0"/>
    <x v="86"/>
    <x v="135"/>
    <x v="11"/>
    <x v="135"/>
    <x v="125"/>
    <x v="1"/>
    <x v="5"/>
    <x v="0"/>
    <x v="1"/>
    <x v="1"/>
    <x v="5"/>
    <x v="0"/>
    <x v="0"/>
    <x v="128"/>
    <x v="0"/>
    <x v="140"/>
    <x v="0"/>
    <x v="139"/>
    <x v="0"/>
    <x v="3"/>
    <x v="2"/>
    <x v="8"/>
    <x v="98"/>
    <x v="99"/>
    <x v="128"/>
    <x v="143"/>
    <x v="0"/>
    <x v="139"/>
    <x v="0"/>
    <x v="139"/>
    <x v="3"/>
    <x v="218"/>
    <x v="92"/>
    <x v="0"/>
    <x v="0"/>
    <x v="211"/>
    <x v="1"/>
    <x v="5"/>
    <x v="0"/>
    <x v="1"/>
    <x v="1"/>
    <x v="107"/>
    <x v="8"/>
    <x v="36"/>
    <x v="0"/>
    <x v="140"/>
    <x v="0"/>
    <x v="0"/>
    <x v="0"/>
    <x v="0"/>
    <x v="131"/>
    <x v="0"/>
    <x v="0"/>
    <x v="3"/>
    <x v="2"/>
    <x v="1"/>
    <x v="0"/>
    <x v="1"/>
    <x v="0"/>
    <x v="0"/>
    <x v="2"/>
    <x v="0"/>
    <x v="1"/>
    <x v="1"/>
  </r>
  <r>
    <x v="351"/>
    <x v="0"/>
    <x v="0"/>
    <x v="87"/>
    <x v="136"/>
    <x v="14"/>
    <x v="136"/>
    <x v="126"/>
    <x v="18"/>
    <x v="2"/>
    <x v="3"/>
    <x v="6"/>
    <x v="35"/>
    <x v="2"/>
    <x v="0"/>
    <x v="0"/>
    <x v="129"/>
    <x v="2"/>
    <x v="141"/>
    <x v="1"/>
    <x v="140"/>
    <x v="0"/>
    <x v="3"/>
    <x v="1"/>
    <x v="29"/>
    <x v="99"/>
    <x v="100"/>
    <x v="129"/>
    <x v="144"/>
    <x v="2"/>
    <x v="140"/>
    <x v="2"/>
    <x v="140"/>
    <x v="3"/>
    <x v="219"/>
    <x v="76"/>
    <x v="0"/>
    <x v="0"/>
    <x v="242"/>
    <x v="1"/>
    <x v="2"/>
    <x v="1"/>
    <x v="1"/>
    <x v="1"/>
    <x v="108"/>
    <x v="8"/>
    <x v="36"/>
    <x v="0"/>
    <x v="141"/>
    <x v="0"/>
    <x v="0"/>
    <x v="0"/>
    <x v="0"/>
    <x v="132"/>
    <x v="0"/>
    <x v="0"/>
    <x v="3"/>
    <x v="0"/>
    <x v="1"/>
    <x v="0"/>
    <x v="1"/>
    <x v="0"/>
    <x v="0"/>
    <x v="2"/>
    <x v="0"/>
    <x v="2"/>
    <x v="15"/>
  </r>
  <r>
    <x v="352"/>
    <x v="0"/>
    <x v="0"/>
    <x v="87"/>
    <x v="136"/>
    <x v="14"/>
    <x v="136"/>
    <x v="126"/>
    <x v="18"/>
    <x v="2"/>
    <x v="3"/>
    <x v="6"/>
    <x v="35"/>
    <x v="2"/>
    <x v="0"/>
    <x v="0"/>
    <x v="129"/>
    <x v="2"/>
    <x v="141"/>
    <x v="1"/>
    <x v="140"/>
    <x v="0"/>
    <x v="3"/>
    <x v="1"/>
    <x v="29"/>
    <x v="99"/>
    <x v="100"/>
    <x v="129"/>
    <x v="144"/>
    <x v="2"/>
    <x v="140"/>
    <x v="2"/>
    <x v="140"/>
    <x v="3"/>
    <x v="220"/>
    <x v="121"/>
    <x v="0"/>
    <x v="0"/>
    <x v="67"/>
    <x v="1"/>
    <x v="2"/>
    <x v="1"/>
    <x v="1"/>
    <x v="1"/>
    <x v="108"/>
    <x v="8"/>
    <x v="36"/>
    <x v="0"/>
    <x v="141"/>
    <x v="0"/>
    <x v="0"/>
    <x v="0"/>
    <x v="0"/>
    <x v="132"/>
    <x v="0"/>
    <x v="0"/>
    <x v="3"/>
    <x v="0"/>
    <x v="1"/>
    <x v="0"/>
    <x v="1"/>
    <x v="0"/>
    <x v="0"/>
    <x v="2"/>
    <x v="0"/>
    <x v="2"/>
    <x v="15"/>
  </r>
  <r>
    <x v="353"/>
    <x v="0"/>
    <x v="0"/>
    <x v="9"/>
    <x v="137"/>
    <x v="33"/>
    <x v="137"/>
    <x v="127"/>
    <x v="0"/>
    <x v="0"/>
    <x v="6"/>
    <x v="8"/>
    <x v="12"/>
    <x v="2"/>
    <x v="0"/>
    <x v="0"/>
    <x v="130"/>
    <x v="3"/>
    <x v="142"/>
    <x v="1"/>
    <x v="141"/>
    <x v="0"/>
    <x v="6"/>
    <x v="0"/>
    <x v="44"/>
    <x v="100"/>
    <x v="101"/>
    <x v="130"/>
    <x v="145"/>
    <x v="1"/>
    <x v="141"/>
    <x v="3"/>
    <x v="141"/>
    <x v="0"/>
    <x v="23"/>
    <x v="23"/>
    <x v="0"/>
    <x v="0"/>
    <x v="243"/>
    <x v="1"/>
    <x v="2"/>
    <x v="2"/>
    <x v="1"/>
    <x v="1"/>
    <x v="109"/>
    <x v="8"/>
    <x v="11"/>
    <x v="0"/>
    <x v="142"/>
    <x v="0"/>
    <x v="0"/>
    <x v="0"/>
    <x v="0"/>
    <x v="133"/>
    <x v="0"/>
    <x v="2"/>
    <x v="7"/>
    <x v="6"/>
    <x v="1"/>
    <x v="6"/>
    <x v="0"/>
    <x v="0"/>
    <x v="0"/>
    <x v="2"/>
    <x v="0"/>
    <x v="1"/>
    <x v="4"/>
  </r>
  <r>
    <x v="354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3"/>
    <x v="221"/>
    <x v="122"/>
    <x v="0"/>
    <x v="0"/>
    <x v="38"/>
    <x v="1"/>
    <x v="16"/>
    <x v="0"/>
    <x v="1"/>
    <x v="1"/>
    <x v="110"/>
    <x v="8"/>
    <x v="3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55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3"/>
    <x v="222"/>
    <x v="92"/>
    <x v="0"/>
    <x v="0"/>
    <x v="244"/>
    <x v="1"/>
    <x v="16"/>
    <x v="0"/>
    <x v="1"/>
    <x v="1"/>
    <x v="110"/>
    <x v="8"/>
    <x v="2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56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0"/>
    <x v="223"/>
    <x v="123"/>
    <x v="0"/>
    <x v="0"/>
    <x v="170"/>
    <x v="1"/>
    <x v="16"/>
    <x v="0"/>
    <x v="1"/>
    <x v="1"/>
    <x v="110"/>
    <x v="8"/>
    <x v="2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57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3"/>
    <x v="221"/>
    <x v="122"/>
    <x v="0"/>
    <x v="0"/>
    <x v="245"/>
    <x v="1"/>
    <x v="16"/>
    <x v="0"/>
    <x v="1"/>
    <x v="1"/>
    <x v="110"/>
    <x v="8"/>
    <x v="2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58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0"/>
    <x v="224"/>
    <x v="124"/>
    <x v="0"/>
    <x v="0"/>
    <x v="38"/>
    <x v="1"/>
    <x v="16"/>
    <x v="0"/>
    <x v="1"/>
    <x v="1"/>
    <x v="110"/>
    <x v="8"/>
    <x v="2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59"/>
    <x v="0"/>
    <x v="0"/>
    <x v="88"/>
    <x v="138"/>
    <x v="26"/>
    <x v="138"/>
    <x v="128"/>
    <x v="1"/>
    <x v="8"/>
    <x v="3"/>
    <x v="1"/>
    <x v="1"/>
    <x v="16"/>
    <x v="0"/>
    <x v="0"/>
    <x v="131"/>
    <x v="2"/>
    <x v="143"/>
    <x v="0"/>
    <x v="142"/>
    <x v="0"/>
    <x v="23"/>
    <x v="5"/>
    <x v="69"/>
    <x v="101"/>
    <x v="51"/>
    <x v="131"/>
    <x v="146"/>
    <x v="2"/>
    <x v="142"/>
    <x v="5"/>
    <x v="142"/>
    <x v="3"/>
    <x v="222"/>
    <x v="92"/>
    <x v="0"/>
    <x v="0"/>
    <x v="170"/>
    <x v="1"/>
    <x v="16"/>
    <x v="0"/>
    <x v="1"/>
    <x v="1"/>
    <x v="110"/>
    <x v="8"/>
    <x v="36"/>
    <x v="0"/>
    <x v="143"/>
    <x v="0"/>
    <x v="0"/>
    <x v="0"/>
    <x v="0"/>
    <x v="134"/>
    <x v="0"/>
    <x v="0"/>
    <x v="3"/>
    <x v="2"/>
    <x v="1"/>
    <x v="3"/>
    <x v="1"/>
    <x v="0"/>
    <x v="0"/>
    <x v="2"/>
    <x v="0"/>
    <x v="2"/>
    <x v="1"/>
  </r>
  <r>
    <x v="360"/>
    <x v="0"/>
    <x v="0"/>
    <x v="7"/>
    <x v="139"/>
    <x v="7"/>
    <x v="139"/>
    <x v="129"/>
    <x v="0"/>
    <x v="0"/>
    <x v="0"/>
    <x v="6"/>
    <x v="15"/>
    <x v="2"/>
    <x v="0"/>
    <x v="0"/>
    <x v="132"/>
    <x v="0"/>
    <x v="144"/>
    <x v="1"/>
    <x v="143"/>
    <x v="0"/>
    <x v="6"/>
    <x v="0"/>
    <x v="59"/>
    <x v="102"/>
    <x v="102"/>
    <x v="132"/>
    <x v="147"/>
    <x v="0"/>
    <x v="143"/>
    <x v="0"/>
    <x v="143"/>
    <x v="0"/>
    <x v="119"/>
    <x v="4"/>
    <x v="0"/>
    <x v="0"/>
    <x v="246"/>
    <x v="1"/>
    <x v="2"/>
    <x v="1"/>
    <x v="1"/>
    <x v="6"/>
    <x v="111"/>
    <x v="231"/>
    <x v="12"/>
    <x v="0"/>
    <x v="144"/>
    <x v="0"/>
    <x v="0"/>
    <x v="0"/>
    <x v="0"/>
    <x v="135"/>
    <x v="0"/>
    <x v="0"/>
    <x v="7"/>
    <x v="2"/>
    <x v="0"/>
    <x v="2"/>
    <x v="1"/>
    <x v="0"/>
    <x v="0"/>
    <x v="0"/>
    <x v="0"/>
    <x v="0"/>
    <x v="4"/>
  </r>
  <r>
    <x v="361"/>
    <x v="0"/>
    <x v="0"/>
    <x v="7"/>
    <x v="139"/>
    <x v="7"/>
    <x v="139"/>
    <x v="129"/>
    <x v="0"/>
    <x v="0"/>
    <x v="0"/>
    <x v="6"/>
    <x v="15"/>
    <x v="2"/>
    <x v="0"/>
    <x v="0"/>
    <x v="132"/>
    <x v="0"/>
    <x v="144"/>
    <x v="1"/>
    <x v="143"/>
    <x v="0"/>
    <x v="6"/>
    <x v="0"/>
    <x v="59"/>
    <x v="102"/>
    <x v="102"/>
    <x v="132"/>
    <x v="147"/>
    <x v="0"/>
    <x v="143"/>
    <x v="0"/>
    <x v="143"/>
    <x v="0"/>
    <x v="121"/>
    <x v="3"/>
    <x v="0"/>
    <x v="0"/>
    <x v="247"/>
    <x v="1"/>
    <x v="2"/>
    <x v="1"/>
    <x v="1"/>
    <x v="6"/>
    <x v="111"/>
    <x v="232"/>
    <x v="12"/>
    <x v="0"/>
    <x v="144"/>
    <x v="0"/>
    <x v="0"/>
    <x v="0"/>
    <x v="0"/>
    <x v="135"/>
    <x v="0"/>
    <x v="0"/>
    <x v="7"/>
    <x v="2"/>
    <x v="0"/>
    <x v="2"/>
    <x v="1"/>
    <x v="0"/>
    <x v="0"/>
    <x v="0"/>
    <x v="0"/>
    <x v="0"/>
    <x v="4"/>
  </r>
  <r>
    <x v="362"/>
    <x v="0"/>
    <x v="0"/>
    <x v="7"/>
    <x v="139"/>
    <x v="7"/>
    <x v="139"/>
    <x v="129"/>
    <x v="0"/>
    <x v="0"/>
    <x v="0"/>
    <x v="6"/>
    <x v="15"/>
    <x v="2"/>
    <x v="0"/>
    <x v="0"/>
    <x v="132"/>
    <x v="0"/>
    <x v="144"/>
    <x v="1"/>
    <x v="143"/>
    <x v="0"/>
    <x v="6"/>
    <x v="0"/>
    <x v="59"/>
    <x v="102"/>
    <x v="102"/>
    <x v="132"/>
    <x v="147"/>
    <x v="0"/>
    <x v="143"/>
    <x v="0"/>
    <x v="143"/>
    <x v="0"/>
    <x v="225"/>
    <x v="2"/>
    <x v="0"/>
    <x v="0"/>
    <x v="248"/>
    <x v="1"/>
    <x v="2"/>
    <x v="1"/>
    <x v="1"/>
    <x v="6"/>
    <x v="111"/>
    <x v="233"/>
    <x v="12"/>
    <x v="0"/>
    <x v="144"/>
    <x v="0"/>
    <x v="0"/>
    <x v="0"/>
    <x v="0"/>
    <x v="135"/>
    <x v="0"/>
    <x v="0"/>
    <x v="7"/>
    <x v="2"/>
    <x v="0"/>
    <x v="2"/>
    <x v="1"/>
    <x v="0"/>
    <x v="0"/>
    <x v="0"/>
    <x v="0"/>
    <x v="0"/>
    <x v="4"/>
  </r>
  <r>
    <x v="363"/>
    <x v="0"/>
    <x v="0"/>
    <x v="89"/>
    <x v="140"/>
    <x v="12"/>
    <x v="140"/>
    <x v="130"/>
    <x v="0"/>
    <x v="0"/>
    <x v="3"/>
    <x v="0"/>
    <x v="6"/>
    <x v="36"/>
    <x v="0"/>
    <x v="0"/>
    <x v="133"/>
    <x v="2"/>
    <x v="145"/>
    <x v="1"/>
    <x v="144"/>
    <x v="0"/>
    <x v="3"/>
    <x v="0"/>
    <x v="21"/>
    <x v="103"/>
    <x v="103"/>
    <x v="133"/>
    <x v="148"/>
    <x v="2"/>
    <x v="144"/>
    <x v="2"/>
    <x v="144"/>
    <x v="3"/>
    <x v="75"/>
    <x v="125"/>
    <x v="0"/>
    <x v="0"/>
    <x v="249"/>
    <x v="1"/>
    <x v="39"/>
    <x v="1"/>
    <x v="1"/>
    <x v="1"/>
    <x v="112"/>
    <x v="234"/>
    <x v="12"/>
    <x v="0"/>
    <x v="145"/>
    <x v="0"/>
    <x v="0"/>
    <x v="0"/>
    <x v="0"/>
    <x v="136"/>
    <x v="0"/>
    <x v="0"/>
    <x v="3"/>
    <x v="2"/>
    <x v="1"/>
    <x v="1"/>
    <x v="1"/>
    <x v="0"/>
    <x v="0"/>
    <x v="2"/>
    <x v="0"/>
    <x v="1"/>
    <x v="4"/>
  </r>
  <r>
    <x v="364"/>
    <x v="0"/>
    <x v="0"/>
    <x v="89"/>
    <x v="140"/>
    <x v="12"/>
    <x v="140"/>
    <x v="130"/>
    <x v="0"/>
    <x v="0"/>
    <x v="3"/>
    <x v="0"/>
    <x v="6"/>
    <x v="36"/>
    <x v="0"/>
    <x v="0"/>
    <x v="133"/>
    <x v="2"/>
    <x v="145"/>
    <x v="1"/>
    <x v="144"/>
    <x v="0"/>
    <x v="3"/>
    <x v="0"/>
    <x v="21"/>
    <x v="103"/>
    <x v="103"/>
    <x v="133"/>
    <x v="148"/>
    <x v="2"/>
    <x v="144"/>
    <x v="2"/>
    <x v="144"/>
    <x v="3"/>
    <x v="226"/>
    <x v="126"/>
    <x v="0"/>
    <x v="0"/>
    <x v="250"/>
    <x v="1"/>
    <x v="39"/>
    <x v="1"/>
    <x v="1"/>
    <x v="1"/>
    <x v="112"/>
    <x v="234"/>
    <x v="12"/>
    <x v="0"/>
    <x v="145"/>
    <x v="0"/>
    <x v="0"/>
    <x v="0"/>
    <x v="0"/>
    <x v="136"/>
    <x v="0"/>
    <x v="0"/>
    <x v="3"/>
    <x v="2"/>
    <x v="1"/>
    <x v="1"/>
    <x v="1"/>
    <x v="0"/>
    <x v="0"/>
    <x v="2"/>
    <x v="0"/>
    <x v="1"/>
    <x v="4"/>
  </r>
  <r>
    <x v="365"/>
    <x v="0"/>
    <x v="0"/>
    <x v="90"/>
    <x v="141"/>
    <x v="35"/>
    <x v="141"/>
    <x v="131"/>
    <x v="1"/>
    <x v="10"/>
    <x v="0"/>
    <x v="1"/>
    <x v="1"/>
    <x v="25"/>
    <x v="0"/>
    <x v="0"/>
    <x v="134"/>
    <x v="0"/>
    <x v="146"/>
    <x v="0"/>
    <x v="145"/>
    <x v="0"/>
    <x v="12"/>
    <x v="7"/>
    <x v="61"/>
    <x v="104"/>
    <x v="104"/>
    <x v="134"/>
    <x v="149"/>
    <x v="0"/>
    <x v="145"/>
    <x v="0"/>
    <x v="145"/>
    <x v="4"/>
    <x v="227"/>
    <x v="45"/>
    <x v="0"/>
    <x v="0"/>
    <x v="45"/>
    <x v="1"/>
    <x v="26"/>
    <x v="0"/>
    <x v="1"/>
    <x v="4"/>
    <x v="113"/>
    <x v="235"/>
    <x v="12"/>
    <x v="0"/>
    <x v="146"/>
    <x v="0"/>
    <x v="0"/>
    <x v="0"/>
    <x v="0"/>
    <x v="137"/>
    <x v="0"/>
    <x v="6"/>
    <x v="15"/>
    <x v="7"/>
    <x v="0"/>
    <x v="1"/>
    <x v="1"/>
    <x v="0"/>
    <x v="0"/>
    <x v="0"/>
    <x v="0"/>
    <x v="1"/>
    <x v="1"/>
  </r>
  <r>
    <x v="366"/>
    <x v="0"/>
    <x v="0"/>
    <x v="91"/>
    <x v="142"/>
    <x v="3"/>
    <x v="142"/>
    <x v="132"/>
    <x v="1"/>
    <x v="3"/>
    <x v="6"/>
    <x v="4"/>
    <x v="4"/>
    <x v="2"/>
    <x v="0"/>
    <x v="0"/>
    <x v="135"/>
    <x v="3"/>
    <x v="147"/>
    <x v="1"/>
    <x v="146"/>
    <x v="0"/>
    <x v="6"/>
    <x v="3"/>
    <x v="70"/>
    <x v="105"/>
    <x v="89"/>
    <x v="135"/>
    <x v="150"/>
    <x v="1"/>
    <x v="146"/>
    <x v="3"/>
    <x v="146"/>
    <x v="0"/>
    <x v="23"/>
    <x v="23"/>
    <x v="0"/>
    <x v="0"/>
    <x v="243"/>
    <x v="1"/>
    <x v="2"/>
    <x v="2"/>
    <x v="1"/>
    <x v="1"/>
    <x v="114"/>
    <x v="8"/>
    <x v="11"/>
    <x v="0"/>
    <x v="147"/>
    <x v="0"/>
    <x v="0"/>
    <x v="0"/>
    <x v="0"/>
    <x v="138"/>
    <x v="0"/>
    <x v="2"/>
    <x v="10"/>
    <x v="6"/>
    <x v="1"/>
    <x v="3"/>
    <x v="0"/>
    <x v="0"/>
    <x v="0"/>
    <x v="2"/>
    <x v="0"/>
    <x v="1"/>
    <x v="2"/>
  </r>
  <r>
    <x v="367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74"/>
    <x v="7"/>
    <x v="0"/>
    <x v="0"/>
    <x v="251"/>
    <x v="1"/>
    <x v="2"/>
    <x v="0"/>
    <x v="1"/>
    <x v="6"/>
    <x v="1"/>
    <x v="236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68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15"/>
    <x v="57"/>
    <x v="0"/>
    <x v="0"/>
    <x v="117"/>
    <x v="1"/>
    <x v="2"/>
    <x v="0"/>
    <x v="1"/>
    <x v="6"/>
    <x v="1"/>
    <x v="237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69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19"/>
    <x v="4"/>
    <x v="0"/>
    <x v="0"/>
    <x v="63"/>
    <x v="1"/>
    <x v="2"/>
    <x v="0"/>
    <x v="1"/>
    <x v="6"/>
    <x v="1"/>
    <x v="238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0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75"/>
    <x v="6"/>
    <x v="0"/>
    <x v="0"/>
    <x v="62"/>
    <x v="1"/>
    <x v="2"/>
    <x v="0"/>
    <x v="1"/>
    <x v="6"/>
    <x v="1"/>
    <x v="239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1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21"/>
    <x v="3"/>
    <x v="0"/>
    <x v="0"/>
    <x v="64"/>
    <x v="1"/>
    <x v="2"/>
    <x v="0"/>
    <x v="1"/>
    <x v="6"/>
    <x v="1"/>
    <x v="240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2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16"/>
    <x v="58"/>
    <x v="0"/>
    <x v="0"/>
    <x v="58"/>
    <x v="1"/>
    <x v="2"/>
    <x v="0"/>
    <x v="1"/>
    <x v="6"/>
    <x v="1"/>
    <x v="241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3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76"/>
    <x v="5"/>
    <x v="0"/>
    <x v="0"/>
    <x v="198"/>
    <x v="1"/>
    <x v="2"/>
    <x v="0"/>
    <x v="1"/>
    <x v="6"/>
    <x v="1"/>
    <x v="242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4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117"/>
    <x v="59"/>
    <x v="0"/>
    <x v="0"/>
    <x v="59"/>
    <x v="1"/>
    <x v="2"/>
    <x v="0"/>
    <x v="1"/>
    <x v="6"/>
    <x v="1"/>
    <x v="243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5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225"/>
    <x v="2"/>
    <x v="0"/>
    <x v="0"/>
    <x v="65"/>
    <x v="1"/>
    <x v="2"/>
    <x v="0"/>
    <x v="1"/>
    <x v="6"/>
    <x v="1"/>
    <x v="244"/>
    <x v="12"/>
    <x v="0"/>
    <x v="148"/>
    <x v="0"/>
    <x v="0"/>
    <x v="0"/>
    <x v="0"/>
    <x v="1"/>
    <x v="0"/>
    <x v="0"/>
    <x v="34"/>
    <x v="0"/>
    <x v="0"/>
    <x v="0"/>
    <x v="1"/>
    <x v="0"/>
    <x v="0"/>
    <x v="0"/>
    <x v="0"/>
    <x v="1"/>
    <x v="4"/>
  </r>
  <r>
    <x v="376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228"/>
    <x v="63"/>
    <x v="0"/>
    <x v="0"/>
    <x v="56"/>
    <x v="1"/>
    <x v="2"/>
    <x v="0"/>
    <x v="1"/>
    <x v="6"/>
    <x v="1"/>
    <x v="8"/>
    <x v="12"/>
    <x v="0"/>
    <x v="148"/>
    <x v="0"/>
    <x v="0"/>
    <x v="0"/>
    <x v="0"/>
    <x v="1"/>
    <x v="0"/>
    <x v="0"/>
    <x v="34"/>
    <x v="0"/>
    <x v="0"/>
    <x v="0"/>
    <x v="1"/>
    <x v="0"/>
    <x v="0"/>
    <x v="2"/>
    <x v="0"/>
    <x v="1"/>
    <x v="4"/>
  </r>
  <r>
    <x v="377"/>
    <x v="0"/>
    <x v="0"/>
    <x v="9"/>
    <x v="143"/>
    <x v="12"/>
    <x v="143"/>
    <x v="81"/>
    <x v="0"/>
    <x v="5"/>
    <x v="0"/>
    <x v="7"/>
    <x v="29"/>
    <x v="2"/>
    <x v="0"/>
    <x v="0"/>
    <x v="1"/>
    <x v="0"/>
    <x v="148"/>
    <x v="1"/>
    <x v="147"/>
    <x v="0"/>
    <x v="23"/>
    <x v="0"/>
    <x v="1"/>
    <x v="1"/>
    <x v="1"/>
    <x v="1"/>
    <x v="151"/>
    <x v="0"/>
    <x v="147"/>
    <x v="0"/>
    <x v="147"/>
    <x v="0"/>
    <x v="229"/>
    <x v="127"/>
    <x v="0"/>
    <x v="0"/>
    <x v="252"/>
    <x v="1"/>
    <x v="2"/>
    <x v="0"/>
    <x v="1"/>
    <x v="6"/>
    <x v="1"/>
    <x v="8"/>
    <x v="12"/>
    <x v="0"/>
    <x v="148"/>
    <x v="0"/>
    <x v="0"/>
    <x v="0"/>
    <x v="0"/>
    <x v="1"/>
    <x v="0"/>
    <x v="0"/>
    <x v="34"/>
    <x v="0"/>
    <x v="0"/>
    <x v="0"/>
    <x v="1"/>
    <x v="0"/>
    <x v="0"/>
    <x v="2"/>
    <x v="0"/>
    <x v="1"/>
    <x v="4"/>
  </r>
  <r>
    <x v="378"/>
    <x v="0"/>
    <x v="0"/>
    <x v="0"/>
    <x v="144"/>
    <x v="0"/>
    <x v="144"/>
    <x v="133"/>
    <x v="0"/>
    <x v="5"/>
    <x v="2"/>
    <x v="0"/>
    <x v="25"/>
    <x v="0"/>
    <x v="0"/>
    <x v="0"/>
    <x v="136"/>
    <x v="1"/>
    <x v="149"/>
    <x v="0"/>
    <x v="148"/>
    <x v="0"/>
    <x v="12"/>
    <x v="7"/>
    <x v="20"/>
    <x v="32"/>
    <x v="105"/>
    <x v="136"/>
    <x v="152"/>
    <x v="1"/>
    <x v="148"/>
    <x v="1"/>
    <x v="148"/>
    <x v="4"/>
    <x v="230"/>
    <x v="128"/>
    <x v="0"/>
    <x v="0"/>
    <x v="159"/>
    <x v="1"/>
    <x v="40"/>
    <x v="0"/>
    <x v="1"/>
    <x v="1"/>
    <x v="115"/>
    <x v="8"/>
    <x v="12"/>
    <x v="0"/>
    <x v="149"/>
    <x v="0"/>
    <x v="0"/>
    <x v="0"/>
    <x v="0"/>
    <x v="139"/>
    <x v="0"/>
    <x v="7"/>
    <x v="26"/>
    <x v="7"/>
    <x v="0"/>
    <x v="3"/>
    <x v="1"/>
    <x v="0"/>
    <x v="0"/>
    <x v="2"/>
    <x v="0"/>
    <x v="1"/>
    <x v="0"/>
  </r>
  <r>
    <x v="379"/>
    <x v="0"/>
    <x v="0"/>
    <x v="92"/>
    <x v="145"/>
    <x v="2"/>
    <x v="145"/>
    <x v="6"/>
    <x v="0"/>
    <x v="5"/>
    <x v="1"/>
    <x v="4"/>
    <x v="4"/>
    <x v="2"/>
    <x v="2"/>
    <x v="19"/>
    <x v="137"/>
    <x v="1"/>
    <x v="150"/>
    <x v="1"/>
    <x v="149"/>
    <x v="0"/>
    <x v="4"/>
    <x v="1"/>
    <x v="62"/>
    <x v="106"/>
    <x v="29"/>
    <x v="137"/>
    <x v="153"/>
    <x v="1"/>
    <x v="149"/>
    <x v="1"/>
    <x v="149"/>
    <x v="3"/>
    <x v="231"/>
    <x v="89"/>
    <x v="0"/>
    <x v="0"/>
    <x v="195"/>
    <x v="1"/>
    <x v="2"/>
    <x v="1"/>
    <x v="1"/>
    <x v="1"/>
    <x v="116"/>
    <x v="8"/>
    <x v="12"/>
    <x v="0"/>
    <x v="150"/>
    <x v="0"/>
    <x v="0"/>
    <x v="0"/>
    <x v="0"/>
    <x v="140"/>
    <x v="0"/>
    <x v="1"/>
    <x v="4"/>
    <x v="2"/>
    <x v="1"/>
    <x v="0"/>
    <x v="1"/>
    <x v="0"/>
    <x v="0"/>
    <x v="2"/>
    <x v="0"/>
    <x v="2"/>
    <x v="4"/>
  </r>
  <r>
    <x v="380"/>
    <x v="0"/>
    <x v="0"/>
    <x v="9"/>
    <x v="146"/>
    <x v="4"/>
    <x v="146"/>
    <x v="134"/>
    <x v="0"/>
    <x v="0"/>
    <x v="3"/>
    <x v="5"/>
    <x v="31"/>
    <x v="2"/>
    <x v="0"/>
    <x v="0"/>
    <x v="138"/>
    <x v="2"/>
    <x v="151"/>
    <x v="1"/>
    <x v="150"/>
    <x v="1"/>
    <x v="3"/>
    <x v="0"/>
    <x v="65"/>
    <x v="90"/>
    <x v="95"/>
    <x v="138"/>
    <x v="154"/>
    <x v="2"/>
    <x v="150"/>
    <x v="2"/>
    <x v="150"/>
    <x v="2"/>
    <x v="199"/>
    <x v="110"/>
    <x v="0"/>
    <x v="0"/>
    <x v="224"/>
    <x v="1"/>
    <x v="2"/>
    <x v="1"/>
    <x v="1"/>
    <x v="6"/>
    <x v="117"/>
    <x v="245"/>
    <x v="12"/>
    <x v="0"/>
    <x v="151"/>
    <x v="0"/>
    <x v="0"/>
    <x v="0"/>
    <x v="0"/>
    <x v="141"/>
    <x v="0"/>
    <x v="0"/>
    <x v="3"/>
    <x v="0"/>
    <x v="1"/>
    <x v="3"/>
    <x v="1"/>
    <x v="0"/>
    <x v="0"/>
    <x v="0"/>
    <x v="0"/>
    <x v="1"/>
    <x v="3"/>
  </r>
  <r>
    <x v="381"/>
    <x v="0"/>
    <x v="0"/>
    <x v="9"/>
    <x v="146"/>
    <x v="4"/>
    <x v="146"/>
    <x v="134"/>
    <x v="0"/>
    <x v="0"/>
    <x v="3"/>
    <x v="5"/>
    <x v="31"/>
    <x v="2"/>
    <x v="0"/>
    <x v="0"/>
    <x v="138"/>
    <x v="2"/>
    <x v="151"/>
    <x v="1"/>
    <x v="150"/>
    <x v="1"/>
    <x v="3"/>
    <x v="0"/>
    <x v="65"/>
    <x v="90"/>
    <x v="95"/>
    <x v="138"/>
    <x v="154"/>
    <x v="2"/>
    <x v="150"/>
    <x v="2"/>
    <x v="150"/>
    <x v="2"/>
    <x v="200"/>
    <x v="111"/>
    <x v="0"/>
    <x v="0"/>
    <x v="253"/>
    <x v="1"/>
    <x v="2"/>
    <x v="1"/>
    <x v="1"/>
    <x v="6"/>
    <x v="117"/>
    <x v="246"/>
    <x v="12"/>
    <x v="0"/>
    <x v="151"/>
    <x v="0"/>
    <x v="0"/>
    <x v="0"/>
    <x v="0"/>
    <x v="141"/>
    <x v="0"/>
    <x v="0"/>
    <x v="3"/>
    <x v="0"/>
    <x v="1"/>
    <x v="3"/>
    <x v="1"/>
    <x v="0"/>
    <x v="0"/>
    <x v="0"/>
    <x v="0"/>
    <x v="1"/>
    <x v="3"/>
  </r>
  <r>
    <x v="382"/>
    <x v="0"/>
    <x v="0"/>
    <x v="9"/>
    <x v="146"/>
    <x v="4"/>
    <x v="146"/>
    <x v="134"/>
    <x v="0"/>
    <x v="0"/>
    <x v="3"/>
    <x v="5"/>
    <x v="31"/>
    <x v="2"/>
    <x v="0"/>
    <x v="0"/>
    <x v="138"/>
    <x v="2"/>
    <x v="151"/>
    <x v="1"/>
    <x v="150"/>
    <x v="1"/>
    <x v="3"/>
    <x v="0"/>
    <x v="65"/>
    <x v="90"/>
    <x v="95"/>
    <x v="138"/>
    <x v="154"/>
    <x v="2"/>
    <x v="150"/>
    <x v="2"/>
    <x v="150"/>
    <x v="2"/>
    <x v="201"/>
    <x v="112"/>
    <x v="0"/>
    <x v="0"/>
    <x v="226"/>
    <x v="1"/>
    <x v="2"/>
    <x v="1"/>
    <x v="1"/>
    <x v="6"/>
    <x v="117"/>
    <x v="247"/>
    <x v="12"/>
    <x v="0"/>
    <x v="151"/>
    <x v="0"/>
    <x v="0"/>
    <x v="0"/>
    <x v="0"/>
    <x v="141"/>
    <x v="0"/>
    <x v="0"/>
    <x v="3"/>
    <x v="0"/>
    <x v="1"/>
    <x v="3"/>
    <x v="1"/>
    <x v="0"/>
    <x v="0"/>
    <x v="0"/>
    <x v="0"/>
    <x v="1"/>
    <x v="3"/>
  </r>
  <r>
    <x v="383"/>
    <x v="0"/>
    <x v="0"/>
    <x v="9"/>
    <x v="146"/>
    <x v="4"/>
    <x v="146"/>
    <x v="134"/>
    <x v="0"/>
    <x v="0"/>
    <x v="3"/>
    <x v="5"/>
    <x v="31"/>
    <x v="2"/>
    <x v="0"/>
    <x v="0"/>
    <x v="138"/>
    <x v="2"/>
    <x v="151"/>
    <x v="1"/>
    <x v="150"/>
    <x v="1"/>
    <x v="3"/>
    <x v="0"/>
    <x v="65"/>
    <x v="90"/>
    <x v="95"/>
    <x v="138"/>
    <x v="154"/>
    <x v="2"/>
    <x v="150"/>
    <x v="2"/>
    <x v="150"/>
    <x v="2"/>
    <x v="202"/>
    <x v="113"/>
    <x v="0"/>
    <x v="0"/>
    <x v="227"/>
    <x v="1"/>
    <x v="2"/>
    <x v="1"/>
    <x v="1"/>
    <x v="6"/>
    <x v="117"/>
    <x v="248"/>
    <x v="12"/>
    <x v="0"/>
    <x v="151"/>
    <x v="0"/>
    <x v="0"/>
    <x v="0"/>
    <x v="0"/>
    <x v="141"/>
    <x v="0"/>
    <x v="0"/>
    <x v="3"/>
    <x v="0"/>
    <x v="1"/>
    <x v="3"/>
    <x v="1"/>
    <x v="0"/>
    <x v="0"/>
    <x v="0"/>
    <x v="0"/>
    <x v="1"/>
    <x v="3"/>
  </r>
  <r>
    <x v="384"/>
    <x v="0"/>
    <x v="0"/>
    <x v="9"/>
    <x v="146"/>
    <x v="4"/>
    <x v="146"/>
    <x v="134"/>
    <x v="0"/>
    <x v="0"/>
    <x v="3"/>
    <x v="5"/>
    <x v="31"/>
    <x v="2"/>
    <x v="0"/>
    <x v="0"/>
    <x v="138"/>
    <x v="2"/>
    <x v="151"/>
    <x v="1"/>
    <x v="150"/>
    <x v="1"/>
    <x v="3"/>
    <x v="0"/>
    <x v="65"/>
    <x v="90"/>
    <x v="95"/>
    <x v="138"/>
    <x v="154"/>
    <x v="2"/>
    <x v="150"/>
    <x v="2"/>
    <x v="150"/>
    <x v="2"/>
    <x v="232"/>
    <x v="83"/>
    <x v="0"/>
    <x v="0"/>
    <x v="66"/>
    <x v="1"/>
    <x v="2"/>
    <x v="1"/>
    <x v="1"/>
    <x v="6"/>
    <x v="117"/>
    <x v="8"/>
    <x v="12"/>
    <x v="0"/>
    <x v="151"/>
    <x v="0"/>
    <x v="0"/>
    <x v="0"/>
    <x v="0"/>
    <x v="141"/>
    <x v="0"/>
    <x v="0"/>
    <x v="3"/>
    <x v="0"/>
    <x v="1"/>
    <x v="3"/>
    <x v="1"/>
    <x v="0"/>
    <x v="0"/>
    <x v="2"/>
    <x v="0"/>
    <x v="1"/>
    <x v="3"/>
  </r>
  <r>
    <x v="385"/>
    <x v="0"/>
    <x v="0"/>
    <x v="93"/>
    <x v="147"/>
    <x v="40"/>
    <x v="147"/>
    <x v="135"/>
    <x v="1"/>
    <x v="5"/>
    <x v="2"/>
    <x v="1"/>
    <x v="1"/>
    <x v="37"/>
    <x v="0"/>
    <x v="0"/>
    <x v="139"/>
    <x v="3"/>
    <x v="152"/>
    <x v="0"/>
    <x v="151"/>
    <x v="0"/>
    <x v="24"/>
    <x v="2"/>
    <x v="22"/>
    <x v="107"/>
    <x v="106"/>
    <x v="139"/>
    <x v="155"/>
    <x v="1"/>
    <x v="151"/>
    <x v="3"/>
    <x v="151"/>
    <x v="0"/>
    <x v="23"/>
    <x v="23"/>
    <x v="0"/>
    <x v="0"/>
    <x v="254"/>
    <x v="0"/>
    <x v="41"/>
    <x v="2"/>
    <x v="1"/>
    <x v="1"/>
    <x v="118"/>
    <x v="8"/>
    <x v="11"/>
    <x v="0"/>
    <x v="152"/>
    <x v="0"/>
    <x v="0"/>
    <x v="0"/>
    <x v="0"/>
    <x v="142"/>
    <x v="0"/>
    <x v="0"/>
    <x v="17"/>
    <x v="11"/>
    <x v="1"/>
    <x v="3"/>
    <x v="0"/>
    <x v="0"/>
    <x v="0"/>
    <x v="2"/>
    <x v="0"/>
    <x v="0"/>
    <x v="1"/>
  </r>
  <r>
    <x v="386"/>
    <x v="0"/>
    <x v="0"/>
    <x v="94"/>
    <x v="148"/>
    <x v="3"/>
    <x v="148"/>
    <x v="136"/>
    <x v="5"/>
    <x v="7"/>
    <x v="10"/>
    <x v="10"/>
    <x v="16"/>
    <x v="2"/>
    <x v="6"/>
    <x v="20"/>
    <x v="42"/>
    <x v="6"/>
    <x v="153"/>
    <x v="1"/>
    <x v="152"/>
    <x v="0"/>
    <x v="0"/>
    <x v="0"/>
    <x v="7"/>
    <x v="17"/>
    <x v="18"/>
    <x v="42"/>
    <x v="156"/>
    <x v="1"/>
    <x v="152"/>
    <x v="8"/>
    <x v="152"/>
    <x v="0"/>
    <x v="23"/>
    <x v="23"/>
    <x v="0"/>
    <x v="0"/>
    <x v="145"/>
    <x v="1"/>
    <x v="2"/>
    <x v="2"/>
    <x v="1"/>
    <x v="1"/>
    <x v="21"/>
    <x v="8"/>
    <x v="11"/>
    <x v="0"/>
    <x v="153"/>
    <x v="0"/>
    <x v="0"/>
    <x v="0"/>
    <x v="0"/>
    <x v="45"/>
    <x v="0"/>
    <x v="0"/>
    <x v="0"/>
    <x v="9"/>
    <x v="1"/>
    <x v="3"/>
    <x v="0"/>
    <x v="0"/>
    <x v="0"/>
    <x v="2"/>
    <x v="0"/>
    <x v="1"/>
    <x v="8"/>
  </r>
  <r>
    <x v="387"/>
    <x v="0"/>
    <x v="0"/>
    <x v="8"/>
    <x v="149"/>
    <x v="9"/>
    <x v="149"/>
    <x v="137"/>
    <x v="0"/>
    <x v="0"/>
    <x v="18"/>
    <x v="7"/>
    <x v="14"/>
    <x v="2"/>
    <x v="0"/>
    <x v="0"/>
    <x v="140"/>
    <x v="11"/>
    <x v="154"/>
    <x v="1"/>
    <x v="153"/>
    <x v="1"/>
    <x v="25"/>
    <x v="0"/>
    <x v="51"/>
    <x v="108"/>
    <x v="107"/>
    <x v="140"/>
    <x v="157"/>
    <x v="0"/>
    <x v="153"/>
    <x v="13"/>
    <x v="153"/>
    <x v="0"/>
    <x v="23"/>
    <x v="23"/>
    <x v="0"/>
    <x v="0"/>
    <x v="255"/>
    <x v="1"/>
    <x v="2"/>
    <x v="2"/>
    <x v="1"/>
    <x v="1"/>
    <x v="119"/>
    <x v="8"/>
    <x v="11"/>
    <x v="0"/>
    <x v="154"/>
    <x v="0"/>
    <x v="0"/>
    <x v="0"/>
    <x v="0"/>
    <x v="143"/>
    <x v="0"/>
    <x v="0"/>
    <x v="7"/>
    <x v="20"/>
    <x v="1"/>
    <x v="0"/>
    <x v="0"/>
    <x v="0"/>
    <x v="0"/>
    <x v="2"/>
    <x v="0"/>
    <x v="1"/>
    <x v="3"/>
  </r>
  <r>
    <x v="388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233"/>
    <x v="7"/>
    <x v="0"/>
    <x v="0"/>
    <x v="256"/>
    <x v="1"/>
    <x v="2"/>
    <x v="1"/>
    <x v="1"/>
    <x v="3"/>
    <x v="120"/>
    <x v="249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89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115"/>
    <x v="57"/>
    <x v="0"/>
    <x v="0"/>
    <x v="117"/>
    <x v="1"/>
    <x v="2"/>
    <x v="1"/>
    <x v="1"/>
    <x v="3"/>
    <x v="120"/>
    <x v="250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0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119"/>
    <x v="4"/>
    <x v="0"/>
    <x v="0"/>
    <x v="63"/>
    <x v="1"/>
    <x v="2"/>
    <x v="1"/>
    <x v="1"/>
    <x v="3"/>
    <x v="120"/>
    <x v="251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1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234"/>
    <x v="6"/>
    <x v="0"/>
    <x v="0"/>
    <x v="62"/>
    <x v="1"/>
    <x v="2"/>
    <x v="1"/>
    <x v="1"/>
    <x v="3"/>
    <x v="120"/>
    <x v="252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2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121"/>
    <x v="3"/>
    <x v="0"/>
    <x v="0"/>
    <x v="257"/>
    <x v="1"/>
    <x v="2"/>
    <x v="1"/>
    <x v="1"/>
    <x v="3"/>
    <x v="120"/>
    <x v="253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3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116"/>
    <x v="58"/>
    <x v="0"/>
    <x v="0"/>
    <x v="58"/>
    <x v="1"/>
    <x v="2"/>
    <x v="1"/>
    <x v="1"/>
    <x v="3"/>
    <x v="120"/>
    <x v="254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4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235"/>
    <x v="129"/>
    <x v="0"/>
    <x v="0"/>
    <x v="56"/>
    <x v="1"/>
    <x v="2"/>
    <x v="1"/>
    <x v="1"/>
    <x v="3"/>
    <x v="120"/>
    <x v="255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5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236"/>
    <x v="5"/>
    <x v="0"/>
    <x v="0"/>
    <x v="198"/>
    <x v="1"/>
    <x v="2"/>
    <x v="1"/>
    <x v="1"/>
    <x v="3"/>
    <x v="120"/>
    <x v="256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6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225"/>
    <x v="2"/>
    <x v="0"/>
    <x v="0"/>
    <x v="65"/>
    <x v="1"/>
    <x v="2"/>
    <x v="1"/>
    <x v="1"/>
    <x v="3"/>
    <x v="120"/>
    <x v="257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7"/>
    <x v="0"/>
    <x v="0"/>
    <x v="7"/>
    <x v="150"/>
    <x v="5"/>
    <x v="150"/>
    <x v="138"/>
    <x v="0"/>
    <x v="7"/>
    <x v="3"/>
    <x v="8"/>
    <x v="12"/>
    <x v="2"/>
    <x v="0"/>
    <x v="0"/>
    <x v="141"/>
    <x v="2"/>
    <x v="155"/>
    <x v="1"/>
    <x v="154"/>
    <x v="1"/>
    <x v="6"/>
    <x v="0"/>
    <x v="4"/>
    <x v="92"/>
    <x v="86"/>
    <x v="141"/>
    <x v="158"/>
    <x v="2"/>
    <x v="154"/>
    <x v="2"/>
    <x v="154"/>
    <x v="0"/>
    <x v="117"/>
    <x v="59"/>
    <x v="0"/>
    <x v="0"/>
    <x v="59"/>
    <x v="1"/>
    <x v="2"/>
    <x v="1"/>
    <x v="1"/>
    <x v="3"/>
    <x v="120"/>
    <x v="258"/>
    <x v="13"/>
    <x v="0"/>
    <x v="155"/>
    <x v="0"/>
    <x v="0"/>
    <x v="0"/>
    <x v="0"/>
    <x v="144"/>
    <x v="0"/>
    <x v="0"/>
    <x v="7"/>
    <x v="19"/>
    <x v="4"/>
    <x v="0"/>
    <x v="1"/>
    <x v="0"/>
    <x v="0"/>
    <x v="0"/>
    <x v="0"/>
    <x v="0"/>
    <x v="4"/>
  </r>
  <r>
    <x v="398"/>
    <x v="0"/>
    <x v="0"/>
    <x v="47"/>
    <x v="151"/>
    <x v="12"/>
    <x v="151"/>
    <x v="139"/>
    <x v="0"/>
    <x v="3"/>
    <x v="0"/>
    <x v="0"/>
    <x v="6"/>
    <x v="38"/>
    <x v="0"/>
    <x v="0"/>
    <x v="142"/>
    <x v="0"/>
    <x v="156"/>
    <x v="1"/>
    <x v="155"/>
    <x v="0"/>
    <x v="14"/>
    <x v="3"/>
    <x v="21"/>
    <x v="21"/>
    <x v="22"/>
    <x v="142"/>
    <x v="159"/>
    <x v="0"/>
    <x v="155"/>
    <x v="0"/>
    <x v="155"/>
    <x v="4"/>
    <x v="113"/>
    <x v="84"/>
    <x v="0"/>
    <x v="0"/>
    <x v="182"/>
    <x v="1"/>
    <x v="42"/>
    <x v="1"/>
    <x v="1"/>
    <x v="4"/>
    <x v="121"/>
    <x v="259"/>
    <x v="13"/>
    <x v="0"/>
    <x v="156"/>
    <x v="0"/>
    <x v="0"/>
    <x v="0"/>
    <x v="0"/>
    <x v="145"/>
    <x v="0"/>
    <x v="6"/>
    <x v="20"/>
    <x v="7"/>
    <x v="0"/>
    <x v="1"/>
    <x v="1"/>
    <x v="0"/>
    <x v="0"/>
    <x v="0"/>
    <x v="0"/>
    <x v="1"/>
    <x v="4"/>
  </r>
  <r>
    <x v="399"/>
    <x v="0"/>
    <x v="0"/>
    <x v="58"/>
    <x v="152"/>
    <x v="36"/>
    <x v="152"/>
    <x v="140"/>
    <x v="1"/>
    <x v="5"/>
    <x v="2"/>
    <x v="1"/>
    <x v="1"/>
    <x v="26"/>
    <x v="0"/>
    <x v="0"/>
    <x v="84"/>
    <x v="1"/>
    <x v="157"/>
    <x v="0"/>
    <x v="156"/>
    <x v="1"/>
    <x v="4"/>
    <x v="2"/>
    <x v="54"/>
    <x v="68"/>
    <x v="36"/>
    <x v="84"/>
    <x v="160"/>
    <x v="1"/>
    <x v="156"/>
    <x v="1"/>
    <x v="156"/>
    <x v="0"/>
    <x v="237"/>
    <x v="96"/>
    <x v="0"/>
    <x v="0"/>
    <x v="162"/>
    <x v="1"/>
    <x v="27"/>
    <x v="0"/>
    <x v="1"/>
    <x v="1"/>
    <x v="63"/>
    <x v="8"/>
    <x v="13"/>
    <x v="0"/>
    <x v="157"/>
    <x v="0"/>
    <x v="0"/>
    <x v="0"/>
    <x v="0"/>
    <x v="87"/>
    <x v="0"/>
    <x v="1"/>
    <x v="9"/>
    <x v="2"/>
    <x v="1"/>
    <x v="0"/>
    <x v="1"/>
    <x v="0"/>
    <x v="0"/>
    <x v="2"/>
    <x v="0"/>
    <x v="1"/>
    <x v="1"/>
  </r>
  <r>
    <x v="400"/>
    <x v="0"/>
    <x v="0"/>
    <x v="95"/>
    <x v="153"/>
    <x v="23"/>
    <x v="153"/>
    <x v="141"/>
    <x v="1"/>
    <x v="1"/>
    <x v="0"/>
    <x v="1"/>
    <x v="1"/>
    <x v="14"/>
    <x v="0"/>
    <x v="0"/>
    <x v="143"/>
    <x v="0"/>
    <x v="158"/>
    <x v="0"/>
    <x v="157"/>
    <x v="0"/>
    <x v="4"/>
    <x v="1"/>
    <x v="71"/>
    <x v="109"/>
    <x v="108"/>
    <x v="143"/>
    <x v="161"/>
    <x v="0"/>
    <x v="157"/>
    <x v="0"/>
    <x v="157"/>
    <x v="3"/>
    <x v="238"/>
    <x v="130"/>
    <x v="0"/>
    <x v="0"/>
    <x v="158"/>
    <x v="1"/>
    <x v="14"/>
    <x v="0"/>
    <x v="1"/>
    <x v="1"/>
    <x v="122"/>
    <x v="8"/>
    <x v="13"/>
    <x v="0"/>
    <x v="158"/>
    <x v="0"/>
    <x v="0"/>
    <x v="0"/>
    <x v="0"/>
    <x v="146"/>
    <x v="0"/>
    <x v="1"/>
    <x v="4"/>
    <x v="2"/>
    <x v="1"/>
    <x v="6"/>
    <x v="1"/>
    <x v="0"/>
    <x v="0"/>
    <x v="2"/>
    <x v="0"/>
    <x v="2"/>
    <x v="1"/>
  </r>
  <r>
    <x v="401"/>
    <x v="0"/>
    <x v="0"/>
    <x v="96"/>
    <x v="90"/>
    <x v="32"/>
    <x v="90"/>
    <x v="85"/>
    <x v="0"/>
    <x v="0"/>
    <x v="2"/>
    <x v="2"/>
    <x v="23"/>
    <x v="2"/>
    <x v="0"/>
    <x v="0"/>
    <x v="86"/>
    <x v="1"/>
    <x v="159"/>
    <x v="1"/>
    <x v="158"/>
    <x v="0"/>
    <x v="6"/>
    <x v="0"/>
    <x v="55"/>
    <x v="70"/>
    <x v="75"/>
    <x v="86"/>
    <x v="162"/>
    <x v="1"/>
    <x v="152"/>
    <x v="1"/>
    <x v="158"/>
    <x v="0"/>
    <x v="189"/>
    <x v="60"/>
    <x v="0"/>
    <x v="0"/>
    <x v="98"/>
    <x v="1"/>
    <x v="2"/>
    <x v="1"/>
    <x v="1"/>
    <x v="4"/>
    <x v="65"/>
    <x v="260"/>
    <x v="13"/>
    <x v="0"/>
    <x v="159"/>
    <x v="0"/>
    <x v="0"/>
    <x v="0"/>
    <x v="0"/>
    <x v="89"/>
    <x v="0"/>
    <x v="0"/>
    <x v="7"/>
    <x v="2"/>
    <x v="1"/>
    <x v="3"/>
    <x v="0"/>
    <x v="0"/>
    <x v="0"/>
    <x v="0"/>
    <x v="0"/>
    <x v="1"/>
    <x v="4"/>
  </r>
  <r>
    <x v="402"/>
    <x v="0"/>
    <x v="0"/>
    <x v="96"/>
    <x v="90"/>
    <x v="32"/>
    <x v="90"/>
    <x v="85"/>
    <x v="0"/>
    <x v="0"/>
    <x v="2"/>
    <x v="2"/>
    <x v="23"/>
    <x v="2"/>
    <x v="0"/>
    <x v="0"/>
    <x v="86"/>
    <x v="1"/>
    <x v="159"/>
    <x v="1"/>
    <x v="158"/>
    <x v="0"/>
    <x v="6"/>
    <x v="0"/>
    <x v="55"/>
    <x v="70"/>
    <x v="75"/>
    <x v="86"/>
    <x v="162"/>
    <x v="1"/>
    <x v="152"/>
    <x v="1"/>
    <x v="158"/>
    <x v="0"/>
    <x v="190"/>
    <x v="61"/>
    <x v="0"/>
    <x v="0"/>
    <x v="99"/>
    <x v="1"/>
    <x v="2"/>
    <x v="1"/>
    <x v="1"/>
    <x v="4"/>
    <x v="65"/>
    <x v="261"/>
    <x v="13"/>
    <x v="0"/>
    <x v="159"/>
    <x v="0"/>
    <x v="0"/>
    <x v="0"/>
    <x v="0"/>
    <x v="89"/>
    <x v="0"/>
    <x v="0"/>
    <x v="7"/>
    <x v="2"/>
    <x v="1"/>
    <x v="3"/>
    <x v="0"/>
    <x v="0"/>
    <x v="0"/>
    <x v="0"/>
    <x v="0"/>
    <x v="1"/>
    <x v="4"/>
  </r>
  <r>
    <x v="403"/>
    <x v="0"/>
    <x v="0"/>
    <x v="96"/>
    <x v="90"/>
    <x v="32"/>
    <x v="90"/>
    <x v="85"/>
    <x v="0"/>
    <x v="0"/>
    <x v="2"/>
    <x v="2"/>
    <x v="23"/>
    <x v="2"/>
    <x v="0"/>
    <x v="0"/>
    <x v="86"/>
    <x v="1"/>
    <x v="159"/>
    <x v="1"/>
    <x v="158"/>
    <x v="0"/>
    <x v="6"/>
    <x v="0"/>
    <x v="55"/>
    <x v="70"/>
    <x v="75"/>
    <x v="86"/>
    <x v="162"/>
    <x v="1"/>
    <x v="152"/>
    <x v="1"/>
    <x v="158"/>
    <x v="0"/>
    <x v="225"/>
    <x v="2"/>
    <x v="0"/>
    <x v="0"/>
    <x v="100"/>
    <x v="1"/>
    <x v="2"/>
    <x v="1"/>
    <x v="1"/>
    <x v="4"/>
    <x v="65"/>
    <x v="262"/>
    <x v="13"/>
    <x v="0"/>
    <x v="159"/>
    <x v="0"/>
    <x v="0"/>
    <x v="0"/>
    <x v="0"/>
    <x v="89"/>
    <x v="0"/>
    <x v="0"/>
    <x v="7"/>
    <x v="2"/>
    <x v="1"/>
    <x v="3"/>
    <x v="0"/>
    <x v="0"/>
    <x v="0"/>
    <x v="0"/>
    <x v="0"/>
    <x v="1"/>
    <x v="4"/>
  </r>
  <r>
    <x v="404"/>
    <x v="0"/>
    <x v="0"/>
    <x v="8"/>
    <x v="154"/>
    <x v="9"/>
    <x v="154"/>
    <x v="142"/>
    <x v="1"/>
    <x v="0"/>
    <x v="3"/>
    <x v="7"/>
    <x v="9"/>
    <x v="2"/>
    <x v="0"/>
    <x v="0"/>
    <x v="81"/>
    <x v="2"/>
    <x v="160"/>
    <x v="1"/>
    <x v="159"/>
    <x v="0"/>
    <x v="3"/>
    <x v="1"/>
    <x v="51"/>
    <x v="62"/>
    <x v="72"/>
    <x v="81"/>
    <x v="163"/>
    <x v="2"/>
    <x v="158"/>
    <x v="2"/>
    <x v="159"/>
    <x v="3"/>
    <x v="239"/>
    <x v="131"/>
    <x v="0"/>
    <x v="0"/>
    <x v="258"/>
    <x v="1"/>
    <x v="2"/>
    <x v="1"/>
    <x v="1"/>
    <x v="1"/>
    <x v="60"/>
    <x v="263"/>
    <x v="13"/>
    <x v="0"/>
    <x v="160"/>
    <x v="0"/>
    <x v="0"/>
    <x v="0"/>
    <x v="0"/>
    <x v="84"/>
    <x v="0"/>
    <x v="0"/>
    <x v="3"/>
    <x v="2"/>
    <x v="4"/>
    <x v="0"/>
    <x v="1"/>
    <x v="0"/>
    <x v="0"/>
    <x v="2"/>
    <x v="0"/>
    <x v="2"/>
    <x v="4"/>
  </r>
  <r>
    <x v="405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174"/>
    <x v="7"/>
    <x v="0"/>
    <x v="0"/>
    <x v="259"/>
    <x v="1"/>
    <x v="13"/>
    <x v="0"/>
    <x v="1"/>
    <x v="2"/>
    <x v="123"/>
    <x v="264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06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119"/>
    <x v="4"/>
    <x v="0"/>
    <x v="0"/>
    <x v="213"/>
    <x v="1"/>
    <x v="13"/>
    <x v="0"/>
    <x v="1"/>
    <x v="2"/>
    <x v="123"/>
    <x v="265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07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175"/>
    <x v="6"/>
    <x v="0"/>
    <x v="0"/>
    <x v="93"/>
    <x v="1"/>
    <x v="13"/>
    <x v="0"/>
    <x v="1"/>
    <x v="2"/>
    <x v="123"/>
    <x v="266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08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121"/>
    <x v="3"/>
    <x v="0"/>
    <x v="0"/>
    <x v="80"/>
    <x v="1"/>
    <x v="13"/>
    <x v="0"/>
    <x v="1"/>
    <x v="2"/>
    <x v="123"/>
    <x v="267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09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176"/>
    <x v="5"/>
    <x v="0"/>
    <x v="0"/>
    <x v="94"/>
    <x v="1"/>
    <x v="13"/>
    <x v="0"/>
    <x v="1"/>
    <x v="2"/>
    <x v="123"/>
    <x v="268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10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225"/>
    <x v="2"/>
    <x v="0"/>
    <x v="0"/>
    <x v="92"/>
    <x v="1"/>
    <x v="13"/>
    <x v="0"/>
    <x v="1"/>
    <x v="2"/>
    <x v="123"/>
    <x v="269"/>
    <x v="13"/>
    <x v="0"/>
    <x v="161"/>
    <x v="0"/>
    <x v="0"/>
    <x v="0"/>
    <x v="0"/>
    <x v="147"/>
    <x v="0"/>
    <x v="0"/>
    <x v="35"/>
    <x v="11"/>
    <x v="0"/>
    <x v="6"/>
    <x v="1"/>
    <x v="0"/>
    <x v="0"/>
    <x v="0"/>
    <x v="0"/>
    <x v="1"/>
    <x v="1"/>
  </r>
  <r>
    <x v="411"/>
    <x v="0"/>
    <x v="0"/>
    <x v="97"/>
    <x v="155"/>
    <x v="22"/>
    <x v="155"/>
    <x v="143"/>
    <x v="1"/>
    <x v="5"/>
    <x v="0"/>
    <x v="1"/>
    <x v="1"/>
    <x v="13"/>
    <x v="0"/>
    <x v="0"/>
    <x v="144"/>
    <x v="0"/>
    <x v="161"/>
    <x v="0"/>
    <x v="160"/>
    <x v="0"/>
    <x v="0"/>
    <x v="2"/>
    <x v="17"/>
    <x v="110"/>
    <x v="109"/>
    <x v="144"/>
    <x v="164"/>
    <x v="0"/>
    <x v="159"/>
    <x v="0"/>
    <x v="160"/>
    <x v="0"/>
    <x v="240"/>
    <x v="95"/>
    <x v="0"/>
    <x v="0"/>
    <x v="144"/>
    <x v="1"/>
    <x v="13"/>
    <x v="0"/>
    <x v="1"/>
    <x v="2"/>
    <x v="123"/>
    <x v="8"/>
    <x v="13"/>
    <x v="0"/>
    <x v="161"/>
    <x v="0"/>
    <x v="0"/>
    <x v="0"/>
    <x v="0"/>
    <x v="147"/>
    <x v="0"/>
    <x v="0"/>
    <x v="35"/>
    <x v="11"/>
    <x v="0"/>
    <x v="6"/>
    <x v="1"/>
    <x v="0"/>
    <x v="0"/>
    <x v="2"/>
    <x v="0"/>
    <x v="1"/>
    <x v="1"/>
  </r>
  <r>
    <x v="412"/>
    <x v="0"/>
    <x v="0"/>
    <x v="98"/>
    <x v="156"/>
    <x v="11"/>
    <x v="156"/>
    <x v="144"/>
    <x v="1"/>
    <x v="1"/>
    <x v="0"/>
    <x v="1"/>
    <x v="1"/>
    <x v="5"/>
    <x v="0"/>
    <x v="0"/>
    <x v="145"/>
    <x v="0"/>
    <x v="162"/>
    <x v="0"/>
    <x v="161"/>
    <x v="0"/>
    <x v="1"/>
    <x v="1"/>
    <x v="72"/>
    <x v="111"/>
    <x v="81"/>
    <x v="145"/>
    <x v="165"/>
    <x v="0"/>
    <x v="160"/>
    <x v="0"/>
    <x v="161"/>
    <x v="3"/>
    <x v="241"/>
    <x v="92"/>
    <x v="0"/>
    <x v="0"/>
    <x v="211"/>
    <x v="1"/>
    <x v="5"/>
    <x v="0"/>
    <x v="1"/>
    <x v="1"/>
    <x v="124"/>
    <x v="8"/>
    <x v="13"/>
    <x v="0"/>
    <x v="162"/>
    <x v="0"/>
    <x v="0"/>
    <x v="0"/>
    <x v="0"/>
    <x v="148"/>
    <x v="0"/>
    <x v="0"/>
    <x v="5"/>
    <x v="5"/>
    <x v="1"/>
    <x v="1"/>
    <x v="1"/>
    <x v="0"/>
    <x v="0"/>
    <x v="2"/>
    <x v="0"/>
    <x v="2"/>
    <x v="1"/>
  </r>
  <r>
    <x v="413"/>
    <x v="0"/>
    <x v="0"/>
    <x v="98"/>
    <x v="156"/>
    <x v="11"/>
    <x v="156"/>
    <x v="144"/>
    <x v="1"/>
    <x v="1"/>
    <x v="0"/>
    <x v="1"/>
    <x v="1"/>
    <x v="5"/>
    <x v="0"/>
    <x v="0"/>
    <x v="145"/>
    <x v="0"/>
    <x v="162"/>
    <x v="0"/>
    <x v="161"/>
    <x v="0"/>
    <x v="1"/>
    <x v="1"/>
    <x v="72"/>
    <x v="111"/>
    <x v="81"/>
    <x v="145"/>
    <x v="165"/>
    <x v="0"/>
    <x v="160"/>
    <x v="0"/>
    <x v="161"/>
    <x v="3"/>
    <x v="242"/>
    <x v="122"/>
    <x v="0"/>
    <x v="0"/>
    <x v="38"/>
    <x v="1"/>
    <x v="5"/>
    <x v="0"/>
    <x v="1"/>
    <x v="1"/>
    <x v="124"/>
    <x v="8"/>
    <x v="13"/>
    <x v="0"/>
    <x v="162"/>
    <x v="0"/>
    <x v="0"/>
    <x v="0"/>
    <x v="0"/>
    <x v="148"/>
    <x v="0"/>
    <x v="0"/>
    <x v="5"/>
    <x v="5"/>
    <x v="1"/>
    <x v="1"/>
    <x v="1"/>
    <x v="0"/>
    <x v="0"/>
    <x v="2"/>
    <x v="0"/>
    <x v="2"/>
    <x v="1"/>
  </r>
  <r>
    <x v="414"/>
    <x v="0"/>
    <x v="0"/>
    <x v="99"/>
    <x v="157"/>
    <x v="41"/>
    <x v="157"/>
    <x v="145"/>
    <x v="1"/>
    <x v="5"/>
    <x v="2"/>
    <x v="1"/>
    <x v="1"/>
    <x v="39"/>
    <x v="0"/>
    <x v="0"/>
    <x v="146"/>
    <x v="1"/>
    <x v="163"/>
    <x v="0"/>
    <x v="162"/>
    <x v="0"/>
    <x v="26"/>
    <x v="2"/>
    <x v="7"/>
    <x v="68"/>
    <x v="110"/>
    <x v="146"/>
    <x v="166"/>
    <x v="1"/>
    <x v="161"/>
    <x v="1"/>
    <x v="162"/>
    <x v="0"/>
    <x v="243"/>
    <x v="26"/>
    <x v="0"/>
    <x v="0"/>
    <x v="260"/>
    <x v="0"/>
    <x v="43"/>
    <x v="0"/>
    <x v="1"/>
    <x v="7"/>
    <x v="125"/>
    <x v="270"/>
    <x v="13"/>
    <x v="0"/>
    <x v="163"/>
    <x v="0"/>
    <x v="0"/>
    <x v="0"/>
    <x v="0"/>
    <x v="149"/>
    <x v="0"/>
    <x v="1"/>
    <x v="9"/>
    <x v="2"/>
    <x v="1"/>
    <x v="3"/>
    <x v="1"/>
    <x v="0"/>
    <x v="0"/>
    <x v="0"/>
    <x v="0"/>
    <x v="1"/>
    <x v="1"/>
  </r>
  <r>
    <x v="415"/>
    <x v="0"/>
    <x v="0"/>
    <x v="99"/>
    <x v="157"/>
    <x v="41"/>
    <x v="157"/>
    <x v="145"/>
    <x v="1"/>
    <x v="5"/>
    <x v="2"/>
    <x v="1"/>
    <x v="1"/>
    <x v="39"/>
    <x v="0"/>
    <x v="0"/>
    <x v="146"/>
    <x v="1"/>
    <x v="163"/>
    <x v="0"/>
    <x v="162"/>
    <x v="0"/>
    <x v="26"/>
    <x v="2"/>
    <x v="7"/>
    <x v="68"/>
    <x v="110"/>
    <x v="146"/>
    <x v="166"/>
    <x v="1"/>
    <x v="161"/>
    <x v="1"/>
    <x v="162"/>
    <x v="0"/>
    <x v="244"/>
    <x v="27"/>
    <x v="0"/>
    <x v="0"/>
    <x v="261"/>
    <x v="0"/>
    <x v="43"/>
    <x v="0"/>
    <x v="1"/>
    <x v="7"/>
    <x v="125"/>
    <x v="271"/>
    <x v="13"/>
    <x v="0"/>
    <x v="163"/>
    <x v="0"/>
    <x v="0"/>
    <x v="0"/>
    <x v="0"/>
    <x v="149"/>
    <x v="0"/>
    <x v="1"/>
    <x v="9"/>
    <x v="2"/>
    <x v="1"/>
    <x v="3"/>
    <x v="1"/>
    <x v="0"/>
    <x v="0"/>
    <x v="0"/>
    <x v="0"/>
    <x v="1"/>
    <x v="1"/>
  </r>
  <r>
    <x v="416"/>
    <x v="0"/>
    <x v="0"/>
    <x v="7"/>
    <x v="158"/>
    <x v="5"/>
    <x v="158"/>
    <x v="146"/>
    <x v="0"/>
    <x v="5"/>
    <x v="0"/>
    <x v="0"/>
    <x v="25"/>
    <x v="31"/>
    <x v="0"/>
    <x v="0"/>
    <x v="147"/>
    <x v="0"/>
    <x v="164"/>
    <x v="1"/>
    <x v="163"/>
    <x v="0"/>
    <x v="12"/>
    <x v="2"/>
    <x v="4"/>
    <x v="1"/>
    <x v="1"/>
    <x v="147"/>
    <x v="167"/>
    <x v="0"/>
    <x v="162"/>
    <x v="0"/>
    <x v="163"/>
    <x v="4"/>
    <x v="178"/>
    <x v="84"/>
    <x v="0"/>
    <x v="0"/>
    <x v="45"/>
    <x v="1"/>
    <x v="33"/>
    <x v="1"/>
    <x v="1"/>
    <x v="4"/>
    <x v="126"/>
    <x v="272"/>
    <x v="13"/>
    <x v="0"/>
    <x v="164"/>
    <x v="0"/>
    <x v="0"/>
    <x v="0"/>
    <x v="0"/>
    <x v="150"/>
    <x v="0"/>
    <x v="6"/>
    <x v="15"/>
    <x v="7"/>
    <x v="0"/>
    <x v="0"/>
    <x v="1"/>
    <x v="0"/>
    <x v="0"/>
    <x v="0"/>
    <x v="0"/>
    <x v="1"/>
    <x v="4"/>
  </r>
  <r>
    <x v="417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33"/>
    <x v="7"/>
    <x v="0"/>
    <x v="0"/>
    <x v="212"/>
    <x v="2"/>
    <x v="1"/>
    <x v="0"/>
    <x v="1"/>
    <x v="6"/>
    <x v="127"/>
    <x v="273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18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119"/>
    <x v="4"/>
    <x v="0"/>
    <x v="0"/>
    <x v="213"/>
    <x v="2"/>
    <x v="1"/>
    <x v="0"/>
    <x v="1"/>
    <x v="6"/>
    <x v="127"/>
    <x v="274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19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34"/>
    <x v="6"/>
    <x v="0"/>
    <x v="0"/>
    <x v="83"/>
    <x v="2"/>
    <x v="1"/>
    <x v="0"/>
    <x v="1"/>
    <x v="6"/>
    <x v="127"/>
    <x v="275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20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121"/>
    <x v="3"/>
    <x v="0"/>
    <x v="0"/>
    <x v="80"/>
    <x v="2"/>
    <x v="1"/>
    <x v="0"/>
    <x v="1"/>
    <x v="6"/>
    <x v="127"/>
    <x v="276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21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36"/>
    <x v="5"/>
    <x v="0"/>
    <x v="0"/>
    <x v="94"/>
    <x v="2"/>
    <x v="1"/>
    <x v="0"/>
    <x v="1"/>
    <x v="6"/>
    <x v="127"/>
    <x v="277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22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25"/>
    <x v="2"/>
    <x v="0"/>
    <x v="0"/>
    <x v="92"/>
    <x v="2"/>
    <x v="1"/>
    <x v="0"/>
    <x v="1"/>
    <x v="6"/>
    <x v="127"/>
    <x v="278"/>
    <x v="37"/>
    <x v="0"/>
    <x v="165"/>
    <x v="0"/>
    <x v="0"/>
    <x v="0"/>
    <x v="0"/>
    <x v="151"/>
    <x v="0"/>
    <x v="0"/>
    <x v="35"/>
    <x v="11"/>
    <x v="0"/>
    <x v="3"/>
    <x v="1"/>
    <x v="0"/>
    <x v="0"/>
    <x v="0"/>
    <x v="0"/>
    <x v="2"/>
    <x v="1"/>
  </r>
  <r>
    <x v="423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45"/>
    <x v="132"/>
    <x v="0"/>
    <x v="0"/>
    <x v="68"/>
    <x v="2"/>
    <x v="1"/>
    <x v="0"/>
    <x v="1"/>
    <x v="6"/>
    <x v="127"/>
    <x v="8"/>
    <x v="37"/>
    <x v="0"/>
    <x v="165"/>
    <x v="0"/>
    <x v="0"/>
    <x v="0"/>
    <x v="0"/>
    <x v="151"/>
    <x v="0"/>
    <x v="0"/>
    <x v="35"/>
    <x v="11"/>
    <x v="0"/>
    <x v="3"/>
    <x v="1"/>
    <x v="0"/>
    <x v="0"/>
    <x v="2"/>
    <x v="0"/>
    <x v="2"/>
    <x v="1"/>
  </r>
  <r>
    <x v="424"/>
    <x v="0"/>
    <x v="0"/>
    <x v="100"/>
    <x v="159"/>
    <x v="1"/>
    <x v="159"/>
    <x v="147"/>
    <x v="1"/>
    <x v="1"/>
    <x v="0"/>
    <x v="1"/>
    <x v="1"/>
    <x v="1"/>
    <x v="0"/>
    <x v="0"/>
    <x v="148"/>
    <x v="0"/>
    <x v="165"/>
    <x v="0"/>
    <x v="164"/>
    <x v="0"/>
    <x v="0"/>
    <x v="1"/>
    <x v="73"/>
    <x v="112"/>
    <x v="111"/>
    <x v="148"/>
    <x v="168"/>
    <x v="0"/>
    <x v="163"/>
    <x v="0"/>
    <x v="164"/>
    <x v="0"/>
    <x v="246"/>
    <x v="95"/>
    <x v="0"/>
    <x v="0"/>
    <x v="144"/>
    <x v="2"/>
    <x v="1"/>
    <x v="0"/>
    <x v="1"/>
    <x v="6"/>
    <x v="127"/>
    <x v="8"/>
    <x v="37"/>
    <x v="0"/>
    <x v="165"/>
    <x v="0"/>
    <x v="0"/>
    <x v="0"/>
    <x v="0"/>
    <x v="151"/>
    <x v="0"/>
    <x v="0"/>
    <x v="35"/>
    <x v="11"/>
    <x v="0"/>
    <x v="3"/>
    <x v="1"/>
    <x v="0"/>
    <x v="0"/>
    <x v="2"/>
    <x v="0"/>
    <x v="2"/>
    <x v="1"/>
  </r>
  <r>
    <x v="425"/>
    <x v="0"/>
    <x v="0"/>
    <x v="0"/>
    <x v="160"/>
    <x v="0"/>
    <x v="160"/>
    <x v="148"/>
    <x v="0"/>
    <x v="7"/>
    <x v="2"/>
    <x v="6"/>
    <x v="15"/>
    <x v="0"/>
    <x v="0"/>
    <x v="0"/>
    <x v="149"/>
    <x v="1"/>
    <x v="166"/>
    <x v="0"/>
    <x v="165"/>
    <x v="0"/>
    <x v="19"/>
    <x v="0"/>
    <x v="74"/>
    <x v="113"/>
    <x v="4"/>
    <x v="149"/>
    <x v="169"/>
    <x v="1"/>
    <x v="164"/>
    <x v="1"/>
    <x v="165"/>
    <x v="3"/>
    <x v="247"/>
    <x v="133"/>
    <x v="0"/>
    <x v="0"/>
    <x v="262"/>
    <x v="1"/>
    <x v="2"/>
    <x v="0"/>
    <x v="1"/>
    <x v="1"/>
    <x v="128"/>
    <x v="8"/>
    <x v="37"/>
    <x v="0"/>
    <x v="166"/>
    <x v="0"/>
    <x v="0"/>
    <x v="0"/>
    <x v="0"/>
    <x v="152"/>
    <x v="0"/>
    <x v="1"/>
    <x v="1"/>
    <x v="19"/>
    <x v="0"/>
    <x v="3"/>
    <x v="0"/>
    <x v="0"/>
    <x v="0"/>
    <x v="2"/>
    <x v="0"/>
    <x v="2"/>
    <x v="0"/>
  </r>
  <r>
    <x v="426"/>
    <x v="0"/>
    <x v="0"/>
    <x v="0"/>
    <x v="160"/>
    <x v="0"/>
    <x v="160"/>
    <x v="148"/>
    <x v="0"/>
    <x v="7"/>
    <x v="2"/>
    <x v="6"/>
    <x v="15"/>
    <x v="0"/>
    <x v="0"/>
    <x v="0"/>
    <x v="149"/>
    <x v="1"/>
    <x v="166"/>
    <x v="0"/>
    <x v="165"/>
    <x v="0"/>
    <x v="19"/>
    <x v="0"/>
    <x v="74"/>
    <x v="113"/>
    <x v="4"/>
    <x v="149"/>
    <x v="169"/>
    <x v="1"/>
    <x v="164"/>
    <x v="1"/>
    <x v="165"/>
    <x v="3"/>
    <x v="248"/>
    <x v="70"/>
    <x v="0"/>
    <x v="0"/>
    <x v="263"/>
    <x v="1"/>
    <x v="2"/>
    <x v="0"/>
    <x v="1"/>
    <x v="1"/>
    <x v="128"/>
    <x v="8"/>
    <x v="37"/>
    <x v="0"/>
    <x v="166"/>
    <x v="0"/>
    <x v="0"/>
    <x v="0"/>
    <x v="0"/>
    <x v="152"/>
    <x v="0"/>
    <x v="1"/>
    <x v="1"/>
    <x v="19"/>
    <x v="0"/>
    <x v="3"/>
    <x v="0"/>
    <x v="0"/>
    <x v="0"/>
    <x v="2"/>
    <x v="0"/>
    <x v="2"/>
    <x v="0"/>
  </r>
  <r>
    <x v="427"/>
    <x v="0"/>
    <x v="0"/>
    <x v="101"/>
    <x v="161"/>
    <x v="30"/>
    <x v="161"/>
    <x v="149"/>
    <x v="1"/>
    <x v="1"/>
    <x v="2"/>
    <x v="1"/>
    <x v="1"/>
    <x v="19"/>
    <x v="0"/>
    <x v="0"/>
    <x v="150"/>
    <x v="1"/>
    <x v="167"/>
    <x v="0"/>
    <x v="166"/>
    <x v="0"/>
    <x v="4"/>
    <x v="1"/>
    <x v="75"/>
    <x v="114"/>
    <x v="25"/>
    <x v="150"/>
    <x v="170"/>
    <x v="1"/>
    <x v="165"/>
    <x v="1"/>
    <x v="166"/>
    <x v="3"/>
    <x v="249"/>
    <x v="130"/>
    <x v="0"/>
    <x v="0"/>
    <x v="264"/>
    <x v="1"/>
    <x v="20"/>
    <x v="0"/>
    <x v="1"/>
    <x v="1"/>
    <x v="129"/>
    <x v="8"/>
    <x v="37"/>
    <x v="0"/>
    <x v="167"/>
    <x v="0"/>
    <x v="0"/>
    <x v="0"/>
    <x v="0"/>
    <x v="153"/>
    <x v="0"/>
    <x v="1"/>
    <x v="4"/>
    <x v="3"/>
    <x v="1"/>
    <x v="6"/>
    <x v="1"/>
    <x v="0"/>
    <x v="0"/>
    <x v="2"/>
    <x v="0"/>
    <x v="2"/>
    <x v="1"/>
  </r>
  <r>
    <x v="428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0"/>
    <x v="7"/>
    <x v="0"/>
    <x v="0"/>
    <x v="212"/>
    <x v="0"/>
    <x v="44"/>
    <x v="0"/>
    <x v="1"/>
    <x v="5"/>
    <x v="130"/>
    <x v="279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29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152"/>
    <x v="4"/>
    <x v="0"/>
    <x v="0"/>
    <x v="213"/>
    <x v="0"/>
    <x v="44"/>
    <x v="0"/>
    <x v="1"/>
    <x v="5"/>
    <x v="130"/>
    <x v="280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30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1"/>
    <x v="6"/>
    <x v="0"/>
    <x v="0"/>
    <x v="83"/>
    <x v="0"/>
    <x v="44"/>
    <x v="0"/>
    <x v="1"/>
    <x v="5"/>
    <x v="130"/>
    <x v="281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31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153"/>
    <x v="3"/>
    <x v="0"/>
    <x v="0"/>
    <x v="80"/>
    <x v="0"/>
    <x v="44"/>
    <x v="0"/>
    <x v="1"/>
    <x v="5"/>
    <x v="130"/>
    <x v="282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32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2"/>
    <x v="5"/>
    <x v="0"/>
    <x v="0"/>
    <x v="94"/>
    <x v="0"/>
    <x v="44"/>
    <x v="0"/>
    <x v="1"/>
    <x v="5"/>
    <x v="130"/>
    <x v="283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33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3"/>
    <x v="2"/>
    <x v="0"/>
    <x v="0"/>
    <x v="92"/>
    <x v="0"/>
    <x v="44"/>
    <x v="0"/>
    <x v="1"/>
    <x v="5"/>
    <x v="130"/>
    <x v="284"/>
    <x v="37"/>
    <x v="0"/>
    <x v="168"/>
    <x v="0"/>
    <x v="0"/>
    <x v="0"/>
    <x v="0"/>
    <x v="154"/>
    <x v="0"/>
    <x v="0"/>
    <x v="34"/>
    <x v="21"/>
    <x v="0"/>
    <x v="0"/>
    <x v="0"/>
    <x v="0"/>
    <x v="0"/>
    <x v="0"/>
    <x v="0"/>
    <x v="1"/>
    <x v="1"/>
  </r>
  <r>
    <x v="434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4"/>
    <x v="134"/>
    <x v="0"/>
    <x v="0"/>
    <x v="265"/>
    <x v="0"/>
    <x v="44"/>
    <x v="0"/>
    <x v="1"/>
    <x v="5"/>
    <x v="130"/>
    <x v="8"/>
    <x v="37"/>
    <x v="0"/>
    <x v="168"/>
    <x v="0"/>
    <x v="0"/>
    <x v="0"/>
    <x v="0"/>
    <x v="154"/>
    <x v="0"/>
    <x v="0"/>
    <x v="34"/>
    <x v="21"/>
    <x v="0"/>
    <x v="0"/>
    <x v="0"/>
    <x v="0"/>
    <x v="0"/>
    <x v="2"/>
    <x v="0"/>
    <x v="1"/>
    <x v="1"/>
  </r>
  <r>
    <x v="435"/>
    <x v="0"/>
    <x v="0"/>
    <x v="102"/>
    <x v="162"/>
    <x v="42"/>
    <x v="162"/>
    <x v="150"/>
    <x v="1"/>
    <x v="5"/>
    <x v="0"/>
    <x v="1"/>
    <x v="1"/>
    <x v="40"/>
    <x v="0"/>
    <x v="0"/>
    <x v="151"/>
    <x v="0"/>
    <x v="168"/>
    <x v="0"/>
    <x v="167"/>
    <x v="0"/>
    <x v="23"/>
    <x v="2"/>
    <x v="76"/>
    <x v="78"/>
    <x v="28"/>
    <x v="151"/>
    <x v="171"/>
    <x v="0"/>
    <x v="166"/>
    <x v="0"/>
    <x v="167"/>
    <x v="0"/>
    <x v="255"/>
    <x v="63"/>
    <x v="0"/>
    <x v="0"/>
    <x v="115"/>
    <x v="0"/>
    <x v="44"/>
    <x v="0"/>
    <x v="1"/>
    <x v="5"/>
    <x v="130"/>
    <x v="8"/>
    <x v="37"/>
    <x v="0"/>
    <x v="168"/>
    <x v="0"/>
    <x v="0"/>
    <x v="0"/>
    <x v="0"/>
    <x v="154"/>
    <x v="0"/>
    <x v="0"/>
    <x v="34"/>
    <x v="21"/>
    <x v="0"/>
    <x v="0"/>
    <x v="0"/>
    <x v="0"/>
    <x v="0"/>
    <x v="2"/>
    <x v="0"/>
    <x v="1"/>
    <x v="1"/>
  </r>
  <r>
    <x v="436"/>
    <x v="0"/>
    <x v="0"/>
    <x v="103"/>
    <x v="163"/>
    <x v="43"/>
    <x v="163"/>
    <x v="151"/>
    <x v="1"/>
    <x v="8"/>
    <x v="0"/>
    <x v="1"/>
    <x v="1"/>
    <x v="41"/>
    <x v="0"/>
    <x v="0"/>
    <x v="152"/>
    <x v="0"/>
    <x v="169"/>
    <x v="0"/>
    <x v="168"/>
    <x v="0"/>
    <x v="4"/>
    <x v="5"/>
    <x v="1"/>
    <x v="64"/>
    <x v="68"/>
    <x v="152"/>
    <x v="172"/>
    <x v="0"/>
    <x v="167"/>
    <x v="0"/>
    <x v="168"/>
    <x v="0"/>
    <x v="256"/>
    <x v="27"/>
    <x v="0"/>
    <x v="0"/>
    <x v="27"/>
    <x v="0"/>
    <x v="45"/>
    <x v="0"/>
    <x v="1"/>
    <x v="4"/>
    <x v="131"/>
    <x v="285"/>
    <x v="37"/>
    <x v="0"/>
    <x v="169"/>
    <x v="0"/>
    <x v="0"/>
    <x v="0"/>
    <x v="0"/>
    <x v="155"/>
    <x v="0"/>
    <x v="1"/>
    <x v="4"/>
    <x v="2"/>
    <x v="1"/>
    <x v="3"/>
    <x v="1"/>
    <x v="0"/>
    <x v="0"/>
    <x v="0"/>
    <x v="0"/>
    <x v="2"/>
    <x v="1"/>
  </r>
  <r>
    <x v="437"/>
    <x v="0"/>
    <x v="0"/>
    <x v="103"/>
    <x v="163"/>
    <x v="43"/>
    <x v="163"/>
    <x v="151"/>
    <x v="1"/>
    <x v="8"/>
    <x v="0"/>
    <x v="1"/>
    <x v="1"/>
    <x v="41"/>
    <x v="0"/>
    <x v="0"/>
    <x v="152"/>
    <x v="0"/>
    <x v="169"/>
    <x v="0"/>
    <x v="168"/>
    <x v="0"/>
    <x v="4"/>
    <x v="5"/>
    <x v="1"/>
    <x v="64"/>
    <x v="68"/>
    <x v="152"/>
    <x v="172"/>
    <x v="0"/>
    <x v="167"/>
    <x v="0"/>
    <x v="168"/>
    <x v="0"/>
    <x v="257"/>
    <x v="26"/>
    <x v="0"/>
    <x v="0"/>
    <x v="260"/>
    <x v="0"/>
    <x v="45"/>
    <x v="0"/>
    <x v="1"/>
    <x v="4"/>
    <x v="131"/>
    <x v="286"/>
    <x v="37"/>
    <x v="0"/>
    <x v="169"/>
    <x v="0"/>
    <x v="0"/>
    <x v="0"/>
    <x v="0"/>
    <x v="155"/>
    <x v="0"/>
    <x v="1"/>
    <x v="4"/>
    <x v="2"/>
    <x v="1"/>
    <x v="3"/>
    <x v="1"/>
    <x v="0"/>
    <x v="0"/>
    <x v="0"/>
    <x v="0"/>
    <x v="2"/>
    <x v="1"/>
  </r>
  <r>
    <x v="438"/>
    <x v="0"/>
    <x v="0"/>
    <x v="104"/>
    <x v="164"/>
    <x v="5"/>
    <x v="164"/>
    <x v="6"/>
    <x v="0"/>
    <x v="7"/>
    <x v="0"/>
    <x v="1"/>
    <x v="20"/>
    <x v="42"/>
    <x v="0"/>
    <x v="0"/>
    <x v="153"/>
    <x v="0"/>
    <x v="170"/>
    <x v="1"/>
    <x v="169"/>
    <x v="0"/>
    <x v="12"/>
    <x v="7"/>
    <x v="77"/>
    <x v="115"/>
    <x v="112"/>
    <x v="153"/>
    <x v="173"/>
    <x v="0"/>
    <x v="168"/>
    <x v="0"/>
    <x v="169"/>
    <x v="4"/>
    <x v="258"/>
    <x v="88"/>
    <x v="0"/>
    <x v="0"/>
    <x v="266"/>
    <x v="1"/>
    <x v="46"/>
    <x v="1"/>
    <x v="1"/>
    <x v="1"/>
    <x v="132"/>
    <x v="8"/>
    <x v="37"/>
    <x v="0"/>
    <x v="170"/>
    <x v="0"/>
    <x v="0"/>
    <x v="0"/>
    <x v="0"/>
    <x v="156"/>
    <x v="0"/>
    <x v="6"/>
    <x v="26"/>
    <x v="7"/>
    <x v="0"/>
    <x v="0"/>
    <x v="1"/>
    <x v="0"/>
    <x v="0"/>
    <x v="2"/>
    <x v="0"/>
    <x v="1"/>
    <x v="4"/>
  </r>
  <r>
    <x v="439"/>
    <x v="0"/>
    <x v="0"/>
    <x v="105"/>
    <x v="165"/>
    <x v="10"/>
    <x v="165"/>
    <x v="152"/>
    <x v="0"/>
    <x v="0"/>
    <x v="5"/>
    <x v="12"/>
    <x v="36"/>
    <x v="2"/>
    <x v="7"/>
    <x v="21"/>
    <x v="154"/>
    <x v="2"/>
    <x v="171"/>
    <x v="1"/>
    <x v="170"/>
    <x v="0"/>
    <x v="19"/>
    <x v="0"/>
    <x v="0"/>
    <x v="0"/>
    <x v="42"/>
    <x v="154"/>
    <x v="174"/>
    <x v="2"/>
    <x v="169"/>
    <x v="2"/>
    <x v="170"/>
    <x v="3"/>
    <x v="259"/>
    <x v="76"/>
    <x v="0"/>
    <x v="0"/>
    <x v="96"/>
    <x v="1"/>
    <x v="2"/>
    <x v="1"/>
    <x v="1"/>
    <x v="1"/>
    <x v="133"/>
    <x v="8"/>
    <x v="37"/>
    <x v="0"/>
    <x v="171"/>
    <x v="0"/>
    <x v="0"/>
    <x v="0"/>
    <x v="0"/>
    <x v="157"/>
    <x v="0"/>
    <x v="0"/>
    <x v="3"/>
    <x v="22"/>
    <x v="1"/>
    <x v="0"/>
    <x v="1"/>
    <x v="0"/>
    <x v="0"/>
    <x v="2"/>
    <x v="0"/>
    <x v="1"/>
    <x v="0"/>
  </r>
  <r>
    <x v="440"/>
    <x v="0"/>
    <x v="0"/>
    <x v="106"/>
    <x v="166"/>
    <x v="23"/>
    <x v="166"/>
    <x v="153"/>
    <x v="1"/>
    <x v="5"/>
    <x v="0"/>
    <x v="1"/>
    <x v="1"/>
    <x v="14"/>
    <x v="0"/>
    <x v="0"/>
    <x v="155"/>
    <x v="0"/>
    <x v="172"/>
    <x v="0"/>
    <x v="171"/>
    <x v="0"/>
    <x v="3"/>
    <x v="2"/>
    <x v="78"/>
    <x v="116"/>
    <x v="113"/>
    <x v="155"/>
    <x v="175"/>
    <x v="0"/>
    <x v="170"/>
    <x v="0"/>
    <x v="171"/>
    <x v="3"/>
    <x v="260"/>
    <x v="56"/>
    <x v="0"/>
    <x v="0"/>
    <x v="267"/>
    <x v="1"/>
    <x v="14"/>
    <x v="0"/>
    <x v="1"/>
    <x v="1"/>
    <x v="134"/>
    <x v="8"/>
    <x v="37"/>
    <x v="0"/>
    <x v="172"/>
    <x v="0"/>
    <x v="0"/>
    <x v="0"/>
    <x v="0"/>
    <x v="158"/>
    <x v="0"/>
    <x v="0"/>
    <x v="3"/>
    <x v="2"/>
    <x v="1"/>
    <x v="0"/>
    <x v="1"/>
    <x v="0"/>
    <x v="0"/>
    <x v="2"/>
    <x v="0"/>
    <x v="0"/>
    <x v="1"/>
  </r>
  <r>
    <x v="441"/>
    <x v="0"/>
    <x v="0"/>
    <x v="107"/>
    <x v="167"/>
    <x v="20"/>
    <x v="167"/>
    <x v="154"/>
    <x v="1"/>
    <x v="1"/>
    <x v="2"/>
    <x v="1"/>
    <x v="1"/>
    <x v="10"/>
    <x v="0"/>
    <x v="0"/>
    <x v="156"/>
    <x v="1"/>
    <x v="173"/>
    <x v="0"/>
    <x v="172"/>
    <x v="0"/>
    <x v="4"/>
    <x v="1"/>
    <x v="79"/>
    <x v="117"/>
    <x v="4"/>
    <x v="156"/>
    <x v="176"/>
    <x v="1"/>
    <x v="171"/>
    <x v="5"/>
    <x v="172"/>
    <x v="2"/>
    <x v="261"/>
    <x v="119"/>
    <x v="0"/>
    <x v="0"/>
    <x v="202"/>
    <x v="1"/>
    <x v="10"/>
    <x v="0"/>
    <x v="1"/>
    <x v="1"/>
    <x v="135"/>
    <x v="8"/>
    <x v="37"/>
    <x v="0"/>
    <x v="173"/>
    <x v="0"/>
    <x v="0"/>
    <x v="0"/>
    <x v="0"/>
    <x v="159"/>
    <x v="0"/>
    <x v="1"/>
    <x v="4"/>
    <x v="6"/>
    <x v="1"/>
    <x v="0"/>
    <x v="1"/>
    <x v="0"/>
    <x v="0"/>
    <x v="2"/>
    <x v="0"/>
    <x v="2"/>
    <x v="1"/>
  </r>
  <r>
    <x v="442"/>
    <x v="0"/>
    <x v="0"/>
    <x v="108"/>
    <x v="168"/>
    <x v="42"/>
    <x v="168"/>
    <x v="155"/>
    <x v="1"/>
    <x v="5"/>
    <x v="2"/>
    <x v="1"/>
    <x v="1"/>
    <x v="40"/>
    <x v="0"/>
    <x v="0"/>
    <x v="157"/>
    <x v="1"/>
    <x v="174"/>
    <x v="0"/>
    <x v="173"/>
    <x v="0"/>
    <x v="4"/>
    <x v="2"/>
    <x v="0"/>
    <x v="28"/>
    <x v="114"/>
    <x v="157"/>
    <x v="177"/>
    <x v="1"/>
    <x v="172"/>
    <x v="5"/>
    <x v="173"/>
    <x v="0"/>
    <x v="262"/>
    <x v="67"/>
    <x v="0"/>
    <x v="0"/>
    <x v="268"/>
    <x v="1"/>
    <x v="44"/>
    <x v="0"/>
    <x v="1"/>
    <x v="1"/>
    <x v="136"/>
    <x v="8"/>
    <x v="37"/>
    <x v="0"/>
    <x v="174"/>
    <x v="0"/>
    <x v="0"/>
    <x v="0"/>
    <x v="0"/>
    <x v="160"/>
    <x v="0"/>
    <x v="0"/>
    <x v="4"/>
    <x v="2"/>
    <x v="1"/>
    <x v="0"/>
    <x v="1"/>
    <x v="0"/>
    <x v="0"/>
    <x v="2"/>
    <x v="0"/>
    <x v="1"/>
    <x v="1"/>
  </r>
  <r>
    <x v="443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3"/>
    <x v="135"/>
    <x v="0"/>
    <x v="0"/>
    <x v="8"/>
    <x v="2"/>
    <x v="15"/>
    <x v="0"/>
    <x v="1"/>
    <x v="6"/>
    <x v="137"/>
    <x v="287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4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4"/>
    <x v="136"/>
    <x v="0"/>
    <x v="0"/>
    <x v="68"/>
    <x v="2"/>
    <x v="15"/>
    <x v="0"/>
    <x v="1"/>
    <x v="6"/>
    <x v="137"/>
    <x v="288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5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5"/>
    <x v="137"/>
    <x v="0"/>
    <x v="0"/>
    <x v="269"/>
    <x v="2"/>
    <x v="15"/>
    <x v="0"/>
    <x v="1"/>
    <x v="6"/>
    <x v="137"/>
    <x v="289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6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6"/>
    <x v="138"/>
    <x v="0"/>
    <x v="0"/>
    <x v="38"/>
    <x v="2"/>
    <x v="15"/>
    <x v="0"/>
    <x v="1"/>
    <x v="6"/>
    <x v="137"/>
    <x v="290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7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7"/>
    <x v="139"/>
    <x v="0"/>
    <x v="0"/>
    <x v="270"/>
    <x v="2"/>
    <x v="15"/>
    <x v="0"/>
    <x v="1"/>
    <x v="6"/>
    <x v="137"/>
    <x v="291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8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8"/>
    <x v="140"/>
    <x v="0"/>
    <x v="0"/>
    <x v="271"/>
    <x v="2"/>
    <x v="15"/>
    <x v="0"/>
    <x v="1"/>
    <x v="6"/>
    <x v="137"/>
    <x v="292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49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69"/>
    <x v="141"/>
    <x v="0"/>
    <x v="0"/>
    <x v="267"/>
    <x v="2"/>
    <x v="15"/>
    <x v="0"/>
    <x v="1"/>
    <x v="6"/>
    <x v="137"/>
    <x v="293"/>
    <x v="37"/>
    <x v="0"/>
    <x v="175"/>
    <x v="0"/>
    <x v="0"/>
    <x v="0"/>
    <x v="0"/>
    <x v="161"/>
    <x v="0"/>
    <x v="0"/>
    <x v="7"/>
    <x v="2"/>
    <x v="1"/>
    <x v="2"/>
    <x v="1"/>
    <x v="0"/>
    <x v="0"/>
    <x v="0"/>
    <x v="0"/>
    <x v="1"/>
    <x v="1"/>
  </r>
  <r>
    <x v="450"/>
    <x v="0"/>
    <x v="0"/>
    <x v="109"/>
    <x v="169"/>
    <x v="24"/>
    <x v="169"/>
    <x v="156"/>
    <x v="1"/>
    <x v="0"/>
    <x v="2"/>
    <x v="1"/>
    <x v="1"/>
    <x v="15"/>
    <x v="0"/>
    <x v="0"/>
    <x v="158"/>
    <x v="1"/>
    <x v="175"/>
    <x v="0"/>
    <x v="174"/>
    <x v="0"/>
    <x v="0"/>
    <x v="0"/>
    <x v="3"/>
    <x v="40"/>
    <x v="115"/>
    <x v="158"/>
    <x v="178"/>
    <x v="1"/>
    <x v="173"/>
    <x v="1"/>
    <x v="174"/>
    <x v="0"/>
    <x v="270"/>
    <x v="63"/>
    <x v="0"/>
    <x v="0"/>
    <x v="56"/>
    <x v="2"/>
    <x v="15"/>
    <x v="0"/>
    <x v="1"/>
    <x v="6"/>
    <x v="137"/>
    <x v="8"/>
    <x v="37"/>
    <x v="0"/>
    <x v="175"/>
    <x v="0"/>
    <x v="0"/>
    <x v="0"/>
    <x v="0"/>
    <x v="161"/>
    <x v="0"/>
    <x v="0"/>
    <x v="7"/>
    <x v="2"/>
    <x v="1"/>
    <x v="2"/>
    <x v="1"/>
    <x v="0"/>
    <x v="0"/>
    <x v="2"/>
    <x v="0"/>
    <x v="1"/>
    <x v="1"/>
  </r>
  <r>
    <x v="451"/>
    <x v="0"/>
    <x v="0"/>
    <x v="9"/>
    <x v="170"/>
    <x v="12"/>
    <x v="170"/>
    <x v="157"/>
    <x v="0"/>
    <x v="0"/>
    <x v="0"/>
    <x v="4"/>
    <x v="4"/>
    <x v="2"/>
    <x v="0"/>
    <x v="0"/>
    <x v="159"/>
    <x v="0"/>
    <x v="176"/>
    <x v="0"/>
    <x v="175"/>
    <x v="0"/>
    <x v="4"/>
    <x v="2"/>
    <x v="80"/>
    <x v="118"/>
    <x v="116"/>
    <x v="159"/>
    <x v="179"/>
    <x v="0"/>
    <x v="165"/>
    <x v="0"/>
    <x v="175"/>
    <x v="3"/>
    <x v="271"/>
    <x v="56"/>
    <x v="0"/>
    <x v="0"/>
    <x v="95"/>
    <x v="1"/>
    <x v="2"/>
    <x v="0"/>
    <x v="1"/>
    <x v="1"/>
    <x v="138"/>
    <x v="8"/>
    <x v="37"/>
    <x v="0"/>
    <x v="176"/>
    <x v="0"/>
    <x v="0"/>
    <x v="0"/>
    <x v="0"/>
    <x v="162"/>
    <x v="0"/>
    <x v="1"/>
    <x v="4"/>
    <x v="2"/>
    <x v="1"/>
    <x v="1"/>
    <x v="1"/>
    <x v="0"/>
    <x v="0"/>
    <x v="2"/>
    <x v="0"/>
    <x v="3"/>
    <x v="4"/>
  </r>
  <r>
    <x v="452"/>
    <x v="0"/>
    <x v="0"/>
    <x v="9"/>
    <x v="171"/>
    <x v="8"/>
    <x v="171"/>
    <x v="158"/>
    <x v="0"/>
    <x v="9"/>
    <x v="4"/>
    <x v="4"/>
    <x v="4"/>
    <x v="2"/>
    <x v="3"/>
    <x v="22"/>
    <x v="160"/>
    <x v="1"/>
    <x v="177"/>
    <x v="0"/>
    <x v="176"/>
    <x v="0"/>
    <x v="19"/>
    <x v="8"/>
    <x v="81"/>
    <x v="119"/>
    <x v="10"/>
    <x v="160"/>
    <x v="180"/>
    <x v="1"/>
    <x v="174"/>
    <x v="1"/>
    <x v="176"/>
    <x v="3"/>
    <x v="226"/>
    <x v="126"/>
    <x v="0"/>
    <x v="0"/>
    <x v="250"/>
    <x v="1"/>
    <x v="2"/>
    <x v="0"/>
    <x v="1"/>
    <x v="1"/>
    <x v="139"/>
    <x v="294"/>
    <x v="14"/>
    <x v="0"/>
    <x v="177"/>
    <x v="0"/>
    <x v="0"/>
    <x v="0"/>
    <x v="0"/>
    <x v="163"/>
    <x v="0"/>
    <x v="0"/>
    <x v="36"/>
    <x v="23"/>
    <x v="1"/>
    <x v="0"/>
    <x v="1"/>
    <x v="0"/>
    <x v="0"/>
    <x v="2"/>
    <x v="0"/>
    <x v="3"/>
    <x v="4"/>
  </r>
  <r>
    <x v="453"/>
    <x v="0"/>
    <x v="0"/>
    <x v="9"/>
    <x v="171"/>
    <x v="8"/>
    <x v="171"/>
    <x v="158"/>
    <x v="0"/>
    <x v="9"/>
    <x v="4"/>
    <x v="4"/>
    <x v="4"/>
    <x v="2"/>
    <x v="3"/>
    <x v="22"/>
    <x v="160"/>
    <x v="1"/>
    <x v="177"/>
    <x v="0"/>
    <x v="176"/>
    <x v="0"/>
    <x v="19"/>
    <x v="8"/>
    <x v="81"/>
    <x v="119"/>
    <x v="10"/>
    <x v="160"/>
    <x v="180"/>
    <x v="1"/>
    <x v="174"/>
    <x v="1"/>
    <x v="176"/>
    <x v="3"/>
    <x v="75"/>
    <x v="125"/>
    <x v="0"/>
    <x v="0"/>
    <x v="249"/>
    <x v="1"/>
    <x v="2"/>
    <x v="0"/>
    <x v="1"/>
    <x v="1"/>
    <x v="139"/>
    <x v="294"/>
    <x v="14"/>
    <x v="0"/>
    <x v="177"/>
    <x v="0"/>
    <x v="0"/>
    <x v="0"/>
    <x v="0"/>
    <x v="163"/>
    <x v="0"/>
    <x v="0"/>
    <x v="36"/>
    <x v="23"/>
    <x v="1"/>
    <x v="0"/>
    <x v="1"/>
    <x v="0"/>
    <x v="0"/>
    <x v="2"/>
    <x v="0"/>
    <x v="3"/>
    <x v="4"/>
  </r>
  <r>
    <x v="454"/>
    <x v="0"/>
    <x v="0"/>
    <x v="110"/>
    <x v="172"/>
    <x v="32"/>
    <x v="172"/>
    <x v="159"/>
    <x v="0"/>
    <x v="5"/>
    <x v="11"/>
    <x v="2"/>
    <x v="23"/>
    <x v="2"/>
    <x v="0"/>
    <x v="0"/>
    <x v="161"/>
    <x v="5"/>
    <x v="178"/>
    <x v="1"/>
    <x v="177"/>
    <x v="1"/>
    <x v="17"/>
    <x v="1"/>
    <x v="22"/>
    <x v="47"/>
    <x v="4"/>
    <x v="161"/>
    <x v="181"/>
    <x v="1"/>
    <x v="175"/>
    <x v="7"/>
    <x v="177"/>
    <x v="2"/>
    <x v="23"/>
    <x v="23"/>
    <x v="0"/>
    <x v="0"/>
    <x v="272"/>
    <x v="1"/>
    <x v="2"/>
    <x v="2"/>
    <x v="1"/>
    <x v="1"/>
    <x v="140"/>
    <x v="8"/>
    <x v="11"/>
    <x v="0"/>
    <x v="178"/>
    <x v="0"/>
    <x v="0"/>
    <x v="0"/>
    <x v="0"/>
    <x v="164"/>
    <x v="0"/>
    <x v="0"/>
    <x v="37"/>
    <x v="19"/>
    <x v="4"/>
    <x v="3"/>
    <x v="0"/>
    <x v="3"/>
    <x v="0"/>
    <x v="2"/>
    <x v="0"/>
    <x v="2"/>
    <x v="4"/>
  </r>
  <r>
    <x v="455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49"/>
    <x v="46"/>
    <x v="0"/>
    <x v="0"/>
    <x v="273"/>
    <x v="1"/>
    <x v="47"/>
    <x v="1"/>
    <x v="1"/>
    <x v="3"/>
    <x v="141"/>
    <x v="295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56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51"/>
    <x v="48"/>
    <x v="0"/>
    <x v="0"/>
    <x v="274"/>
    <x v="1"/>
    <x v="47"/>
    <x v="1"/>
    <x v="1"/>
    <x v="3"/>
    <x v="141"/>
    <x v="296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57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52"/>
    <x v="49"/>
    <x v="0"/>
    <x v="0"/>
    <x v="275"/>
    <x v="1"/>
    <x v="47"/>
    <x v="1"/>
    <x v="1"/>
    <x v="3"/>
    <x v="141"/>
    <x v="297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58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272"/>
    <x v="142"/>
    <x v="0"/>
    <x v="0"/>
    <x v="276"/>
    <x v="1"/>
    <x v="47"/>
    <x v="1"/>
    <x v="1"/>
    <x v="3"/>
    <x v="141"/>
    <x v="298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59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273"/>
    <x v="143"/>
    <x v="0"/>
    <x v="0"/>
    <x v="277"/>
    <x v="1"/>
    <x v="47"/>
    <x v="1"/>
    <x v="1"/>
    <x v="3"/>
    <x v="141"/>
    <x v="299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60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53"/>
    <x v="50"/>
    <x v="0"/>
    <x v="0"/>
    <x v="278"/>
    <x v="1"/>
    <x v="47"/>
    <x v="1"/>
    <x v="1"/>
    <x v="3"/>
    <x v="141"/>
    <x v="300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61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55"/>
    <x v="52"/>
    <x v="0"/>
    <x v="0"/>
    <x v="279"/>
    <x v="1"/>
    <x v="47"/>
    <x v="1"/>
    <x v="1"/>
    <x v="3"/>
    <x v="141"/>
    <x v="301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62"/>
    <x v="0"/>
    <x v="0"/>
    <x v="111"/>
    <x v="173"/>
    <x v="7"/>
    <x v="173"/>
    <x v="160"/>
    <x v="0"/>
    <x v="9"/>
    <x v="2"/>
    <x v="0"/>
    <x v="25"/>
    <x v="43"/>
    <x v="0"/>
    <x v="0"/>
    <x v="162"/>
    <x v="1"/>
    <x v="179"/>
    <x v="1"/>
    <x v="40"/>
    <x v="0"/>
    <x v="6"/>
    <x v="3"/>
    <x v="54"/>
    <x v="0"/>
    <x v="42"/>
    <x v="162"/>
    <x v="182"/>
    <x v="1"/>
    <x v="176"/>
    <x v="1"/>
    <x v="178"/>
    <x v="0"/>
    <x v="57"/>
    <x v="54"/>
    <x v="0"/>
    <x v="0"/>
    <x v="280"/>
    <x v="1"/>
    <x v="47"/>
    <x v="1"/>
    <x v="1"/>
    <x v="3"/>
    <x v="141"/>
    <x v="302"/>
    <x v="14"/>
    <x v="0"/>
    <x v="179"/>
    <x v="0"/>
    <x v="0"/>
    <x v="0"/>
    <x v="0"/>
    <x v="165"/>
    <x v="0"/>
    <x v="2"/>
    <x v="24"/>
    <x v="24"/>
    <x v="0"/>
    <x v="0"/>
    <x v="1"/>
    <x v="0"/>
    <x v="0"/>
    <x v="0"/>
    <x v="0"/>
    <x v="1"/>
    <x v="4"/>
  </r>
  <r>
    <x v="463"/>
    <x v="0"/>
    <x v="0"/>
    <x v="0"/>
    <x v="174"/>
    <x v="0"/>
    <x v="174"/>
    <x v="161"/>
    <x v="1"/>
    <x v="5"/>
    <x v="2"/>
    <x v="1"/>
    <x v="1"/>
    <x v="0"/>
    <x v="0"/>
    <x v="0"/>
    <x v="163"/>
    <x v="1"/>
    <x v="180"/>
    <x v="0"/>
    <x v="178"/>
    <x v="0"/>
    <x v="4"/>
    <x v="2"/>
    <x v="82"/>
    <x v="120"/>
    <x v="117"/>
    <x v="163"/>
    <x v="183"/>
    <x v="1"/>
    <x v="177"/>
    <x v="1"/>
    <x v="179"/>
    <x v="0"/>
    <x v="274"/>
    <x v="26"/>
    <x v="0"/>
    <x v="0"/>
    <x v="26"/>
    <x v="2"/>
    <x v="2"/>
    <x v="0"/>
    <x v="1"/>
    <x v="3"/>
    <x v="142"/>
    <x v="303"/>
    <x v="15"/>
    <x v="0"/>
    <x v="180"/>
    <x v="0"/>
    <x v="0"/>
    <x v="0"/>
    <x v="0"/>
    <x v="166"/>
    <x v="0"/>
    <x v="1"/>
    <x v="9"/>
    <x v="2"/>
    <x v="0"/>
    <x v="3"/>
    <x v="1"/>
    <x v="0"/>
    <x v="0"/>
    <x v="1"/>
    <x v="0"/>
    <x v="3"/>
    <x v="0"/>
  </r>
  <r>
    <x v="464"/>
    <x v="0"/>
    <x v="0"/>
    <x v="0"/>
    <x v="174"/>
    <x v="0"/>
    <x v="174"/>
    <x v="161"/>
    <x v="1"/>
    <x v="5"/>
    <x v="2"/>
    <x v="1"/>
    <x v="1"/>
    <x v="0"/>
    <x v="0"/>
    <x v="0"/>
    <x v="163"/>
    <x v="1"/>
    <x v="180"/>
    <x v="0"/>
    <x v="178"/>
    <x v="0"/>
    <x v="4"/>
    <x v="2"/>
    <x v="82"/>
    <x v="120"/>
    <x v="117"/>
    <x v="163"/>
    <x v="183"/>
    <x v="1"/>
    <x v="177"/>
    <x v="1"/>
    <x v="179"/>
    <x v="0"/>
    <x v="275"/>
    <x v="27"/>
    <x v="0"/>
    <x v="0"/>
    <x v="27"/>
    <x v="2"/>
    <x v="2"/>
    <x v="0"/>
    <x v="1"/>
    <x v="3"/>
    <x v="142"/>
    <x v="304"/>
    <x v="15"/>
    <x v="0"/>
    <x v="180"/>
    <x v="0"/>
    <x v="0"/>
    <x v="0"/>
    <x v="0"/>
    <x v="166"/>
    <x v="0"/>
    <x v="1"/>
    <x v="9"/>
    <x v="2"/>
    <x v="0"/>
    <x v="3"/>
    <x v="1"/>
    <x v="0"/>
    <x v="0"/>
    <x v="1"/>
    <x v="0"/>
    <x v="3"/>
    <x v="0"/>
  </r>
  <r>
    <x v="465"/>
    <x v="0"/>
    <x v="0"/>
    <x v="112"/>
    <x v="175"/>
    <x v="35"/>
    <x v="175"/>
    <x v="162"/>
    <x v="1"/>
    <x v="3"/>
    <x v="2"/>
    <x v="1"/>
    <x v="1"/>
    <x v="25"/>
    <x v="0"/>
    <x v="0"/>
    <x v="164"/>
    <x v="1"/>
    <x v="181"/>
    <x v="0"/>
    <x v="179"/>
    <x v="0"/>
    <x v="12"/>
    <x v="3"/>
    <x v="33"/>
    <x v="121"/>
    <x v="118"/>
    <x v="164"/>
    <x v="184"/>
    <x v="1"/>
    <x v="178"/>
    <x v="1"/>
    <x v="180"/>
    <x v="4"/>
    <x v="276"/>
    <x v="144"/>
    <x v="0"/>
    <x v="0"/>
    <x v="281"/>
    <x v="1"/>
    <x v="26"/>
    <x v="0"/>
    <x v="1"/>
    <x v="1"/>
    <x v="143"/>
    <x v="8"/>
    <x v="15"/>
    <x v="0"/>
    <x v="181"/>
    <x v="0"/>
    <x v="0"/>
    <x v="0"/>
    <x v="0"/>
    <x v="167"/>
    <x v="0"/>
    <x v="6"/>
    <x v="15"/>
    <x v="7"/>
    <x v="0"/>
    <x v="1"/>
    <x v="1"/>
    <x v="0"/>
    <x v="0"/>
    <x v="2"/>
    <x v="0"/>
    <x v="1"/>
    <x v="1"/>
  </r>
  <r>
    <x v="466"/>
    <x v="0"/>
    <x v="0"/>
    <x v="7"/>
    <x v="176"/>
    <x v="9"/>
    <x v="176"/>
    <x v="163"/>
    <x v="15"/>
    <x v="5"/>
    <x v="3"/>
    <x v="7"/>
    <x v="29"/>
    <x v="2"/>
    <x v="0"/>
    <x v="0"/>
    <x v="165"/>
    <x v="2"/>
    <x v="182"/>
    <x v="1"/>
    <x v="180"/>
    <x v="1"/>
    <x v="4"/>
    <x v="2"/>
    <x v="83"/>
    <x v="81"/>
    <x v="84"/>
    <x v="165"/>
    <x v="185"/>
    <x v="2"/>
    <x v="179"/>
    <x v="2"/>
    <x v="181"/>
    <x v="0"/>
    <x v="277"/>
    <x v="26"/>
    <x v="0"/>
    <x v="0"/>
    <x v="26"/>
    <x v="1"/>
    <x v="2"/>
    <x v="1"/>
    <x v="1"/>
    <x v="2"/>
    <x v="144"/>
    <x v="305"/>
    <x v="15"/>
    <x v="0"/>
    <x v="182"/>
    <x v="0"/>
    <x v="0"/>
    <x v="0"/>
    <x v="0"/>
    <x v="168"/>
    <x v="0"/>
    <x v="1"/>
    <x v="9"/>
    <x v="2"/>
    <x v="1"/>
    <x v="1"/>
    <x v="1"/>
    <x v="0"/>
    <x v="0"/>
    <x v="0"/>
    <x v="0"/>
    <x v="1"/>
    <x v="12"/>
  </r>
  <r>
    <x v="467"/>
    <x v="0"/>
    <x v="0"/>
    <x v="7"/>
    <x v="176"/>
    <x v="9"/>
    <x v="176"/>
    <x v="163"/>
    <x v="15"/>
    <x v="5"/>
    <x v="3"/>
    <x v="7"/>
    <x v="29"/>
    <x v="2"/>
    <x v="0"/>
    <x v="0"/>
    <x v="165"/>
    <x v="2"/>
    <x v="182"/>
    <x v="1"/>
    <x v="180"/>
    <x v="1"/>
    <x v="4"/>
    <x v="2"/>
    <x v="83"/>
    <x v="81"/>
    <x v="84"/>
    <x v="165"/>
    <x v="185"/>
    <x v="2"/>
    <x v="179"/>
    <x v="2"/>
    <x v="181"/>
    <x v="0"/>
    <x v="278"/>
    <x v="27"/>
    <x v="0"/>
    <x v="0"/>
    <x v="27"/>
    <x v="1"/>
    <x v="2"/>
    <x v="1"/>
    <x v="1"/>
    <x v="2"/>
    <x v="144"/>
    <x v="306"/>
    <x v="15"/>
    <x v="0"/>
    <x v="182"/>
    <x v="0"/>
    <x v="0"/>
    <x v="0"/>
    <x v="0"/>
    <x v="168"/>
    <x v="0"/>
    <x v="1"/>
    <x v="9"/>
    <x v="2"/>
    <x v="1"/>
    <x v="1"/>
    <x v="1"/>
    <x v="0"/>
    <x v="0"/>
    <x v="0"/>
    <x v="0"/>
    <x v="1"/>
    <x v="12"/>
  </r>
  <r>
    <x v="468"/>
    <x v="0"/>
    <x v="0"/>
    <x v="113"/>
    <x v="177"/>
    <x v="34"/>
    <x v="177"/>
    <x v="164"/>
    <x v="1"/>
    <x v="5"/>
    <x v="0"/>
    <x v="1"/>
    <x v="1"/>
    <x v="24"/>
    <x v="0"/>
    <x v="0"/>
    <x v="166"/>
    <x v="0"/>
    <x v="183"/>
    <x v="0"/>
    <x v="181"/>
    <x v="0"/>
    <x v="3"/>
    <x v="2"/>
    <x v="6"/>
    <x v="122"/>
    <x v="119"/>
    <x v="166"/>
    <x v="186"/>
    <x v="0"/>
    <x v="180"/>
    <x v="0"/>
    <x v="182"/>
    <x v="3"/>
    <x v="279"/>
    <x v="39"/>
    <x v="0"/>
    <x v="0"/>
    <x v="100"/>
    <x v="1"/>
    <x v="25"/>
    <x v="0"/>
    <x v="1"/>
    <x v="1"/>
    <x v="145"/>
    <x v="8"/>
    <x v="15"/>
    <x v="0"/>
    <x v="183"/>
    <x v="0"/>
    <x v="0"/>
    <x v="0"/>
    <x v="0"/>
    <x v="169"/>
    <x v="0"/>
    <x v="0"/>
    <x v="3"/>
    <x v="2"/>
    <x v="1"/>
    <x v="3"/>
    <x v="1"/>
    <x v="0"/>
    <x v="0"/>
    <x v="2"/>
    <x v="0"/>
    <x v="1"/>
    <x v="1"/>
  </r>
  <r>
    <x v="469"/>
    <x v="0"/>
    <x v="0"/>
    <x v="113"/>
    <x v="177"/>
    <x v="34"/>
    <x v="177"/>
    <x v="164"/>
    <x v="1"/>
    <x v="5"/>
    <x v="0"/>
    <x v="1"/>
    <x v="1"/>
    <x v="24"/>
    <x v="0"/>
    <x v="0"/>
    <x v="166"/>
    <x v="0"/>
    <x v="183"/>
    <x v="0"/>
    <x v="181"/>
    <x v="0"/>
    <x v="3"/>
    <x v="2"/>
    <x v="6"/>
    <x v="122"/>
    <x v="119"/>
    <x v="166"/>
    <x v="186"/>
    <x v="0"/>
    <x v="180"/>
    <x v="0"/>
    <x v="182"/>
    <x v="3"/>
    <x v="280"/>
    <x v="56"/>
    <x v="0"/>
    <x v="0"/>
    <x v="282"/>
    <x v="1"/>
    <x v="25"/>
    <x v="0"/>
    <x v="1"/>
    <x v="1"/>
    <x v="145"/>
    <x v="8"/>
    <x v="15"/>
    <x v="0"/>
    <x v="183"/>
    <x v="0"/>
    <x v="0"/>
    <x v="0"/>
    <x v="0"/>
    <x v="169"/>
    <x v="0"/>
    <x v="0"/>
    <x v="3"/>
    <x v="2"/>
    <x v="1"/>
    <x v="3"/>
    <x v="1"/>
    <x v="0"/>
    <x v="0"/>
    <x v="2"/>
    <x v="0"/>
    <x v="1"/>
    <x v="1"/>
  </r>
  <r>
    <x v="470"/>
    <x v="0"/>
    <x v="0"/>
    <x v="114"/>
    <x v="178"/>
    <x v="14"/>
    <x v="178"/>
    <x v="165"/>
    <x v="18"/>
    <x v="2"/>
    <x v="3"/>
    <x v="6"/>
    <x v="35"/>
    <x v="2"/>
    <x v="0"/>
    <x v="0"/>
    <x v="167"/>
    <x v="2"/>
    <x v="184"/>
    <x v="1"/>
    <x v="182"/>
    <x v="1"/>
    <x v="6"/>
    <x v="3"/>
    <x v="84"/>
    <x v="123"/>
    <x v="120"/>
    <x v="167"/>
    <x v="187"/>
    <x v="2"/>
    <x v="181"/>
    <x v="2"/>
    <x v="183"/>
    <x v="4"/>
    <x v="204"/>
    <x v="45"/>
    <x v="0"/>
    <x v="0"/>
    <x v="283"/>
    <x v="1"/>
    <x v="2"/>
    <x v="1"/>
    <x v="1"/>
    <x v="2"/>
    <x v="146"/>
    <x v="307"/>
    <x v="15"/>
    <x v="0"/>
    <x v="184"/>
    <x v="0"/>
    <x v="0"/>
    <x v="0"/>
    <x v="0"/>
    <x v="170"/>
    <x v="0"/>
    <x v="2"/>
    <x v="24"/>
    <x v="11"/>
    <x v="1"/>
    <x v="3"/>
    <x v="1"/>
    <x v="0"/>
    <x v="0"/>
    <x v="0"/>
    <x v="0"/>
    <x v="4"/>
    <x v="15"/>
  </r>
  <r>
    <x v="471"/>
    <x v="0"/>
    <x v="0"/>
    <x v="115"/>
    <x v="179"/>
    <x v="36"/>
    <x v="179"/>
    <x v="166"/>
    <x v="1"/>
    <x v="5"/>
    <x v="2"/>
    <x v="1"/>
    <x v="1"/>
    <x v="26"/>
    <x v="0"/>
    <x v="0"/>
    <x v="168"/>
    <x v="1"/>
    <x v="185"/>
    <x v="0"/>
    <x v="183"/>
    <x v="0"/>
    <x v="3"/>
    <x v="2"/>
    <x v="85"/>
    <x v="19"/>
    <x v="36"/>
    <x v="168"/>
    <x v="188"/>
    <x v="1"/>
    <x v="182"/>
    <x v="1"/>
    <x v="184"/>
    <x v="3"/>
    <x v="239"/>
    <x v="131"/>
    <x v="0"/>
    <x v="0"/>
    <x v="284"/>
    <x v="1"/>
    <x v="27"/>
    <x v="0"/>
    <x v="1"/>
    <x v="1"/>
    <x v="147"/>
    <x v="308"/>
    <x v="15"/>
    <x v="0"/>
    <x v="185"/>
    <x v="0"/>
    <x v="0"/>
    <x v="0"/>
    <x v="0"/>
    <x v="171"/>
    <x v="0"/>
    <x v="0"/>
    <x v="3"/>
    <x v="16"/>
    <x v="1"/>
    <x v="3"/>
    <x v="1"/>
    <x v="0"/>
    <x v="0"/>
    <x v="2"/>
    <x v="0"/>
    <x v="1"/>
    <x v="1"/>
  </r>
  <r>
    <x v="472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34"/>
    <x v="6"/>
    <x v="0"/>
    <x v="0"/>
    <x v="285"/>
    <x v="1"/>
    <x v="20"/>
    <x v="0"/>
    <x v="1"/>
    <x v="3"/>
    <x v="148"/>
    <x v="309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3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115"/>
    <x v="57"/>
    <x v="0"/>
    <x v="0"/>
    <x v="117"/>
    <x v="1"/>
    <x v="20"/>
    <x v="0"/>
    <x v="1"/>
    <x v="3"/>
    <x v="148"/>
    <x v="310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4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117"/>
    <x v="59"/>
    <x v="0"/>
    <x v="0"/>
    <x v="59"/>
    <x v="1"/>
    <x v="20"/>
    <x v="0"/>
    <x v="1"/>
    <x v="3"/>
    <x v="148"/>
    <x v="311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5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119"/>
    <x v="4"/>
    <x v="0"/>
    <x v="0"/>
    <x v="63"/>
    <x v="1"/>
    <x v="20"/>
    <x v="0"/>
    <x v="1"/>
    <x v="3"/>
    <x v="148"/>
    <x v="312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6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36"/>
    <x v="5"/>
    <x v="0"/>
    <x v="0"/>
    <x v="198"/>
    <x v="1"/>
    <x v="20"/>
    <x v="0"/>
    <x v="1"/>
    <x v="3"/>
    <x v="148"/>
    <x v="313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7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121"/>
    <x v="3"/>
    <x v="0"/>
    <x v="0"/>
    <x v="64"/>
    <x v="1"/>
    <x v="20"/>
    <x v="0"/>
    <x v="1"/>
    <x v="3"/>
    <x v="148"/>
    <x v="314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8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25"/>
    <x v="2"/>
    <x v="0"/>
    <x v="0"/>
    <x v="65"/>
    <x v="1"/>
    <x v="20"/>
    <x v="0"/>
    <x v="1"/>
    <x v="3"/>
    <x v="148"/>
    <x v="315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79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33"/>
    <x v="7"/>
    <x v="0"/>
    <x v="0"/>
    <x v="60"/>
    <x v="1"/>
    <x v="20"/>
    <x v="0"/>
    <x v="1"/>
    <x v="3"/>
    <x v="148"/>
    <x v="316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80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116"/>
    <x v="58"/>
    <x v="0"/>
    <x v="0"/>
    <x v="58"/>
    <x v="1"/>
    <x v="20"/>
    <x v="0"/>
    <x v="1"/>
    <x v="3"/>
    <x v="148"/>
    <x v="317"/>
    <x v="15"/>
    <x v="0"/>
    <x v="186"/>
    <x v="0"/>
    <x v="0"/>
    <x v="0"/>
    <x v="0"/>
    <x v="172"/>
    <x v="0"/>
    <x v="0"/>
    <x v="7"/>
    <x v="2"/>
    <x v="1"/>
    <x v="0"/>
    <x v="1"/>
    <x v="0"/>
    <x v="0"/>
    <x v="0"/>
    <x v="0"/>
    <x v="1"/>
    <x v="1"/>
  </r>
  <r>
    <x v="481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81"/>
    <x v="127"/>
    <x v="0"/>
    <x v="0"/>
    <x v="252"/>
    <x v="1"/>
    <x v="20"/>
    <x v="0"/>
    <x v="1"/>
    <x v="3"/>
    <x v="148"/>
    <x v="8"/>
    <x v="15"/>
    <x v="0"/>
    <x v="186"/>
    <x v="0"/>
    <x v="0"/>
    <x v="0"/>
    <x v="0"/>
    <x v="172"/>
    <x v="0"/>
    <x v="0"/>
    <x v="7"/>
    <x v="2"/>
    <x v="1"/>
    <x v="0"/>
    <x v="1"/>
    <x v="0"/>
    <x v="0"/>
    <x v="2"/>
    <x v="0"/>
    <x v="1"/>
    <x v="1"/>
  </r>
  <r>
    <x v="482"/>
    <x v="0"/>
    <x v="0"/>
    <x v="116"/>
    <x v="180"/>
    <x v="30"/>
    <x v="180"/>
    <x v="167"/>
    <x v="1"/>
    <x v="5"/>
    <x v="3"/>
    <x v="1"/>
    <x v="1"/>
    <x v="19"/>
    <x v="0"/>
    <x v="0"/>
    <x v="169"/>
    <x v="2"/>
    <x v="186"/>
    <x v="0"/>
    <x v="184"/>
    <x v="0"/>
    <x v="27"/>
    <x v="2"/>
    <x v="54"/>
    <x v="0"/>
    <x v="42"/>
    <x v="169"/>
    <x v="189"/>
    <x v="2"/>
    <x v="183"/>
    <x v="2"/>
    <x v="185"/>
    <x v="0"/>
    <x v="282"/>
    <x v="63"/>
    <x v="0"/>
    <x v="0"/>
    <x v="56"/>
    <x v="1"/>
    <x v="20"/>
    <x v="0"/>
    <x v="1"/>
    <x v="3"/>
    <x v="148"/>
    <x v="8"/>
    <x v="15"/>
    <x v="0"/>
    <x v="186"/>
    <x v="0"/>
    <x v="0"/>
    <x v="0"/>
    <x v="0"/>
    <x v="172"/>
    <x v="0"/>
    <x v="0"/>
    <x v="7"/>
    <x v="2"/>
    <x v="1"/>
    <x v="0"/>
    <x v="1"/>
    <x v="0"/>
    <x v="0"/>
    <x v="2"/>
    <x v="0"/>
    <x v="1"/>
    <x v="1"/>
  </r>
  <r>
    <x v="483"/>
    <x v="0"/>
    <x v="0"/>
    <x v="117"/>
    <x v="181"/>
    <x v="11"/>
    <x v="181"/>
    <x v="168"/>
    <x v="1"/>
    <x v="8"/>
    <x v="2"/>
    <x v="1"/>
    <x v="1"/>
    <x v="5"/>
    <x v="0"/>
    <x v="0"/>
    <x v="170"/>
    <x v="1"/>
    <x v="187"/>
    <x v="0"/>
    <x v="185"/>
    <x v="0"/>
    <x v="4"/>
    <x v="5"/>
    <x v="86"/>
    <x v="124"/>
    <x v="121"/>
    <x v="170"/>
    <x v="190"/>
    <x v="1"/>
    <x v="184"/>
    <x v="1"/>
    <x v="186"/>
    <x v="3"/>
    <x v="283"/>
    <x v="130"/>
    <x v="0"/>
    <x v="0"/>
    <x v="26"/>
    <x v="1"/>
    <x v="5"/>
    <x v="0"/>
    <x v="1"/>
    <x v="1"/>
    <x v="149"/>
    <x v="8"/>
    <x v="15"/>
    <x v="0"/>
    <x v="187"/>
    <x v="0"/>
    <x v="0"/>
    <x v="0"/>
    <x v="0"/>
    <x v="173"/>
    <x v="0"/>
    <x v="1"/>
    <x v="4"/>
    <x v="2"/>
    <x v="1"/>
    <x v="2"/>
    <x v="1"/>
    <x v="0"/>
    <x v="0"/>
    <x v="2"/>
    <x v="0"/>
    <x v="2"/>
    <x v="1"/>
  </r>
  <r>
    <x v="484"/>
    <x v="0"/>
    <x v="0"/>
    <x v="118"/>
    <x v="182"/>
    <x v="44"/>
    <x v="182"/>
    <x v="169"/>
    <x v="1"/>
    <x v="1"/>
    <x v="0"/>
    <x v="1"/>
    <x v="1"/>
    <x v="44"/>
    <x v="0"/>
    <x v="0"/>
    <x v="171"/>
    <x v="0"/>
    <x v="188"/>
    <x v="0"/>
    <x v="186"/>
    <x v="0"/>
    <x v="4"/>
    <x v="1"/>
    <x v="60"/>
    <x v="88"/>
    <x v="100"/>
    <x v="171"/>
    <x v="191"/>
    <x v="0"/>
    <x v="185"/>
    <x v="0"/>
    <x v="187"/>
    <x v="0"/>
    <x v="256"/>
    <x v="27"/>
    <x v="0"/>
    <x v="0"/>
    <x v="286"/>
    <x v="0"/>
    <x v="48"/>
    <x v="0"/>
    <x v="1"/>
    <x v="0"/>
    <x v="150"/>
    <x v="318"/>
    <x v="15"/>
    <x v="0"/>
    <x v="188"/>
    <x v="0"/>
    <x v="0"/>
    <x v="0"/>
    <x v="0"/>
    <x v="174"/>
    <x v="0"/>
    <x v="1"/>
    <x v="9"/>
    <x v="2"/>
    <x v="1"/>
    <x v="2"/>
    <x v="1"/>
    <x v="0"/>
    <x v="0"/>
    <x v="0"/>
    <x v="0"/>
    <x v="2"/>
    <x v="1"/>
  </r>
  <r>
    <x v="485"/>
    <x v="0"/>
    <x v="0"/>
    <x v="118"/>
    <x v="182"/>
    <x v="44"/>
    <x v="182"/>
    <x v="169"/>
    <x v="1"/>
    <x v="1"/>
    <x v="0"/>
    <x v="1"/>
    <x v="1"/>
    <x v="44"/>
    <x v="0"/>
    <x v="0"/>
    <x v="171"/>
    <x v="0"/>
    <x v="188"/>
    <x v="0"/>
    <x v="186"/>
    <x v="0"/>
    <x v="4"/>
    <x v="1"/>
    <x v="60"/>
    <x v="88"/>
    <x v="100"/>
    <x v="171"/>
    <x v="191"/>
    <x v="0"/>
    <x v="185"/>
    <x v="0"/>
    <x v="187"/>
    <x v="0"/>
    <x v="257"/>
    <x v="26"/>
    <x v="0"/>
    <x v="0"/>
    <x v="287"/>
    <x v="0"/>
    <x v="48"/>
    <x v="0"/>
    <x v="1"/>
    <x v="0"/>
    <x v="150"/>
    <x v="319"/>
    <x v="15"/>
    <x v="0"/>
    <x v="188"/>
    <x v="0"/>
    <x v="0"/>
    <x v="0"/>
    <x v="0"/>
    <x v="174"/>
    <x v="0"/>
    <x v="1"/>
    <x v="9"/>
    <x v="2"/>
    <x v="1"/>
    <x v="2"/>
    <x v="1"/>
    <x v="0"/>
    <x v="0"/>
    <x v="0"/>
    <x v="0"/>
    <x v="2"/>
    <x v="1"/>
  </r>
  <r>
    <x v="486"/>
    <x v="0"/>
    <x v="0"/>
    <x v="118"/>
    <x v="182"/>
    <x v="44"/>
    <x v="182"/>
    <x v="169"/>
    <x v="1"/>
    <x v="1"/>
    <x v="0"/>
    <x v="1"/>
    <x v="1"/>
    <x v="44"/>
    <x v="0"/>
    <x v="0"/>
    <x v="171"/>
    <x v="0"/>
    <x v="188"/>
    <x v="0"/>
    <x v="186"/>
    <x v="0"/>
    <x v="4"/>
    <x v="1"/>
    <x v="60"/>
    <x v="88"/>
    <x v="100"/>
    <x v="171"/>
    <x v="191"/>
    <x v="0"/>
    <x v="185"/>
    <x v="0"/>
    <x v="187"/>
    <x v="0"/>
    <x v="284"/>
    <x v="96"/>
    <x v="0"/>
    <x v="0"/>
    <x v="288"/>
    <x v="0"/>
    <x v="48"/>
    <x v="0"/>
    <x v="1"/>
    <x v="0"/>
    <x v="150"/>
    <x v="8"/>
    <x v="15"/>
    <x v="0"/>
    <x v="188"/>
    <x v="0"/>
    <x v="0"/>
    <x v="0"/>
    <x v="0"/>
    <x v="174"/>
    <x v="0"/>
    <x v="1"/>
    <x v="9"/>
    <x v="2"/>
    <x v="1"/>
    <x v="2"/>
    <x v="1"/>
    <x v="0"/>
    <x v="0"/>
    <x v="2"/>
    <x v="0"/>
    <x v="2"/>
    <x v="1"/>
  </r>
  <r>
    <x v="487"/>
    <x v="0"/>
    <x v="0"/>
    <x v="119"/>
    <x v="183"/>
    <x v="41"/>
    <x v="183"/>
    <x v="170"/>
    <x v="1"/>
    <x v="5"/>
    <x v="0"/>
    <x v="1"/>
    <x v="1"/>
    <x v="39"/>
    <x v="0"/>
    <x v="0"/>
    <x v="30"/>
    <x v="0"/>
    <x v="189"/>
    <x v="0"/>
    <x v="187"/>
    <x v="0"/>
    <x v="28"/>
    <x v="2"/>
    <x v="2"/>
    <x v="29"/>
    <x v="30"/>
    <x v="30"/>
    <x v="192"/>
    <x v="0"/>
    <x v="186"/>
    <x v="0"/>
    <x v="188"/>
    <x v="0"/>
    <x v="285"/>
    <x v="74"/>
    <x v="0"/>
    <x v="0"/>
    <x v="146"/>
    <x v="1"/>
    <x v="43"/>
    <x v="0"/>
    <x v="1"/>
    <x v="1"/>
    <x v="10"/>
    <x v="8"/>
    <x v="15"/>
    <x v="0"/>
    <x v="189"/>
    <x v="0"/>
    <x v="0"/>
    <x v="0"/>
    <x v="0"/>
    <x v="32"/>
    <x v="0"/>
    <x v="1"/>
    <x v="3"/>
    <x v="2"/>
    <x v="1"/>
    <x v="1"/>
    <x v="1"/>
    <x v="0"/>
    <x v="0"/>
    <x v="2"/>
    <x v="0"/>
    <x v="1"/>
    <x v="1"/>
  </r>
  <r>
    <x v="488"/>
    <x v="0"/>
    <x v="0"/>
    <x v="119"/>
    <x v="183"/>
    <x v="41"/>
    <x v="183"/>
    <x v="170"/>
    <x v="1"/>
    <x v="5"/>
    <x v="0"/>
    <x v="1"/>
    <x v="1"/>
    <x v="39"/>
    <x v="0"/>
    <x v="0"/>
    <x v="30"/>
    <x v="0"/>
    <x v="189"/>
    <x v="0"/>
    <x v="187"/>
    <x v="0"/>
    <x v="28"/>
    <x v="2"/>
    <x v="2"/>
    <x v="29"/>
    <x v="30"/>
    <x v="30"/>
    <x v="192"/>
    <x v="0"/>
    <x v="186"/>
    <x v="0"/>
    <x v="188"/>
    <x v="0"/>
    <x v="286"/>
    <x v="42"/>
    <x v="0"/>
    <x v="0"/>
    <x v="248"/>
    <x v="1"/>
    <x v="43"/>
    <x v="0"/>
    <x v="1"/>
    <x v="1"/>
    <x v="10"/>
    <x v="8"/>
    <x v="15"/>
    <x v="0"/>
    <x v="189"/>
    <x v="0"/>
    <x v="0"/>
    <x v="0"/>
    <x v="0"/>
    <x v="32"/>
    <x v="0"/>
    <x v="1"/>
    <x v="3"/>
    <x v="2"/>
    <x v="1"/>
    <x v="1"/>
    <x v="1"/>
    <x v="0"/>
    <x v="0"/>
    <x v="2"/>
    <x v="0"/>
    <x v="1"/>
    <x v="1"/>
  </r>
  <r>
    <x v="489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234"/>
    <x v="6"/>
    <x v="0"/>
    <x v="0"/>
    <x v="289"/>
    <x v="1"/>
    <x v="2"/>
    <x v="1"/>
    <x v="1"/>
    <x v="4"/>
    <x v="151"/>
    <x v="320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0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233"/>
    <x v="7"/>
    <x v="0"/>
    <x v="0"/>
    <x v="82"/>
    <x v="1"/>
    <x v="2"/>
    <x v="1"/>
    <x v="1"/>
    <x v="4"/>
    <x v="151"/>
    <x v="321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1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190"/>
    <x v="61"/>
    <x v="0"/>
    <x v="0"/>
    <x v="80"/>
    <x v="1"/>
    <x v="2"/>
    <x v="1"/>
    <x v="1"/>
    <x v="4"/>
    <x v="151"/>
    <x v="322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2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189"/>
    <x v="60"/>
    <x v="0"/>
    <x v="0"/>
    <x v="213"/>
    <x v="1"/>
    <x v="2"/>
    <x v="1"/>
    <x v="1"/>
    <x v="4"/>
    <x v="151"/>
    <x v="323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3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236"/>
    <x v="5"/>
    <x v="0"/>
    <x v="0"/>
    <x v="94"/>
    <x v="1"/>
    <x v="2"/>
    <x v="1"/>
    <x v="1"/>
    <x v="4"/>
    <x v="151"/>
    <x v="324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4"/>
    <x v="0"/>
    <x v="0"/>
    <x v="7"/>
    <x v="184"/>
    <x v="7"/>
    <x v="184"/>
    <x v="9"/>
    <x v="0"/>
    <x v="0"/>
    <x v="2"/>
    <x v="7"/>
    <x v="29"/>
    <x v="2"/>
    <x v="0"/>
    <x v="0"/>
    <x v="172"/>
    <x v="1"/>
    <x v="190"/>
    <x v="1"/>
    <x v="188"/>
    <x v="0"/>
    <x v="6"/>
    <x v="0"/>
    <x v="40"/>
    <x v="46"/>
    <x v="122"/>
    <x v="172"/>
    <x v="193"/>
    <x v="1"/>
    <x v="187"/>
    <x v="1"/>
    <x v="189"/>
    <x v="0"/>
    <x v="225"/>
    <x v="2"/>
    <x v="0"/>
    <x v="0"/>
    <x v="290"/>
    <x v="1"/>
    <x v="2"/>
    <x v="1"/>
    <x v="1"/>
    <x v="4"/>
    <x v="151"/>
    <x v="325"/>
    <x v="15"/>
    <x v="0"/>
    <x v="190"/>
    <x v="0"/>
    <x v="0"/>
    <x v="0"/>
    <x v="0"/>
    <x v="175"/>
    <x v="0"/>
    <x v="0"/>
    <x v="7"/>
    <x v="6"/>
    <x v="1"/>
    <x v="4"/>
    <x v="1"/>
    <x v="0"/>
    <x v="0"/>
    <x v="0"/>
    <x v="0"/>
    <x v="1"/>
    <x v="4"/>
  </r>
  <r>
    <x v="495"/>
    <x v="0"/>
    <x v="0"/>
    <x v="120"/>
    <x v="185"/>
    <x v="32"/>
    <x v="185"/>
    <x v="171"/>
    <x v="0"/>
    <x v="0"/>
    <x v="0"/>
    <x v="2"/>
    <x v="23"/>
    <x v="2"/>
    <x v="0"/>
    <x v="0"/>
    <x v="173"/>
    <x v="0"/>
    <x v="191"/>
    <x v="0"/>
    <x v="189"/>
    <x v="0"/>
    <x v="10"/>
    <x v="0"/>
    <x v="87"/>
    <x v="125"/>
    <x v="123"/>
    <x v="173"/>
    <x v="194"/>
    <x v="0"/>
    <x v="188"/>
    <x v="0"/>
    <x v="190"/>
    <x v="2"/>
    <x v="211"/>
    <x v="115"/>
    <x v="0"/>
    <x v="0"/>
    <x v="291"/>
    <x v="1"/>
    <x v="2"/>
    <x v="1"/>
    <x v="1"/>
    <x v="5"/>
    <x v="152"/>
    <x v="326"/>
    <x v="38"/>
    <x v="0"/>
    <x v="191"/>
    <x v="0"/>
    <x v="0"/>
    <x v="0"/>
    <x v="0"/>
    <x v="176"/>
    <x v="0"/>
    <x v="0"/>
    <x v="30"/>
    <x v="11"/>
    <x v="1"/>
    <x v="0"/>
    <x v="1"/>
    <x v="0"/>
    <x v="0"/>
    <x v="0"/>
    <x v="0"/>
    <x v="4"/>
    <x v="4"/>
  </r>
  <r>
    <x v="496"/>
    <x v="0"/>
    <x v="0"/>
    <x v="120"/>
    <x v="185"/>
    <x v="32"/>
    <x v="185"/>
    <x v="171"/>
    <x v="0"/>
    <x v="0"/>
    <x v="0"/>
    <x v="2"/>
    <x v="23"/>
    <x v="2"/>
    <x v="0"/>
    <x v="0"/>
    <x v="173"/>
    <x v="0"/>
    <x v="191"/>
    <x v="0"/>
    <x v="189"/>
    <x v="0"/>
    <x v="10"/>
    <x v="0"/>
    <x v="87"/>
    <x v="125"/>
    <x v="123"/>
    <x v="173"/>
    <x v="194"/>
    <x v="0"/>
    <x v="188"/>
    <x v="0"/>
    <x v="190"/>
    <x v="2"/>
    <x v="210"/>
    <x v="111"/>
    <x v="0"/>
    <x v="0"/>
    <x v="292"/>
    <x v="1"/>
    <x v="2"/>
    <x v="1"/>
    <x v="1"/>
    <x v="5"/>
    <x v="152"/>
    <x v="327"/>
    <x v="38"/>
    <x v="0"/>
    <x v="191"/>
    <x v="0"/>
    <x v="0"/>
    <x v="0"/>
    <x v="0"/>
    <x v="176"/>
    <x v="0"/>
    <x v="0"/>
    <x v="30"/>
    <x v="11"/>
    <x v="1"/>
    <x v="0"/>
    <x v="1"/>
    <x v="0"/>
    <x v="0"/>
    <x v="0"/>
    <x v="0"/>
    <x v="4"/>
    <x v="4"/>
  </r>
  <r>
    <x v="497"/>
    <x v="0"/>
    <x v="0"/>
    <x v="120"/>
    <x v="185"/>
    <x v="32"/>
    <x v="185"/>
    <x v="171"/>
    <x v="0"/>
    <x v="0"/>
    <x v="0"/>
    <x v="2"/>
    <x v="23"/>
    <x v="2"/>
    <x v="0"/>
    <x v="0"/>
    <x v="173"/>
    <x v="0"/>
    <x v="191"/>
    <x v="0"/>
    <x v="189"/>
    <x v="0"/>
    <x v="10"/>
    <x v="0"/>
    <x v="87"/>
    <x v="125"/>
    <x v="123"/>
    <x v="173"/>
    <x v="194"/>
    <x v="0"/>
    <x v="188"/>
    <x v="0"/>
    <x v="190"/>
    <x v="2"/>
    <x v="209"/>
    <x v="114"/>
    <x v="0"/>
    <x v="0"/>
    <x v="293"/>
    <x v="1"/>
    <x v="2"/>
    <x v="1"/>
    <x v="1"/>
    <x v="5"/>
    <x v="152"/>
    <x v="328"/>
    <x v="38"/>
    <x v="0"/>
    <x v="191"/>
    <x v="0"/>
    <x v="0"/>
    <x v="0"/>
    <x v="0"/>
    <x v="176"/>
    <x v="0"/>
    <x v="0"/>
    <x v="30"/>
    <x v="11"/>
    <x v="1"/>
    <x v="0"/>
    <x v="1"/>
    <x v="0"/>
    <x v="0"/>
    <x v="0"/>
    <x v="0"/>
    <x v="4"/>
    <x v="4"/>
  </r>
  <r>
    <x v="498"/>
    <x v="0"/>
    <x v="0"/>
    <x v="120"/>
    <x v="185"/>
    <x v="32"/>
    <x v="185"/>
    <x v="171"/>
    <x v="0"/>
    <x v="0"/>
    <x v="0"/>
    <x v="2"/>
    <x v="23"/>
    <x v="2"/>
    <x v="0"/>
    <x v="0"/>
    <x v="173"/>
    <x v="0"/>
    <x v="191"/>
    <x v="0"/>
    <x v="189"/>
    <x v="0"/>
    <x v="10"/>
    <x v="0"/>
    <x v="87"/>
    <x v="125"/>
    <x v="123"/>
    <x v="173"/>
    <x v="194"/>
    <x v="0"/>
    <x v="188"/>
    <x v="0"/>
    <x v="190"/>
    <x v="2"/>
    <x v="287"/>
    <x v="145"/>
    <x v="0"/>
    <x v="0"/>
    <x v="294"/>
    <x v="1"/>
    <x v="2"/>
    <x v="1"/>
    <x v="1"/>
    <x v="5"/>
    <x v="152"/>
    <x v="8"/>
    <x v="38"/>
    <x v="0"/>
    <x v="191"/>
    <x v="0"/>
    <x v="0"/>
    <x v="0"/>
    <x v="0"/>
    <x v="176"/>
    <x v="0"/>
    <x v="0"/>
    <x v="30"/>
    <x v="11"/>
    <x v="1"/>
    <x v="0"/>
    <x v="1"/>
    <x v="0"/>
    <x v="0"/>
    <x v="2"/>
    <x v="0"/>
    <x v="4"/>
    <x v="4"/>
  </r>
  <r>
    <x v="499"/>
    <x v="0"/>
    <x v="0"/>
    <x v="121"/>
    <x v="186"/>
    <x v="43"/>
    <x v="186"/>
    <x v="172"/>
    <x v="1"/>
    <x v="5"/>
    <x v="2"/>
    <x v="1"/>
    <x v="1"/>
    <x v="41"/>
    <x v="0"/>
    <x v="0"/>
    <x v="174"/>
    <x v="1"/>
    <x v="192"/>
    <x v="0"/>
    <x v="190"/>
    <x v="0"/>
    <x v="4"/>
    <x v="2"/>
    <x v="88"/>
    <x v="24"/>
    <x v="25"/>
    <x v="174"/>
    <x v="195"/>
    <x v="1"/>
    <x v="189"/>
    <x v="1"/>
    <x v="191"/>
    <x v="2"/>
    <x v="288"/>
    <x v="146"/>
    <x v="0"/>
    <x v="0"/>
    <x v="95"/>
    <x v="1"/>
    <x v="45"/>
    <x v="0"/>
    <x v="1"/>
    <x v="1"/>
    <x v="153"/>
    <x v="8"/>
    <x v="38"/>
    <x v="0"/>
    <x v="192"/>
    <x v="0"/>
    <x v="0"/>
    <x v="0"/>
    <x v="0"/>
    <x v="177"/>
    <x v="0"/>
    <x v="1"/>
    <x v="9"/>
    <x v="2"/>
    <x v="1"/>
    <x v="3"/>
    <x v="1"/>
    <x v="0"/>
    <x v="0"/>
    <x v="2"/>
    <x v="0"/>
    <x v="3"/>
    <x v="1"/>
  </r>
  <r>
    <x v="500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234"/>
    <x v="6"/>
    <x v="0"/>
    <x v="0"/>
    <x v="285"/>
    <x v="0"/>
    <x v="13"/>
    <x v="0"/>
    <x v="1"/>
    <x v="0"/>
    <x v="154"/>
    <x v="329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1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289"/>
    <x v="2"/>
    <x v="0"/>
    <x v="0"/>
    <x v="65"/>
    <x v="0"/>
    <x v="13"/>
    <x v="0"/>
    <x v="1"/>
    <x v="0"/>
    <x v="154"/>
    <x v="330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2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123"/>
    <x v="59"/>
    <x v="0"/>
    <x v="0"/>
    <x v="59"/>
    <x v="0"/>
    <x v="13"/>
    <x v="0"/>
    <x v="1"/>
    <x v="0"/>
    <x v="154"/>
    <x v="331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3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4"/>
    <x v="4"/>
    <x v="0"/>
    <x v="0"/>
    <x v="63"/>
    <x v="0"/>
    <x v="13"/>
    <x v="0"/>
    <x v="1"/>
    <x v="0"/>
    <x v="154"/>
    <x v="332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4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236"/>
    <x v="5"/>
    <x v="0"/>
    <x v="0"/>
    <x v="198"/>
    <x v="0"/>
    <x v="13"/>
    <x v="0"/>
    <x v="1"/>
    <x v="0"/>
    <x v="154"/>
    <x v="333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5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120"/>
    <x v="57"/>
    <x v="0"/>
    <x v="0"/>
    <x v="117"/>
    <x v="0"/>
    <x v="13"/>
    <x v="0"/>
    <x v="1"/>
    <x v="0"/>
    <x v="154"/>
    <x v="334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6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3"/>
    <x v="3"/>
    <x v="0"/>
    <x v="0"/>
    <x v="64"/>
    <x v="0"/>
    <x v="13"/>
    <x v="0"/>
    <x v="1"/>
    <x v="0"/>
    <x v="154"/>
    <x v="335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7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233"/>
    <x v="7"/>
    <x v="0"/>
    <x v="0"/>
    <x v="60"/>
    <x v="0"/>
    <x v="13"/>
    <x v="0"/>
    <x v="1"/>
    <x v="0"/>
    <x v="154"/>
    <x v="336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8"/>
    <x v="0"/>
    <x v="0"/>
    <x v="122"/>
    <x v="187"/>
    <x v="22"/>
    <x v="187"/>
    <x v="173"/>
    <x v="1"/>
    <x v="1"/>
    <x v="0"/>
    <x v="1"/>
    <x v="1"/>
    <x v="13"/>
    <x v="0"/>
    <x v="0"/>
    <x v="175"/>
    <x v="0"/>
    <x v="193"/>
    <x v="0"/>
    <x v="191"/>
    <x v="0"/>
    <x v="6"/>
    <x v="1"/>
    <x v="4"/>
    <x v="1"/>
    <x v="124"/>
    <x v="175"/>
    <x v="196"/>
    <x v="0"/>
    <x v="190"/>
    <x v="0"/>
    <x v="192"/>
    <x v="0"/>
    <x v="122"/>
    <x v="58"/>
    <x v="0"/>
    <x v="0"/>
    <x v="295"/>
    <x v="0"/>
    <x v="13"/>
    <x v="0"/>
    <x v="1"/>
    <x v="0"/>
    <x v="154"/>
    <x v="337"/>
    <x v="38"/>
    <x v="0"/>
    <x v="193"/>
    <x v="0"/>
    <x v="0"/>
    <x v="0"/>
    <x v="0"/>
    <x v="178"/>
    <x v="0"/>
    <x v="0"/>
    <x v="7"/>
    <x v="4"/>
    <x v="2"/>
    <x v="0"/>
    <x v="1"/>
    <x v="0"/>
    <x v="0"/>
    <x v="0"/>
    <x v="0"/>
    <x v="2"/>
    <x v="1"/>
  </r>
  <r>
    <x v="509"/>
    <x v="0"/>
    <x v="0"/>
    <x v="0"/>
    <x v="188"/>
    <x v="0"/>
    <x v="188"/>
    <x v="174"/>
    <x v="19"/>
    <x v="3"/>
    <x v="19"/>
    <x v="11"/>
    <x v="37"/>
    <x v="0"/>
    <x v="0"/>
    <x v="0"/>
    <x v="176"/>
    <x v="1"/>
    <x v="194"/>
    <x v="0"/>
    <x v="192"/>
    <x v="0"/>
    <x v="9"/>
    <x v="2"/>
    <x v="89"/>
    <x v="126"/>
    <x v="36"/>
    <x v="176"/>
    <x v="197"/>
    <x v="1"/>
    <x v="191"/>
    <x v="1"/>
    <x v="193"/>
    <x v="2"/>
    <x v="290"/>
    <x v="120"/>
    <x v="0"/>
    <x v="0"/>
    <x v="162"/>
    <x v="1"/>
    <x v="2"/>
    <x v="0"/>
    <x v="1"/>
    <x v="1"/>
    <x v="155"/>
    <x v="8"/>
    <x v="38"/>
    <x v="0"/>
    <x v="194"/>
    <x v="0"/>
    <x v="0"/>
    <x v="0"/>
    <x v="0"/>
    <x v="179"/>
    <x v="0"/>
    <x v="1"/>
    <x v="38"/>
    <x v="8"/>
    <x v="0"/>
    <x v="3"/>
    <x v="1"/>
    <x v="0"/>
    <x v="0"/>
    <x v="2"/>
    <x v="0"/>
    <x v="3"/>
    <x v="0"/>
  </r>
  <r>
    <x v="510"/>
    <x v="0"/>
    <x v="0"/>
    <x v="123"/>
    <x v="189"/>
    <x v="24"/>
    <x v="189"/>
    <x v="175"/>
    <x v="1"/>
    <x v="1"/>
    <x v="0"/>
    <x v="1"/>
    <x v="1"/>
    <x v="15"/>
    <x v="0"/>
    <x v="0"/>
    <x v="177"/>
    <x v="0"/>
    <x v="195"/>
    <x v="0"/>
    <x v="193"/>
    <x v="0"/>
    <x v="3"/>
    <x v="1"/>
    <x v="17"/>
    <x v="127"/>
    <x v="125"/>
    <x v="177"/>
    <x v="198"/>
    <x v="0"/>
    <x v="192"/>
    <x v="0"/>
    <x v="194"/>
    <x v="0"/>
    <x v="291"/>
    <x v="63"/>
    <x v="0"/>
    <x v="0"/>
    <x v="296"/>
    <x v="1"/>
    <x v="15"/>
    <x v="0"/>
    <x v="1"/>
    <x v="1"/>
    <x v="156"/>
    <x v="8"/>
    <x v="38"/>
    <x v="0"/>
    <x v="195"/>
    <x v="0"/>
    <x v="0"/>
    <x v="0"/>
    <x v="0"/>
    <x v="180"/>
    <x v="0"/>
    <x v="0"/>
    <x v="3"/>
    <x v="2"/>
    <x v="1"/>
    <x v="5"/>
    <x v="1"/>
    <x v="0"/>
    <x v="0"/>
    <x v="2"/>
    <x v="0"/>
    <x v="2"/>
    <x v="1"/>
  </r>
  <r>
    <x v="511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49"/>
    <x v="46"/>
    <x v="0"/>
    <x v="0"/>
    <x v="297"/>
    <x v="2"/>
    <x v="2"/>
    <x v="0"/>
    <x v="1"/>
    <x v="0"/>
    <x v="157"/>
    <x v="338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2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52"/>
    <x v="49"/>
    <x v="0"/>
    <x v="0"/>
    <x v="141"/>
    <x v="2"/>
    <x v="2"/>
    <x v="0"/>
    <x v="1"/>
    <x v="0"/>
    <x v="157"/>
    <x v="339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3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55"/>
    <x v="52"/>
    <x v="0"/>
    <x v="0"/>
    <x v="142"/>
    <x v="2"/>
    <x v="2"/>
    <x v="0"/>
    <x v="1"/>
    <x v="0"/>
    <x v="157"/>
    <x v="340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4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292"/>
    <x v="90"/>
    <x v="0"/>
    <x v="0"/>
    <x v="298"/>
    <x v="2"/>
    <x v="2"/>
    <x v="0"/>
    <x v="1"/>
    <x v="0"/>
    <x v="157"/>
    <x v="341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5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293"/>
    <x v="91"/>
    <x v="0"/>
    <x v="0"/>
    <x v="138"/>
    <x v="2"/>
    <x v="2"/>
    <x v="0"/>
    <x v="1"/>
    <x v="0"/>
    <x v="157"/>
    <x v="342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6"/>
    <x v="0"/>
    <x v="0"/>
    <x v="0"/>
    <x v="190"/>
    <x v="0"/>
    <x v="190"/>
    <x v="176"/>
    <x v="0"/>
    <x v="3"/>
    <x v="2"/>
    <x v="2"/>
    <x v="23"/>
    <x v="0"/>
    <x v="0"/>
    <x v="0"/>
    <x v="178"/>
    <x v="1"/>
    <x v="196"/>
    <x v="0"/>
    <x v="194"/>
    <x v="0"/>
    <x v="29"/>
    <x v="3"/>
    <x v="44"/>
    <x v="62"/>
    <x v="66"/>
    <x v="178"/>
    <x v="199"/>
    <x v="1"/>
    <x v="193"/>
    <x v="1"/>
    <x v="195"/>
    <x v="0"/>
    <x v="57"/>
    <x v="54"/>
    <x v="0"/>
    <x v="0"/>
    <x v="139"/>
    <x v="2"/>
    <x v="2"/>
    <x v="0"/>
    <x v="1"/>
    <x v="0"/>
    <x v="157"/>
    <x v="343"/>
    <x v="38"/>
    <x v="0"/>
    <x v="196"/>
    <x v="0"/>
    <x v="0"/>
    <x v="0"/>
    <x v="0"/>
    <x v="181"/>
    <x v="0"/>
    <x v="2"/>
    <x v="39"/>
    <x v="11"/>
    <x v="0"/>
    <x v="6"/>
    <x v="1"/>
    <x v="0"/>
    <x v="0"/>
    <x v="1"/>
    <x v="0"/>
    <x v="0"/>
    <x v="0"/>
  </r>
  <r>
    <x v="517"/>
    <x v="0"/>
    <x v="0"/>
    <x v="7"/>
    <x v="191"/>
    <x v="9"/>
    <x v="191"/>
    <x v="177"/>
    <x v="20"/>
    <x v="0"/>
    <x v="20"/>
    <x v="7"/>
    <x v="29"/>
    <x v="2"/>
    <x v="0"/>
    <x v="0"/>
    <x v="179"/>
    <x v="12"/>
    <x v="197"/>
    <x v="1"/>
    <x v="195"/>
    <x v="0"/>
    <x v="0"/>
    <x v="0"/>
    <x v="17"/>
    <x v="31"/>
    <x v="64"/>
    <x v="179"/>
    <x v="200"/>
    <x v="0"/>
    <x v="194"/>
    <x v="14"/>
    <x v="196"/>
    <x v="0"/>
    <x v="23"/>
    <x v="23"/>
    <x v="0"/>
    <x v="0"/>
    <x v="197"/>
    <x v="1"/>
    <x v="2"/>
    <x v="2"/>
    <x v="1"/>
    <x v="1"/>
    <x v="158"/>
    <x v="8"/>
    <x v="11"/>
    <x v="0"/>
    <x v="197"/>
    <x v="0"/>
    <x v="0"/>
    <x v="0"/>
    <x v="0"/>
    <x v="182"/>
    <x v="0"/>
    <x v="0"/>
    <x v="7"/>
    <x v="25"/>
    <x v="2"/>
    <x v="6"/>
    <x v="0"/>
    <x v="0"/>
    <x v="0"/>
    <x v="2"/>
    <x v="0"/>
    <x v="1"/>
    <x v="12"/>
  </r>
  <r>
    <x v="518"/>
    <x v="0"/>
    <x v="0"/>
    <x v="124"/>
    <x v="192"/>
    <x v="35"/>
    <x v="192"/>
    <x v="77"/>
    <x v="1"/>
    <x v="11"/>
    <x v="0"/>
    <x v="1"/>
    <x v="1"/>
    <x v="25"/>
    <x v="0"/>
    <x v="0"/>
    <x v="180"/>
    <x v="0"/>
    <x v="198"/>
    <x v="0"/>
    <x v="196"/>
    <x v="0"/>
    <x v="12"/>
    <x v="6"/>
    <x v="77"/>
    <x v="115"/>
    <x v="112"/>
    <x v="180"/>
    <x v="201"/>
    <x v="0"/>
    <x v="195"/>
    <x v="0"/>
    <x v="197"/>
    <x v="4"/>
    <x v="294"/>
    <x v="147"/>
    <x v="0"/>
    <x v="0"/>
    <x v="299"/>
    <x v="1"/>
    <x v="26"/>
    <x v="0"/>
    <x v="1"/>
    <x v="1"/>
    <x v="159"/>
    <x v="8"/>
    <x v="38"/>
    <x v="0"/>
    <x v="198"/>
    <x v="0"/>
    <x v="0"/>
    <x v="0"/>
    <x v="0"/>
    <x v="183"/>
    <x v="0"/>
    <x v="6"/>
    <x v="26"/>
    <x v="7"/>
    <x v="0"/>
    <x v="0"/>
    <x v="1"/>
    <x v="0"/>
    <x v="0"/>
    <x v="2"/>
    <x v="0"/>
    <x v="2"/>
    <x v="1"/>
  </r>
  <r>
    <x v="519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233"/>
    <x v="7"/>
    <x v="0"/>
    <x v="0"/>
    <x v="300"/>
    <x v="1"/>
    <x v="2"/>
    <x v="1"/>
    <x v="1"/>
    <x v="0"/>
    <x v="160"/>
    <x v="344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0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190"/>
    <x v="61"/>
    <x v="0"/>
    <x v="0"/>
    <x v="301"/>
    <x v="1"/>
    <x v="2"/>
    <x v="1"/>
    <x v="1"/>
    <x v="0"/>
    <x v="160"/>
    <x v="345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1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0"/>
    <x v="0"/>
    <x v="0"/>
    <x v="0"/>
    <x v="302"/>
    <x v="1"/>
    <x v="2"/>
    <x v="1"/>
    <x v="1"/>
    <x v="0"/>
    <x v="160"/>
    <x v="346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2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189"/>
    <x v="60"/>
    <x v="0"/>
    <x v="0"/>
    <x v="303"/>
    <x v="1"/>
    <x v="2"/>
    <x v="1"/>
    <x v="1"/>
    <x v="0"/>
    <x v="160"/>
    <x v="347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3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236"/>
    <x v="5"/>
    <x v="0"/>
    <x v="0"/>
    <x v="304"/>
    <x v="1"/>
    <x v="2"/>
    <x v="1"/>
    <x v="1"/>
    <x v="0"/>
    <x v="160"/>
    <x v="348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4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1"/>
    <x v="1"/>
    <x v="0"/>
    <x v="0"/>
    <x v="305"/>
    <x v="1"/>
    <x v="2"/>
    <x v="1"/>
    <x v="1"/>
    <x v="0"/>
    <x v="160"/>
    <x v="349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5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234"/>
    <x v="6"/>
    <x v="0"/>
    <x v="0"/>
    <x v="306"/>
    <x v="1"/>
    <x v="2"/>
    <x v="1"/>
    <x v="1"/>
    <x v="0"/>
    <x v="160"/>
    <x v="350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6"/>
    <x v="0"/>
    <x v="0"/>
    <x v="125"/>
    <x v="193"/>
    <x v="17"/>
    <x v="193"/>
    <x v="178"/>
    <x v="1"/>
    <x v="0"/>
    <x v="0"/>
    <x v="2"/>
    <x v="2"/>
    <x v="2"/>
    <x v="0"/>
    <x v="0"/>
    <x v="181"/>
    <x v="0"/>
    <x v="199"/>
    <x v="1"/>
    <x v="197"/>
    <x v="0"/>
    <x v="6"/>
    <x v="0"/>
    <x v="70"/>
    <x v="128"/>
    <x v="126"/>
    <x v="181"/>
    <x v="202"/>
    <x v="0"/>
    <x v="196"/>
    <x v="0"/>
    <x v="198"/>
    <x v="0"/>
    <x v="289"/>
    <x v="2"/>
    <x v="0"/>
    <x v="0"/>
    <x v="307"/>
    <x v="1"/>
    <x v="2"/>
    <x v="1"/>
    <x v="1"/>
    <x v="0"/>
    <x v="160"/>
    <x v="351"/>
    <x v="38"/>
    <x v="0"/>
    <x v="199"/>
    <x v="0"/>
    <x v="0"/>
    <x v="0"/>
    <x v="0"/>
    <x v="184"/>
    <x v="0"/>
    <x v="0"/>
    <x v="7"/>
    <x v="24"/>
    <x v="1"/>
    <x v="0"/>
    <x v="1"/>
    <x v="0"/>
    <x v="0"/>
    <x v="0"/>
    <x v="0"/>
    <x v="1"/>
    <x v="3"/>
  </r>
  <r>
    <x v="527"/>
    <x v="0"/>
    <x v="0"/>
    <x v="0"/>
    <x v="22"/>
    <x v="0"/>
    <x v="22"/>
    <x v="21"/>
    <x v="4"/>
    <x v="7"/>
    <x v="2"/>
    <x v="6"/>
    <x v="15"/>
    <x v="0"/>
    <x v="0"/>
    <x v="0"/>
    <x v="182"/>
    <x v="1"/>
    <x v="200"/>
    <x v="0"/>
    <x v="198"/>
    <x v="0"/>
    <x v="25"/>
    <x v="0"/>
    <x v="20"/>
    <x v="20"/>
    <x v="21"/>
    <x v="182"/>
    <x v="203"/>
    <x v="1"/>
    <x v="197"/>
    <x v="1"/>
    <x v="199"/>
    <x v="0"/>
    <x v="251"/>
    <x v="6"/>
    <x v="0"/>
    <x v="0"/>
    <x v="135"/>
    <x v="1"/>
    <x v="2"/>
    <x v="0"/>
    <x v="1"/>
    <x v="4"/>
    <x v="161"/>
    <x v="352"/>
    <x v="38"/>
    <x v="0"/>
    <x v="200"/>
    <x v="0"/>
    <x v="0"/>
    <x v="0"/>
    <x v="0"/>
    <x v="22"/>
    <x v="0"/>
    <x v="0"/>
    <x v="7"/>
    <x v="11"/>
    <x v="0"/>
    <x v="3"/>
    <x v="1"/>
    <x v="0"/>
    <x v="0"/>
    <x v="0"/>
    <x v="0"/>
    <x v="1"/>
    <x v="0"/>
  </r>
  <r>
    <x v="528"/>
    <x v="0"/>
    <x v="0"/>
    <x v="0"/>
    <x v="22"/>
    <x v="0"/>
    <x v="22"/>
    <x v="21"/>
    <x v="4"/>
    <x v="7"/>
    <x v="2"/>
    <x v="6"/>
    <x v="15"/>
    <x v="0"/>
    <x v="0"/>
    <x v="0"/>
    <x v="182"/>
    <x v="1"/>
    <x v="200"/>
    <x v="0"/>
    <x v="198"/>
    <x v="0"/>
    <x v="25"/>
    <x v="0"/>
    <x v="20"/>
    <x v="20"/>
    <x v="21"/>
    <x v="182"/>
    <x v="203"/>
    <x v="1"/>
    <x v="197"/>
    <x v="1"/>
    <x v="199"/>
    <x v="0"/>
    <x v="252"/>
    <x v="5"/>
    <x v="0"/>
    <x v="0"/>
    <x v="308"/>
    <x v="1"/>
    <x v="2"/>
    <x v="0"/>
    <x v="1"/>
    <x v="4"/>
    <x v="161"/>
    <x v="353"/>
    <x v="38"/>
    <x v="0"/>
    <x v="200"/>
    <x v="0"/>
    <x v="0"/>
    <x v="0"/>
    <x v="0"/>
    <x v="22"/>
    <x v="0"/>
    <x v="0"/>
    <x v="7"/>
    <x v="11"/>
    <x v="0"/>
    <x v="3"/>
    <x v="1"/>
    <x v="0"/>
    <x v="0"/>
    <x v="0"/>
    <x v="0"/>
    <x v="1"/>
    <x v="0"/>
  </r>
  <r>
    <x v="529"/>
    <x v="0"/>
    <x v="0"/>
    <x v="0"/>
    <x v="22"/>
    <x v="0"/>
    <x v="22"/>
    <x v="21"/>
    <x v="4"/>
    <x v="7"/>
    <x v="2"/>
    <x v="6"/>
    <x v="15"/>
    <x v="0"/>
    <x v="0"/>
    <x v="0"/>
    <x v="182"/>
    <x v="1"/>
    <x v="200"/>
    <x v="0"/>
    <x v="198"/>
    <x v="0"/>
    <x v="25"/>
    <x v="0"/>
    <x v="20"/>
    <x v="20"/>
    <x v="21"/>
    <x v="182"/>
    <x v="203"/>
    <x v="1"/>
    <x v="197"/>
    <x v="1"/>
    <x v="199"/>
    <x v="0"/>
    <x v="250"/>
    <x v="7"/>
    <x v="0"/>
    <x v="0"/>
    <x v="309"/>
    <x v="1"/>
    <x v="2"/>
    <x v="0"/>
    <x v="1"/>
    <x v="4"/>
    <x v="161"/>
    <x v="354"/>
    <x v="38"/>
    <x v="0"/>
    <x v="200"/>
    <x v="0"/>
    <x v="0"/>
    <x v="0"/>
    <x v="0"/>
    <x v="22"/>
    <x v="0"/>
    <x v="0"/>
    <x v="7"/>
    <x v="11"/>
    <x v="0"/>
    <x v="3"/>
    <x v="1"/>
    <x v="0"/>
    <x v="0"/>
    <x v="0"/>
    <x v="0"/>
    <x v="1"/>
    <x v="0"/>
  </r>
  <r>
    <x v="530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234"/>
    <x v="6"/>
    <x v="0"/>
    <x v="0"/>
    <x v="289"/>
    <x v="1"/>
    <x v="49"/>
    <x v="1"/>
    <x v="1"/>
    <x v="0"/>
    <x v="162"/>
    <x v="355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1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289"/>
    <x v="2"/>
    <x v="0"/>
    <x v="0"/>
    <x v="92"/>
    <x v="1"/>
    <x v="49"/>
    <x v="1"/>
    <x v="1"/>
    <x v="0"/>
    <x v="162"/>
    <x v="356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2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189"/>
    <x v="60"/>
    <x v="0"/>
    <x v="0"/>
    <x v="213"/>
    <x v="1"/>
    <x v="49"/>
    <x v="1"/>
    <x v="1"/>
    <x v="0"/>
    <x v="162"/>
    <x v="357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3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236"/>
    <x v="5"/>
    <x v="0"/>
    <x v="0"/>
    <x v="94"/>
    <x v="1"/>
    <x v="49"/>
    <x v="1"/>
    <x v="1"/>
    <x v="0"/>
    <x v="162"/>
    <x v="358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4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190"/>
    <x v="61"/>
    <x v="0"/>
    <x v="0"/>
    <x v="80"/>
    <x v="1"/>
    <x v="49"/>
    <x v="1"/>
    <x v="1"/>
    <x v="0"/>
    <x v="162"/>
    <x v="359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5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233"/>
    <x v="7"/>
    <x v="0"/>
    <x v="0"/>
    <x v="173"/>
    <x v="1"/>
    <x v="49"/>
    <x v="1"/>
    <x v="1"/>
    <x v="0"/>
    <x v="162"/>
    <x v="360"/>
    <x v="38"/>
    <x v="0"/>
    <x v="201"/>
    <x v="0"/>
    <x v="0"/>
    <x v="0"/>
    <x v="0"/>
    <x v="185"/>
    <x v="0"/>
    <x v="0"/>
    <x v="7"/>
    <x v="11"/>
    <x v="1"/>
    <x v="1"/>
    <x v="1"/>
    <x v="0"/>
    <x v="0"/>
    <x v="0"/>
    <x v="0"/>
    <x v="1"/>
    <x v="4"/>
  </r>
  <r>
    <x v="536"/>
    <x v="0"/>
    <x v="0"/>
    <x v="126"/>
    <x v="194"/>
    <x v="15"/>
    <x v="194"/>
    <x v="179"/>
    <x v="0"/>
    <x v="0"/>
    <x v="3"/>
    <x v="0"/>
    <x v="0"/>
    <x v="45"/>
    <x v="0"/>
    <x v="0"/>
    <x v="183"/>
    <x v="2"/>
    <x v="201"/>
    <x v="1"/>
    <x v="199"/>
    <x v="1"/>
    <x v="6"/>
    <x v="0"/>
    <x v="32"/>
    <x v="81"/>
    <x v="84"/>
    <x v="183"/>
    <x v="204"/>
    <x v="2"/>
    <x v="198"/>
    <x v="2"/>
    <x v="200"/>
    <x v="0"/>
    <x v="295"/>
    <x v="95"/>
    <x v="0"/>
    <x v="0"/>
    <x v="144"/>
    <x v="1"/>
    <x v="49"/>
    <x v="1"/>
    <x v="1"/>
    <x v="0"/>
    <x v="162"/>
    <x v="8"/>
    <x v="38"/>
    <x v="0"/>
    <x v="201"/>
    <x v="0"/>
    <x v="0"/>
    <x v="0"/>
    <x v="0"/>
    <x v="185"/>
    <x v="0"/>
    <x v="0"/>
    <x v="7"/>
    <x v="11"/>
    <x v="1"/>
    <x v="1"/>
    <x v="1"/>
    <x v="0"/>
    <x v="0"/>
    <x v="2"/>
    <x v="0"/>
    <x v="1"/>
    <x v="4"/>
  </r>
  <r>
    <x v="537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296"/>
    <x v="148"/>
    <x v="0"/>
    <x v="0"/>
    <x v="310"/>
    <x v="0"/>
    <x v="50"/>
    <x v="0"/>
    <x v="1"/>
    <x v="7"/>
    <x v="39"/>
    <x v="361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38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297"/>
    <x v="149"/>
    <x v="0"/>
    <x v="0"/>
    <x v="311"/>
    <x v="0"/>
    <x v="50"/>
    <x v="0"/>
    <x v="1"/>
    <x v="7"/>
    <x v="39"/>
    <x v="362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39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298"/>
    <x v="150"/>
    <x v="0"/>
    <x v="0"/>
    <x v="311"/>
    <x v="0"/>
    <x v="50"/>
    <x v="0"/>
    <x v="1"/>
    <x v="7"/>
    <x v="39"/>
    <x v="363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40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299"/>
    <x v="151"/>
    <x v="0"/>
    <x v="0"/>
    <x v="312"/>
    <x v="0"/>
    <x v="50"/>
    <x v="0"/>
    <x v="1"/>
    <x v="7"/>
    <x v="39"/>
    <x v="364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41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300"/>
    <x v="152"/>
    <x v="0"/>
    <x v="0"/>
    <x v="313"/>
    <x v="0"/>
    <x v="50"/>
    <x v="0"/>
    <x v="1"/>
    <x v="7"/>
    <x v="39"/>
    <x v="365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42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301"/>
    <x v="153"/>
    <x v="0"/>
    <x v="0"/>
    <x v="314"/>
    <x v="0"/>
    <x v="50"/>
    <x v="0"/>
    <x v="1"/>
    <x v="7"/>
    <x v="39"/>
    <x v="366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43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302"/>
    <x v="154"/>
    <x v="0"/>
    <x v="0"/>
    <x v="315"/>
    <x v="0"/>
    <x v="50"/>
    <x v="0"/>
    <x v="1"/>
    <x v="7"/>
    <x v="39"/>
    <x v="367"/>
    <x v="16"/>
    <x v="0"/>
    <x v="202"/>
    <x v="0"/>
    <x v="0"/>
    <x v="0"/>
    <x v="0"/>
    <x v="63"/>
    <x v="0"/>
    <x v="2"/>
    <x v="17"/>
    <x v="6"/>
    <x v="1"/>
    <x v="5"/>
    <x v="1"/>
    <x v="0"/>
    <x v="0"/>
    <x v="0"/>
    <x v="0"/>
    <x v="1"/>
    <x v="1"/>
  </r>
  <r>
    <x v="544"/>
    <x v="0"/>
    <x v="0"/>
    <x v="41"/>
    <x v="195"/>
    <x v="45"/>
    <x v="195"/>
    <x v="180"/>
    <x v="1"/>
    <x v="3"/>
    <x v="3"/>
    <x v="1"/>
    <x v="1"/>
    <x v="46"/>
    <x v="0"/>
    <x v="0"/>
    <x v="60"/>
    <x v="2"/>
    <x v="202"/>
    <x v="0"/>
    <x v="200"/>
    <x v="0"/>
    <x v="10"/>
    <x v="3"/>
    <x v="1"/>
    <x v="52"/>
    <x v="55"/>
    <x v="60"/>
    <x v="205"/>
    <x v="2"/>
    <x v="199"/>
    <x v="2"/>
    <x v="201"/>
    <x v="2"/>
    <x v="303"/>
    <x v="155"/>
    <x v="0"/>
    <x v="0"/>
    <x v="56"/>
    <x v="0"/>
    <x v="50"/>
    <x v="0"/>
    <x v="1"/>
    <x v="7"/>
    <x v="39"/>
    <x v="8"/>
    <x v="16"/>
    <x v="0"/>
    <x v="202"/>
    <x v="0"/>
    <x v="0"/>
    <x v="0"/>
    <x v="0"/>
    <x v="63"/>
    <x v="0"/>
    <x v="2"/>
    <x v="17"/>
    <x v="6"/>
    <x v="1"/>
    <x v="5"/>
    <x v="1"/>
    <x v="0"/>
    <x v="0"/>
    <x v="2"/>
    <x v="0"/>
    <x v="1"/>
    <x v="1"/>
  </r>
  <r>
    <x v="545"/>
    <x v="0"/>
    <x v="0"/>
    <x v="127"/>
    <x v="196"/>
    <x v="3"/>
    <x v="196"/>
    <x v="181"/>
    <x v="1"/>
    <x v="0"/>
    <x v="3"/>
    <x v="8"/>
    <x v="12"/>
    <x v="0"/>
    <x v="0"/>
    <x v="0"/>
    <x v="184"/>
    <x v="2"/>
    <x v="203"/>
    <x v="1"/>
    <x v="201"/>
    <x v="0"/>
    <x v="30"/>
    <x v="0"/>
    <x v="7"/>
    <x v="17"/>
    <x v="18"/>
    <x v="184"/>
    <x v="206"/>
    <x v="2"/>
    <x v="200"/>
    <x v="2"/>
    <x v="202"/>
    <x v="2"/>
    <x v="200"/>
    <x v="111"/>
    <x v="0"/>
    <x v="0"/>
    <x v="316"/>
    <x v="1"/>
    <x v="2"/>
    <x v="1"/>
    <x v="1"/>
    <x v="0"/>
    <x v="163"/>
    <x v="368"/>
    <x v="16"/>
    <x v="0"/>
    <x v="203"/>
    <x v="0"/>
    <x v="0"/>
    <x v="0"/>
    <x v="0"/>
    <x v="186"/>
    <x v="0"/>
    <x v="0"/>
    <x v="3"/>
    <x v="11"/>
    <x v="1"/>
    <x v="3"/>
    <x v="1"/>
    <x v="0"/>
    <x v="0"/>
    <x v="0"/>
    <x v="0"/>
    <x v="1"/>
    <x v="2"/>
  </r>
  <r>
    <x v="546"/>
    <x v="0"/>
    <x v="0"/>
    <x v="127"/>
    <x v="196"/>
    <x v="3"/>
    <x v="196"/>
    <x v="181"/>
    <x v="1"/>
    <x v="0"/>
    <x v="3"/>
    <x v="8"/>
    <x v="12"/>
    <x v="0"/>
    <x v="0"/>
    <x v="0"/>
    <x v="184"/>
    <x v="2"/>
    <x v="203"/>
    <x v="1"/>
    <x v="201"/>
    <x v="0"/>
    <x v="30"/>
    <x v="0"/>
    <x v="7"/>
    <x v="17"/>
    <x v="18"/>
    <x v="184"/>
    <x v="206"/>
    <x v="2"/>
    <x v="200"/>
    <x v="2"/>
    <x v="202"/>
    <x v="2"/>
    <x v="304"/>
    <x v="156"/>
    <x v="0"/>
    <x v="0"/>
    <x v="317"/>
    <x v="1"/>
    <x v="2"/>
    <x v="1"/>
    <x v="1"/>
    <x v="0"/>
    <x v="163"/>
    <x v="369"/>
    <x v="16"/>
    <x v="0"/>
    <x v="203"/>
    <x v="0"/>
    <x v="0"/>
    <x v="0"/>
    <x v="0"/>
    <x v="186"/>
    <x v="0"/>
    <x v="0"/>
    <x v="3"/>
    <x v="11"/>
    <x v="1"/>
    <x v="3"/>
    <x v="1"/>
    <x v="0"/>
    <x v="0"/>
    <x v="0"/>
    <x v="0"/>
    <x v="1"/>
    <x v="2"/>
  </r>
  <r>
    <x v="547"/>
    <x v="0"/>
    <x v="0"/>
    <x v="127"/>
    <x v="196"/>
    <x v="3"/>
    <x v="196"/>
    <x v="181"/>
    <x v="1"/>
    <x v="0"/>
    <x v="3"/>
    <x v="8"/>
    <x v="12"/>
    <x v="0"/>
    <x v="0"/>
    <x v="0"/>
    <x v="184"/>
    <x v="2"/>
    <x v="203"/>
    <x v="1"/>
    <x v="201"/>
    <x v="0"/>
    <x v="30"/>
    <x v="0"/>
    <x v="7"/>
    <x v="17"/>
    <x v="18"/>
    <x v="184"/>
    <x v="206"/>
    <x v="2"/>
    <x v="200"/>
    <x v="2"/>
    <x v="202"/>
    <x v="2"/>
    <x v="202"/>
    <x v="113"/>
    <x v="0"/>
    <x v="0"/>
    <x v="227"/>
    <x v="1"/>
    <x v="2"/>
    <x v="1"/>
    <x v="1"/>
    <x v="0"/>
    <x v="163"/>
    <x v="370"/>
    <x v="16"/>
    <x v="0"/>
    <x v="203"/>
    <x v="0"/>
    <x v="0"/>
    <x v="0"/>
    <x v="0"/>
    <x v="186"/>
    <x v="0"/>
    <x v="0"/>
    <x v="3"/>
    <x v="11"/>
    <x v="1"/>
    <x v="3"/>
    <x v="1"/>
    <x v="0"/>
    <x v="0"/>
    <x v="0"/>
    <x v="0"/>
    <x v="1"/>
    <x v="2"/>
  </r>
  <r>
    <x v="548"/>
    <x v="0"/>
    <x v="0"/>
    <x v="127"/>
    <x v="196"/>
    <x v="3"/>
    <x v="196"/>
    <x v="181"/>
    <x v="1"/>
    <x v="0"/>
    <x v="3"/>
    <x v="8"/>
    <x v="12"/>
    <x v="0"/>
    <x v="0"/>
    <x v="0"/>
    <x v="184"/>
    <x v="2"/>
    <x v="203"/>
    <x v="1"/>
    <x v="201"/>
    <x v="0"/>
    <x v="30"/>
    <x v="0"/>
    <x v="7"/>
    <x v="17"/>
    <x v="18"/>
    <x v="184"/>
    <x v="206"/>
    <x v="2"/>
    <x v="200"/>
    <x v="2"/>
    <x v="202"/>
    <x v="2"/>
    <x v="199"/>
    <x v="110"/>
    <x v="0"/>
    <x v="0"/>
    <x v="318"/>
    <x v="1"/>
    <x v="2"/>
    <x v="1"/>
    <x v="1"/>
    <x v="0"/>
    <x v="163"/>
    <x v="371"/>
    <x v="16"/>
    <x v="0"/>
    <x v="203"/>
    <x v="0"/>
    <x v="0"/>
    <x v="0"/>
    <x v="0"/>
    <x v="186"/>
    <x v="0"/>
    <x v="0"/>
    <x v="3"/>
    <x v="11"/>
    <x v="1"/>
    <x v="3"/>
    <x v="1"/>
    <x v="0"/>
    <x v="0"/>
    <x v="0"/>
    <x v="0"/>
    <x v="1"/>
    <x v="2"/>
  </r>
  <r>
    <x v="549"/>
    <x v="0"/>
    <x v="0"/>
    <x v="127"/>
    <x v="196"/>
    <x v="3"/>
    <x v="196"/>
    <x v="181"/>
    <x v="1"/>
    <x v="0"/>
    <x v="3"/>
    <x v="8"/>
    <x v="12"/>
    <x v="0"/>
    <x v="0"/>
    <x v="0"/>
    <x v="184"/>
    <x v="2"/>
    <x v="203"/>
    <x v="1"/>
    <x v="201"/>
    <x v="0"/>
    <x v="30"/>
    <x v="0"/>
    <x v="7"/>
    <x v="17"/>
    <x v="18"/>
    <x v="184"/>
    <x v="206"/>
    <x v="2"/>
    <x v="200"/>
    <x v="2"/>
    <x v="202"/>
    <x v="2"/>
    <x v="305"/>
    <x v="83"/>
    <x v="0"/>
    <x v="0"/>
    <x v="319"/>
    <x v="1"/>
    <x v="2"/>
    <x v="1"/>
    <x v="1"/>
    <x v="0"/>
    <x v="163"/>
    <x v="8"/>
    <x v="16"/>
    <x v="0"/>
    <x v="203"/>
    <x v="0"/>
    <x v="0"/>
    <x v="0"/>
    <x v="0"/>
    <x v="186"/>
    <x v="0"/>
    <x v="0"/>
    <x v="3"/>
    <x v="11"/>
    <x v="1"/>
    <x v="3"/>
    <x v="1"/>
    <x v="0"/>
    <x v="0"/>
    <x v="2"/>
    <x v="0"/>
    <x v="1"/>
    <x v="2"/>
  </r>
  <r>
    <x v="550"/>
    <x v="0"/>
    <x v="0"/>
    <x v="128"/>
    <x v="197"/>
    <x v="30"/>
    <x v="197"/>
    <x v="182"/>
    <x v="1"/>
    <x v="5"/>
    <x v="2"/>
    <x v="1"/>
    <x v="1"/>
    <x v="19"/>
    <x v="0"/>
    <x v="0"/>
    <x v="185"/>
    <x v="1"/>
    <x v="204"/>
    <x v="0"/>
    <x v="202"/>
    <x v="1"/>
    <x v="19"/>
    <x v="2"/>
    <x v="3"/>
    <x v="96"/>
    <x v="17"/>
    <x v="185"/>
    <x v="207"/>
    <x v="1"/>
    <x v="201"/>
    <x v="1"/>
    <x v="203"/>
    <x v="3"/>
    <x v="306"/>
    <x v="157"/>
    <x v="0"/>
    <x v="0"/>
    <x v="320"/>
    <x v="1"/>
    <x v="20"/>
    <x v="0"/>
    <x v="1"/>
    <x v="1"/>
    <x v="164"/>
    <x v="372"/>
    <x v="16"/>
    <x v="0"/>
    <x v="204"/>
    <x v="0"/>
    <x v="0"/>
    <x v="0"/>
    <x v="0"/>
    <x v="187"/>
    <x v="0"/>
    <x v="0"/>
    <x v="28"/>
    <x v="0"/>
    <x v="1"/>
    <x v="2"/>
    <x v="1"/>
    <x v="0"/>
    <x v="0"/>
    <x v="2"/>
    <x v="0"/>
    <x v="1"/>
    <x v="1"/>
  </r>
  <r>
    <x v="551"/>
    <x v="0"/>
    <x v="0"/>
    <x v="128"/>
    <x v="197"/>
    <x v="30"/>
    <x v="197"/>
    <x v="182"/>
    <x v="1"/>
    <x v="5"/>
    <x v="2"/>
    <x v="1"/>
    <x v="1"/>
    <x v="19"/>
    <x v="0"/>
    <x v="0"/>
    <x v="185"/>
    <x v="1"/>
    <x v="204"/>
    <x v="0"/>
    <x v="202"/>
    <x v="1"/>
    <x v="19"/>
    <x v="2"/>
    <x v="3"/>
    <x v="96"/>
    <x v="17"/>
    <x v="185"/>
    <x v="207"/>
    <x v="1"/>
    <x v="201"/>
    <x v="1"/>
    <x v="203"/>
    <x v="3"/>
    <x v="307"/>
    <x v="158"/>
    <x v="0"/>
    <x v="0"/>
    <x v="250"/>
    <x v="1"/>
    <x v="20"/>
    <x v="0"/>
    <x v="1"/>
    <x v="1"/>
    <x v="164"/>
    <x v="372"/>
    <x v="16"/>
    <x v="0"/>
    <x v="204"/>
    <x v="0"/>
    <x v="0"/>
    <x v="0"/>
    <x v="0"/>
    <x v="187"/>
    <x v="0"/>
    <x v="0"/>
    <x v="28"/>
    <x v="0"/>
    <x v="1"/>
    <x v="2"/>
    <x v="1"/>
    <x v="0"/>
    <x v="0"/>
    <x v="2"/>
    <x v="0"/>
    <x v="1"/>
    <x v="1"/>
  </r>
  <r>
    <x v="552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308"/>
    <x v="47"/>
    <x v="0"/>
    <x v="0"/>
    <x v="321"/>
    <x v="1"/>
    <x v="51"/>
    <x v="1"/>
    <x v="1"/>
    <x v="3"/>
    <x v="100"/>
    <x v="373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3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0"/>
    <x v="90"/>
    <x v="0"/>
    <x v="0"/>
    <x v="48"/>
    <x v="1"/>
    <x v="51"/>
    <x v="1"/>
    <x v="1"/>
    <x v="3"/>
    <x v="100"/>
    <x v="374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4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1"/>
    <x v="91"/>
    <x v="0"/>
    <x v="0"/>
    <x v="50"/>
    <x v="1"/>
    <x v="51"/>
    <x v="1"/>
    <x v="1"/>
    <x v="3"/>
    <x v="100"/>
    <x v="375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5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5"/>
    <x v="52"/>
    <x v="0"/>
    <x v="0"/>
    <x v="322"/>
    <x v="1"/>
    <x v="51"/>
    <x v="1"/>
    <x v="1"/>
    <x v="3"/>
    <x v="100"/>
    <x v="376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6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4"/>
    <x v="49"/>
    <x v="0"/>
    <x v="0"/>
    <x v="49"/>
    <x v="1"/>
    <x v="51"/>
    <x v="1"/>
    <x v="1"/>
    <x v="3"/>
    <x v="100"/>
    <x v="377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7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309"/>
    <x v="51"/>
    <x v="0"/>
    <x v="0"/>
    <x v="323"/>
    <x v="1"/>
    <x v="51"/>
    <x v="1"/>
    <x v="1"/>
    <x v="3"/>
    <x v="100"/>
    <x v="378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8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2"/>
    <x v="54"/>
    <x v="0"/>
    <x v="0"/>
    <x v="54"/>
    <x v="1"/>
    <x v="51"/>
    <x v="1"/>
    <x v="1"/>
    <x v="3"/>
    <x v="100"/>
    <x v="379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59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310"/>
    <x v="53"/>
    <x v="0"/>
    <x v="0"/>
    <x v="53"/>
    <x v="1"/>
    <x v="51"/>
    <x v="1"/>
    <x v="1"/>
    <x v="3"/>
    <x v="100"/>
    <x v="380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60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4"/>
    <x v="178"/>
    <x v="84"/>
    <x v="0"/>
    <x v="0"/>
    <x v="55"/>
    <x v="1"/>
    <x v="51"/>
    <x v="1"/>
    <x v="1"/>
    <x v="3"/>
    <x v="100"/>
    <x v="381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61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143"/>
    <x v="46"/>
    <x v="0"/>
    <x v="0"/>
    <x v="324"/>
    <x v="1"/>
    <x v="51"/>
    <x v="1"/>
    <x v="1"/>
    <x v="3"/>
    <x v="100"/>
    <x v="382"/>
    <x v="16"/>
    <x v="0"/>
    <x v="205"/>
    <x v="0"/>
    <x v="0"/>
    <x v="0"/>
    <x v="0"/>
    <x v="124"/>
    <x v="0"/>
    <x v="2"/>
    <x v="33"/>
    <x v="0"/>
    <x v="1"/>
    <x v="0"/>
    <x v="0"/>
    <x v="0"/>
    <x v="0"/>
    <x v="0"/>
    <x v="0"/>
    <x v="1"/>
    <x v="4"/>
  </r>
  <r>
    <x v="562"/>
    <x v="0"/>
    <x v="0"/>
    <x v="129"/>
    <x v="127"/>
    <x v="12"/>
    <x v="127"/>
    <x v="117"/>
    <x v="0"/>
    <x v="3"/>
    <x v="2"/>
    <x v="0"/>
    <x v="25"/>
    <x v="47"/>
    <x v="0"/>
    <x v="0"/>
    <x v="121"/>
    <x v="1"/>
    <x v="205"/>
    <x v="1"/>
    <x v="203"/>
    <x v="0"/>
    <x v="16"/>
    <x v="3"/>
    <x v="4"/>
    <x v="92"/>
    <x v="86"/>
    <x v="121"/>
    <x v="208"/>
    <x v="1"/>
    <x v="202"/>
    <x v="1"/>
    <x v="204"/>
    <x v="0"/>
    <x v="311"/>
    <x v="55"/>
    <x v="0"/>
    <x v="0"/>
    <x v="56"/>
    <x v="1"/>
    <x v="51"/>
    <x v="1"/>
    <x v="1"/>
    <x v="3"/>
    <x v="100"/>
    <x v="8"/>
    <x v="16"/>
    <x v="0"/>
    <x v="205"/>
    <x v="0"/>
    <x v="0"/>
    <x v="0"/>
    <x v="0"/>
    <x v="124"/>
    <x v="0"/>
    <x v="2"/>
    <x v="33"/>
    <x v="0"/>
    <x v="1"/>
    <x v="0"/>
    <x v="0"/>
    <x v="0"/>
    <x v="0"/>
    <x v="2"/>
    <x v="0"/>
    <x v="1"/>
    <x v="4"/>
  </r>
  <r>
    <x v="563"/>
    <x v="0"/>
    <x v="0"/>
    <x v="130"/>
    <x v="198"/>
    <x v="31"/>
    <x v="198"/>
    <x v="183"/>
    <x v="1"/>
    <x v="1"/>
    <x v="3"/>
    <x v="1"/>
    <x v="1"/>
    <x v="20"/>
    <x v="0"/>
    <x v="0"/>
    <x v="186"/>
    <x v="2"/>
    <x v="206"/>
    <x v="0"/>
    <x v="204"/>
    <x v="0"/>
    <x v="9"/>
    <x v="1"/>
    <x v="90"/>
    <x v="129"/>
    <x v="17"/>
    <x v="186"/>
    <x v="209"/>
    <x v="2"/>
    <x v="203"/>
    <x v="2"/>
    <x v="205"/>
    <x v="3"/>
    <x v="312"/>
    <x v="56"/>
    <x v="0"/>
    <x v="0"/>
    <x v="202"/>
    <x v="1"/>
    <x v="21"/>
    <x v="0"/>
    <x v="1"/>
    <x v="1"/>
    <x v="165"/>
    <x v="8"/>
    <x v="16"/>
    <x v="0"/>
    <x v="206"/>
    <x v="0"/>
    <x v="0"/>
    <x v="0"/>
    <x v="0"/>
    <x v="188"/>
    <x v="0"/>
    <x v="1"/>
    <x v="5"/>
    <x v="2"/>
    <x v="2"/>
    <x v="0"/>
    <x v="1"/>
    <x v="0"/>
    <x v="0"/>
    <x v="2"/>
    <x v="0"/>
    <x v="2"/>
    <x v="1"/>
  </r>
  <r>
    <x v="564"/>
    <x v="0"/>
    <x v="0"/>
    <x v="130"/>
    <x v="198"/>
    <x v="31"/>
    <x v="198"/>
    <x v="183"/>
    <x v="1"/>
    <x v="1"/>
    <x v="3"/>
    <x v="1"/>
    <x v="1"/>
    <x v="20"/>
    <x v="0"/>
    <x v="0"/>
    <x v="186"/>
    <x v="2"/>
    <x v="206"/>
    <x v="0"/>
    <x v="204"/>
    <x v="0"/>
    <x v="9"/>
    <x v="1"/>
    <x v="90"/>
    <x v="129"/>
    <x v="17"/>
    <x v="186"/>
    <x v="209"/>
    <x v="2"/>
    <x v="203"/>
    <x v="2"/>
    <x v="205"/>
    <x v="3"/>
    <x v="313"/>
    <x v="39"/>
    <x v="0"/>
    <x v="0"/>
    <x v="162"/>
    <x v="1"/>
    <x v="21"/>
    <x v="0"/>
    <x v="1"/>
    <x v="1"/>
    <x v="165"/>
    <x v="8"/>
    <x v="16"/>
    <x v="0"/>
    <x v="206"/>
    <x v="0"/>
    <x v="0"/>
    <x v="0"/>
    <x v="0"/>
    <x v="188"/>
    <x v="0"/>
    <x v="1"/>
    <x v="5"/>
    <x v="2"/>
    <x v="2"/>
    <x v="0"/>
    <x v="1"/>
    <x v="0"/>
    <x v="0"/>
    <x v="2"/>
    <x v="0"/>
    <x v="2"/>
    <x v="1"/>
  </r>
  <r>
    <x v="565"/>
    <x v="0"/>
    <x v="0"/>
    <x v="131"/>
    <x v="199"/>
    <x v="23"/>
    <x v="199"/>
    <x v="184"/>
    <x v="1"/>
    <x v="5"/>
    <x v="2"/>
    <x v="1"/>
    <x v="1"/>
    <x v="14"/>
    <x v="0"/>
    <x v="0"/>
    <x v="187"/>
    <x v="1"/>
    <x v="207"/>
    <x v="0"/>
    <x v="205"/>
    <x v="0"/>
    <x v="4"/>
    <x v="2"/>
    <x v="18"/>
    <x v="65"/>
    <x v="127"/>
    <x v="187"/>
    <x v="210"/>
    <x v="1"/>
    <x v="204"/>
    <x v="1"/>
    <x v="206"/>
    <x v="3"/>
    <x v="314"/>
    <x v="56"/>
    <x v="0"/>
    <x v="0"/>
    <x v="325"/>
    <x v="1"/>
    <x v="14"/>
    <x v="0"/>
    <x v="1"/>
    <x v="1"/>
    <x v="166"/>
    <x v="8"/>
    <x v="16"/>
    <x v="0"/>
    <x v="207"/>
    <x v="0"/>
    <x v="0"/>
    <x v="0"/>
    <x v="0"/>
    <x v="189"/>
    <x v="0"/>
    <x v="1"/>
    <x v="4"/>
    <x v="16"/>
    <x v="1"/>
    <x v="3"/>
    <x v="1"/>
    <x v="0"/>
    <x v="0"/>
    <x v="2"/>
    <x v="0"/>
    <x v="1"/>
    <x v="1"/>
  </r>
  <r>
    <x v="566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233"/>
    <x v="7"/>
    <x v="0"/>
    <x v="0"/>
    <x v="259"/>
    <x v="1"/>
    <x v="2"/>
    <x v="0"/>
    <x v="1"/>
    <x v="4"/>
    <x v="167"/>
    <x v="383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67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190"/>
    <x v="61"/>
    <x v="0"/>
    <x v="0"/>
    <x v="80"/>
    <x v="1"/>
    <x v="2"/>
    <x v="0"/>
    <x v="1"/>
    <x v="4"/>
    <x v="167"/>
    <x v="384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68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189"/>
    <x v="60"/>
    <x v="0"/>
    <x v="0"/>
    <x v="213"/>
    <x v="1"/>
    <x v="2"/>
    <x v="0"/>
    <x v="1"/>
    <x v="4"/>
    <x v="167"/>
    <x v="385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69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236"/>
    <x v="5"/>
    <x v="0"/>
    <x v="0"/>
    <x v="94"/>
    <x v="1"/>
    <x v="2"/>
    <x v="0"/>
    <x v="1"/>
    <x v="4"/>
    <x v="167"/>
    <x v="386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70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234"/>
    <x v="6"/>
    <x v="0"/>
    <x v="0"/>
    <x v="83"/>
    <x v="1"/>
    <x v="2"/>
    <x v="0"/>
    <x v="1"/>
    <x v="4"/>
    <x v="167"/>
    <x v="387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71"/>
    <x v="0"/>
    <x v="0"/>
    <x v="0"/>
    <x v="200"/>
    <x v="0"/>
    <x v="200"/>
    <x v="185"/>
    <x v="21"/>
    <x v="10"/>
    <x v="0"/>
    <x v="13"/>
    <x v="38"/>
    <x v="0"/>
    <x v="0"/>
    <x v="0"/>
    <x v="188"/>
    <x v="0"/>
    <x v="208"/>
    <x v="0"/>
    <x v="206"/>
    <x v="0"/>
    <x v="6"/>
    <x v="0"/>
    <x v="91"/>
    <x v="39"/>
    <x v="128"/>
    <x v="188"/>
    <x v="211"/>
    <x v="0"/>
    <x v="205"/>
    <x v="0"/>
    <x v="207"/>
    <x v="0"/>
    <x v="289"/>
    <x v="2"/>
    <x v="0"/>
    <x v="0"/>
    <x v="81"/>
    <x v="1"/>
    <x v="2"/>
    <x v="0"/>
    <x v="1"/>
    <x v="4"/>
    <x v="167"/>
    <x v="388"/>
    <x v="16"/>
    <x v="0"/>
    <x v="208"/>
    <x v="0"/>
    <x v="0"/>
    <x v="0"/>
    <x v="0"/>
    <x v="190"/>
    <x v="0"/>
    <x v="1"/>
    <x v="7"/>
    <x v="7"/>
    <x v="0"/>
    <x v="3"/>
    <x v="1"/>
    <x v="0"/>
    <x v="0"/>
    <x v="0"/>
    <x v="0"/>
    <x v="1"/>
    <x v="0"/>
  </r>
  <r>
    <x v="572"/>
    <x v="0"/>
    <x v="0"/>
    <x v="132"/>
    <x v="201"/>
    <x v="17"/>
    <x v="201"/>
    <x v="186"/>
    <x v="0"/>
    <x v="0"/>
    <x v="0"/>
    <x v="2"/>
    <x v="2"/>
    <x v="2"/>
    <x v="0"/>
    <x v="0"/>
    <x v="189"/>
    <x v="0"/>
    <x v="209"/>
    <x v="1"/>
    <x v="207"/>
    <x v="0"/>
    <x v="9"/>
    <x v="0"/>
    <x v="92"/>
    <x v="130"/>
    <x v="129"/>
    <x v="189"/>
    <x v="212"/>
    <x v="0"/>
    <x v="206"/>
    <x v="0"/>
    <x v="208"/>
    <x v="2"/>
    <x v="16"/>
    <x v="16"/>
    <x v="0"/>
    <x v="0"/>
    <x v="326"/>
    <x v="1"/>
    <x v="2"/>
    <x v="1"/>
    <x v="1"/>
    <x v="3"/>
    <x v="168"/>
    <x v="389"/>
    <x v="16"/>
    <x v="0"/>
    <x v="209"/>
    <x v="0"/>
    <x v="0"/>
    <x v="0"/>
    <x v="0"/>
    <x v="191"/>
    <x v="0"/>
    <x v="0"/>
    <x v="40"/>
    <x v="11"/>
    <x v="1"/>
    <x v="0"/>
    <x v="1"/>
    <x v="0"/>
    <x v="0"/>
    <x v="0"/>
    <x v="0"/>
    <x v="1"/>
    <x v="3"/>
  </r>
  <r>
    <x v="573"/>
    <x v="0"/>
    <x v="0"/>
    <x v="132"/>
    <x v="201"/>
    <x v="17"/>
    <x v="201"/>
    <x v="186"/>
    <x v="0"/>
    <x v="0"/>
    <x v="0"/>
    <x v="2"/>
    <x v="2"/>
    <x v="2"/>
    <x v="0"/>
    <x v="0"/>
    <x v="189"/>
    <x v="0"/>
    <x v="209"/>
    <x v="1"/>
    <x v="207"/>
    <x v="0"/>
    <x v="9"/>
    <x v="0"/>
    <x v="92"/>
    <x v="130"/>
    <x v="129"/>
    <x v="189"/>
    <x v="212"/>
    <x v="0"/>
    <x v="206"/>
    <x v="0"/>
    <x v="208"/>
    <x v="2"/>
    <x v="135"/>
    <x v="18"/>
    <x v="0"/>
    <x v="0"/>
    <x v="327"/>
    <x v="1"/>
    <x v="2"/>
    <x v="1"/>
    <x v="1"/>
    <x v="3"/>
    <x v="168"/>
    <x v="390"/>
    <x v="16"/>
    <x v="0"/>
    <x v="209"/>
    <x v="0"/>
    <x v="0"/>
    <x v="0"/>
    <x v="0"/>
    <x v="191"/>
    <x v="0"/>
    <x v="0"/>
    <x v="40"/>
    <x v="11"/>
    <x v="1"/>
    <x v="0"/>
    <x v="1"/>
    <x v="0"/>
    <x v="0"/>
    <x v="0"/>
    <x v="0"/>
    <x v="1"/>
    <x v="3"/>
  </r>
  <r>
    <x v="574"/>
    <x v="0"/>
    <x v="0"/>
    <x v="132"/>
    <x v="201"/>
    <x v="17"/>
    <x v="201"/>
    <x v="186"/>
    <x v="0"/>
    <x v="0"/>
    <x v="0"/>
    <x v="2"/>
    <x v="2"/>
    <x v="2"/>
    <x v="0"/>
    <x v="0"/>
    <x v="189"/>
    <x v="0"/>
    <x v="209"/>
    <x v="1"/>
    <x v="207"/>
    <x v="0"/>
    <x v="9"/>
    <x v="0"/>
    <x v="92"/>
    <x v="130"/>
    <x v="129"/>
    <x v="189"/>
    <x v="212"/>
    <x v="0"/>
    <x v="206"/>
    <x v="0"/>
    <x v="208"/>
    <x v="2"/>
    <x v="89"/>
    <x v="73"/>
    <x v="0"/>
    <x v="0"/>
    <x v="328"/>
    <x v="1"/>
    <x v="2"/>
    <x v="1"/>
    <x v="1"/>
    <x v="3"/>
    <x v="168"/>
    <x v="391"/>
    <x v="16"/>
    <x v="0"/>
    <x v="209"/>
    <x v="0"/>
    <x v="0"/>
    <x v="0"/>
    <x v="0"/>
    <x v="191"/>
    <x v="0"/>
    <x v="0"/>
    <x v="40"/>
    <x v="11"/>
    <x v="1"/>
    <x v="0"/>
    <x v="1"/>
    <x v="0"/>
    <x v="0"/>
    <x v="0"/>
    <x v="0"/>
    <x v="1"/>
    <x v="3"/>
  </r>
  <r>
    <x v="575"/>
    <x v="0"/>
    <x v="0"/>
    <x v="132"/>
    <x v="201"/>
    <x v="17"/>
    <x v="201"/>
    <x v="186"/>
    <x v="0"/>
    <x v="0"/>
    <x v="0"/>
    <x v="2"/>
    <x v="2"/>
    <x v="2"/>
    <x v="0"/>
    <x v="0"/>
    <x v="189"/>
    <x v="0"/>
    <x v="209"/>
    <x v="1"/>
    <x v="207"/>
    <x v="0"/>
    <x v="9"/>
    <x v="0"/>
    <x v="92"/>
    <x v="130"/>
    <x v="129"/>
    <x v="189"/>
    <x v="212"/>
    <x v="0"/>
    <x v="206"/>
    <x v="0"/>
    <x v="208"/>
    <x v="2"/>
    <x v="17"/>
    <x v="17"/>
    <x v="0"/>
    <x v="0"/>
    <x v="17"/>
    <x v="1"/>
    <x v="2"/>
    <x v="1"/>
    <x v="1"/>
    <x v="3"/>
    <x v="168"/>
    <x v="392"/>
    <x v="16"/>
    <x v="0"/>
    <x v="209"/>
    <x v="0"/>
    <x v="0"/>
    <x v="0"/>
    <x v="0"/>
    <x v="191"/>
    <x v="0"/>
    <x v="0"/>
    <x v="40"/>
    <x v="11"/>
    <x v="1"/>
    <x v="0"/>
    <x v="1"/>
    <x v="0"/>
    <x v="0"/>
    <x v="0"/>
    <x v="0"/>
    <x v="1"/>
    <x v="3"/>
  </r>
  <r>
    <x v="576"/>
    <x v="0"/>
    <x v="0"/>
    <x v="132"/>
    <x v="201"/>
    <x v="17"/>
    <x v="201"/>
    <x v="186"/>
    <x v="0"/>
    <x v="0"/>
    <x v="0"/>
    <x v="2"/>
    <x v="2"/>
    <x v="2"/>
    <x v="0"/>
    <x v="0"/>
    <x v="189"/>
    <x v="0"/>
    <x v="209"/>
    <x v="1"/>
    <x v="207"/>
    <x v="0"/>
    <x v="9"/>
    <x v="0"/>
    <x v="92"/>
    <x v="130"/>
    <x v="129"/>
    <x v="189"/>
    <x v="212"/>
    <x v="0"/>
    <x v="206"/>
    <x v="0"/>
    <x v="208"/>
    <x v="2"/>
    <x v="315"/>
    <x v="145"/>
    <x v="0"/>
    <x v="0"/>
    <x v="144"/>
    <x v="1"/>
    <x v="2"/>
    <x v="1"/>
    <x v="1"/>
    <x v="3"/>
    <x v="168"/>
    <x v="8"/>
    <x v="16"/>
    <x v="0"/>
    <x v="209"/>
    <x v="0"/>
    <x v="0"/>
    <x v="0"/>
    <x v="0"/>
    <x v="191"/>
    <x v="0"/>
    <x v="0"/>
    <x v="40"/>
    <x v="11"/>
    <x v="1"/>
    <x v="0"/>
    <x v="1"/>
    <x v="0"/>
    <x v="0"/>
    <x v="2"/>
    <x v="0"/>
    <x v="1"/>
    <x v="3"/>
  </r>
  <r>
    <x v="577"/>
    <x v="0"/>
    <x v="0"/>
    <x v="47"/>
    <x v="202"/>
    <x v="15"/>
    <x v="202"/>
    <x v="187"/>
    <x v="0"/>
    <x v="0"/>
    <x v="0"/>
    <x v="0"/>
    <x v="0"/>
    <x v="48"/>
    <x v="0"/>
    <x v="0"/>
    <x v="190"/>
    <x v="0"/>
    <x v="210"/>
    <x v="1"/>
    <x v="208"/>
    <x v="0"/>
    <x v="12"/>
    <x v="0"/>
    <x v="93"/>
    <x v="19"/>
    <x v="130"/>
    <x v="190"/>
    <x v="213"/>
    <x v="0"/>
    <x v="207"/>
    <x v="0"/>
    <x v="209"/>
    <x v="4"/>
    <x v="316"/>
    <x v="147"/>
    <x v="0"/>
    <x v="0"/>
    <x v="329"/>
    <x v="1"/>
    <x v="52"/>
    <x v="1"/>
    <x v="1"/>
    <x v="1"/>
    <x v="169"/>
    <x v="8"/>
    <x v="16"/>
    <x v="0"/>
    <x v="210"/>
    <x v="0"/>
    <x v="0"/>
    <x v="0"/>
    <x v="0"/>
    <x v="192"/>
    <x v="0"/>
    <x v="6"/>
    <x v="26"/>
    <x v="7"/>
    <x v="0"/>
    <x v="3"/>
    <x v="1"/>
    <x v="0"/>
    <x v="0"/>
    <x v="2"/>
    <x v="0"/>
    <x v="1"/>
    <x v="4"/>
  </r>
  <r>
    <x v="578"/>
    <x v="0"/>
    <x v="0"/>
    <x v="133"/>
    <x v="203"/>
    <x v="11"/>
    <x v="203"/>
    <x v="188"/>
    <x v="1"/>
    <x v="5"/>
    <x v="0"/>
    <x v="1"/>
    <x v="1"/>
    <x v="5"/>
    <x v="0"/>
    <x v="0"/>
    <x v="191"/>
    <x v="0"/>
    <x v="211"/>
    <x v="0"/>
    <x v="209"/>
    <x v="0"/>
    <x v="4"/>
    <x v="2"/>
    <x v="29"/>
    <x v="73"/>
    <x v="42"/>
    <x v="191"/>
    <x v="214"/>
    <x v="0"/>
    <x v="208"/>
    <x v="0"/>
    <x v="210"/>
    <x v="3"/>
    <x v="317"/>
    <x v="89"/>
    <x v="0"/>
    <x v="0"/>
    <x v="202"/>
    <x v="1"/>
    <x v="5"/>
    <x v="0"/>
    <x v="1"/>
    <x v="1"/>
    <x v="170"/>
    <x v="8"/>
    <x v="16"/>
    <x v="0"/>
    <x v="211"/>
    <x v="0"/>
    <x v="0"/>
    <x v="0"/>
    <x v="0"/>
    <x v="193"/>
    <x v="0"/>
    <x v="1"/>
    <x v="4"/>
    <x v="2"/>
    <x v="1"/>
    <x v="0"/>
    <x v="1"/>
    <x v="0"/>
    <x v="0"/>
    <x v="2"/>
    <x v="0"/>
    <x v="1"/>
    <x v="1"/>
  </r>
  <r>
    <x v="579"/>
    <x v="0"/>
    <x v="0"/>
    <x v="7"/>
    <x v="204"/>
    <x v="7"/>
    <x v="204"/>
    <x v="9"/>
    <x v="0"/>
    <x v="0"/>
    <x v="2"/>
    <x v="7"/>
    <x v="14"/>
    <x v="2"/>
    <x v="0"/>
    <x v="0"/>
    <x v="192"/>
    <x v="1"/>
    <x v="212"/>
    <x v="1"/>
    <x v="210"/>
    <x v="0"/>
    <x v="14"/>
    <x v="0"/>
    <x v="48"/>
    <x v="131"/>
    <x v="36"/>
    <x v="192"/>
    <x v="215"/>
    <x v="1"/>
    <x v="209"/>
    <x v="1"/>
    <x v="211"/>
    <x v="4"/>
    <x v="205"/>
    <x v="84"/>
    <x v="0"/>
    <x v="0"/>
    <x v="330"/>
    <x v="1"/>
    <x v="2"/>
    <x v="1"/>
    <x v="1"/>
    <x v="4"/>
    <x v="171"/>
    <x v="393"/>
    <x v="16"/>
    <x v="0"/>
    <x v="212"/>
    <x v="0"/>
    <x v="0"/>
    <x v="0"/>
    <x v="0"/>
    <x v="194"/>
    <x v="0"/>
    <x v="7"/>
    <x v="20"/>
    <x v="7"/>
    <x v="0"/>
    <x v="4"/>
    <x v="1"/>
    <x v="0"/>
    <x v="0"/>
    <x v="0"/>
    <x v="0"/>
    <x v="0"/>
    <x v="4"/>
  </r>
  <r>
    <x v="580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4"/>
    <x v="178"/>
    <x v="84"/>
    <x v="0"/>
    <x v="0"/>
    <x v="143"/>
    <x v="1"/>
    <x v="12"/>
    <x v="1"/>
    <x v="1"/>
    <x v="0"/>
    <x v="172"/>
    <x v="394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1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55"/>
    <x v="52"/>
    <x v="0"/>
    <x v="0"/>
    <x v="142"/>
    <x v="1"/>
    <x v="12"/>
    <x v="1"/>
    <x v="1"/>
    <x v="0"/>
    <x v="172"/>
    <x v="395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2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57"/>
    <x v="54"/>
    <x v="0"/>
    <x v="0"/>
    <x v="139"/>
    <x v="1"/>
    <x v="12"/>
    <x v="1"/>
    <x v="1"/>
    <x v="0"/>
    <x v="172"/>
    <x v="396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3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52"/>
    <x v="49"/>
    <x v="0"/>
    <x v="0"/>
    <x v="141"/>
    <x v="1"/>
    <x v="12"/>
    <x v="1"/>
    <x v="1"/>
    <x v="0"/>
    <x v="172"/>
    <x v="397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4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53"/>
    <x v="50"/>
    <x v="0"/>
    <x v="0"/>
    <x v="138"/>
    <x v="1"/>
    <x v="12"/>
    <x v="1"/>
    <x v="1"/>
    <x v="0"/>
    <x v="172"/>
    <x v="398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5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51"/>
    <x v="48"/>
    <x v="0"/>
    <x v="0"/>
    <x v="137"/>
    <x v="1"/>
    <x v="12"/>
    <x v="1"/>
    <x v="1"/>
    <x v="0"/>
    <x v="172"/>
    <x v="399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6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49"/>
    <x v="46"/>
    <x v="0"/>
    <x v="0"/>
    <x v="297"/>
    <x v="1"/>
    <x v="12"/>
    <x v="1"/>
    <x v="1"/>
    <x v="0"/>
    <x v="172"/>
    <x v="400"/>
    <x v="17"/>
    <x v="0"/>
    <x v="213"/>
    <x v="0"/>
    <x v="0"/>
    <x v="0"/>
    <x v="0"/>
    <x v="195"/>
    <x v="0"/>
    <x v="2"/>
    <x v="23"/>
    <x v="11"/>
    <x v="1"/>
    <x v="0"/>
    <x v="1"/>
    <x v="0"/>
    <x v="0"/>
    <x v="0"/>
    <x v="0"/>
    <x v="1"/>
    <x v="4"/>
  </r>
  <r>
    <x v="587"/>
    <x v="0"/>
    <x v="0"/>
    <x v="134"/>
    <x v="205"/>
    <x v="21"/>
    <x v="205"/>
    <x v="189"/>
    <x v="0"/>
    <x v="3"/>
    <x v="2"/>
    <x v="1"/>
    <x v="30"/>
    <x v="12"/>
    <x v="0"/>
    <x v="0"/>
    <x v="193"/>
    <x v="1"/>
    <x v="213"/>
    <x v="1"/>
    <x v="40"/>
    <x v="0"/>
    <x v="16"/>
    <x v="3"/>
    <x v="51"/>
    <x v="62"/>
    <x v="72"/>
    <x v="193"/>
    <x v="216"/>
    <x v="1"/>
    <x v="210"/>
    <x v="1"/>
    <x v="212"/>
    <x v="0"/>
    <x v="318"/>
    <x v="85"/>
    <x v="0"/>
    <x v="0"/>
    <x v="144"/>
    <x v="1"/>
    <x v="12"/>
    <x v="1"/>
    <x v="1"/>
    <x v="0"/>
    <x v="172"/>
    <x v="8"/>
    <x v="17"/>
    <x v="0"/>
    <x v="213"/>
    <x v="0"/>
    <x v="0"/>
    <x v="0"/>
    <x v="0"/>
    <x v="195"/>
    <x v="0"/>
    <x v="2"/>
    <x v="23"/>
    <x v="11"/>
    <x v="1"/>
    <x v="0"/>
    <x v="1"/>
    <x v="0"/>
    <x v="0"/>
    <x v="2"/>
    <x v="0"/>
    <x v="1"/>
    <x v="4"/>
  </r>
  <r>
    <x v="588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236"/>
    <x v="5"/>
    <x v="0"/>
    <x v="0"/>
    <x v="331"/>
    <x v="1"/>
    <x v="2"/>
    <x v="1"/>
    <x v="1"/>
    <x v="0"/>
    <x v="173"/>
    <x v="401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89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319"/>
    <x v="61"/>
    <x v="0"/>
    <x v="0"/>
    <x v="80"/>
    <x v="1"/>
    <x v="2"/>
    <x v="1"/>
    <x v="1"/>
    <x v="0"/>
    <x v="173"/>
    <x v="402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90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234"/>
    <x v="6"/>
    <x v="0"/>
    <x v="0"/>
    <x v="83"/>
    <x v="1"/>
    <x v="2"/>
    <x v="1"/>
    <x v="1"/>
    <x v="0"/>
    <x v="173"/>
    <x v="403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91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289"/>
    <x v="2"/>
    <x v="0"/>
    <x v="0"/>
    <x v="92"/>
    <x v="1"/>
    <x v="2"/>
    <x v="1"/>
    <x v="1"/>
    <x v="0"/>
    <x v="173"/>
    <x v="404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92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320"/>
    <x v="60"/>
    <x v="0"/>
    <x v="0"/>
    <x v="213"/>
    <x v="1"/>
    <x v="2"/>
    <x v="1"/>
    <x v="1"/>
    <x v="0"/>
    <x v="173"/>
    <x v="405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93"/>
    <x v="0"/>
    <x v="0"/>
    <x v="135"/>
    <x v="206"/>
    <x v="3"/>
    <x v="206"/>
    <x v="190"/>
    <x v="5"/>
    <x v="7"/>
    <x v="10"/>
    <x v="10"/>
    <x v="16"/>
    <x v="2"/>
    <x v="6"/>
    <x v="23"/>
    <x v="194"/>
    <x v="2"/>
    <x v="214"/>
    <x v="1"/>
    <x v="211"/>
    <x v="0"/>
    <x v="31"/>
    <x v="0"/>
    <x v="56"/>
    <x v="132"/>
    <x v="131"/>
    <x v="194"/>
    <x v="217"/>
    <x v="2"/>
    <x v="211"/>
    <x v="2"/>
    <x v="213"/>
    <x v="0"/>
    <x v="233"/>
    <x v="7"/>
    <x v="0"/>
    <x v="0"/>
    <x v="82"/>
    <x v="1"/>
    <x v="2"/>
    <x v="1"/>
    <x v="1"/>
    <x v="0"/>
    <x v="173"/>
    <x v="406"/>
    <x v="17"/>
    <x v="0"/>
    <x v="214"/>
    <x v="0"/>
    <x v="0"/>
    <x v="0"/>
    <x v="0"/>
    <x v="196"/>
    <x v="0"/>
    <x v="0"/>
    <x v="7"/>
    <x v="6"/>
    <x v="1"/>
    <x v="3"/>
    <x v="1"/>
    <x v="0"/>
    <x v="0"/>
    <x v="0"/>
    <x v="0"/>
    <x v="1"/>
    <x v="8"/>
  </r>
  <r>
    <x v="594"/>
    <x v="0"/>
    <x v="0"/>
    <x v="82"/>
    <x v="207"/>
    <x v="22"/>
    <x v="207"/>
    <x v="191"/>
    <x v="1"/>
    <x v="5"/>
    <x v="2"/>
    <x v="1"/>
    <x v="1"/>
    <x v="13"/>
    <x v="0"/>
    <x v="0"/>
    <x v="124"/>
    <x v="1"/>
    <x v="215"/>
    <x v="0"/>
    <x v="212"/>
    <x v="0"/>
    <x v="14"/>
    <x v="2"/>
    <x v="33"/>
    <x v="37"/>
    <x v="38"/>
    <x v="124"/>
    <x v="218"/>
    <x v="1"/>
    <x v="212"/>
    <x v="1"/>
    <x v="214"/>
    <x v="4"/>
    <x v="205"/>
    <x v="84"/>
    <x v="0"/>
    <x v="0"/>
    <x v="332"/>
    <x v="1"/>
    <x v="13"/>
    <x v="0"/>
    <x v="1"/>
    <x v="4"/>
    <x v="103"/>
    <x v="407"/>
    <x v="17"/>
    <x v="0"/>
    <x v="215"/>
    <x v="0"/>
    <x v="0"/>
    <x v="0"/>
    <x v="0"/>
    <x v="127"/>
    <x v="0"/>
    <x v="6"/>
    <x v="20"/>
    <x v="7"/>
    <x v="0"/>
    <x v="3"/>
    <x v="1"/>
    <x v="0"/>
    <x v="0"/>
    <x v="0"/>
    <x v="0"/>
    <x v="1"/>
    <x v="1"/>
  </r>
  <r>
    <x v="595"/>
    <x v="0"/>
    <x v="0"/>
    <x v="136"/>
    <x v="208"/>
    <x v="46"/>
    <x v="208"/>
    <x v="192"/>
    <x v="1"/>
    <x v="5"/>
    <x v="2"/>
    <x v="1"/>
    <x v="1"/>
    <x v="49"/>
    <x v="0"/>
    <x v="0"/>
    <x v="195"/>
    <x v="1"/>
    <x v="216"/>
    <x v="0"/>
    <x v="213"/>
    <x v="0"/>
    <x v="28"/>
    <x v="2"/>
    <x v="94"/>
    <x v="19"/>
    <x v="18"/>
    <x v="195"/>
    <x v="219"/>
    <x v="1"/>
    <x v="213"/>
    <x v="1"/>
    <x v="215"/>
    <x v="0"/>
    <x v="321"/>
    <x v="96"/>
    <x v="0"/>
    <x v="0"/>
    <x v="333"/>
    <x v="1"/>
    <x v="53"/>
    <x v="0"/>
    <x v="1"/>
    <x v="1"/>
    <x v="174"/>
    <x v="8"/>
    <x v="17"/>
    <x v="0"/>
    <x v="216"/>
    <x v="0"/>
    <x v="0"/>
    <x v="0"/>
    <x v="0"/>
    <x v="197"/>
    <x v="0"/>
    <x v="1"/>
    <x v="9"/>
    <x v="26"/>
    <x v="1"/>
    <x v="3"/>
    <x v="1"/>
    <x v="0"/>
    <x v="0"/>
    <x v="2"/>
    <x v="0"/>
    <x v="1"/>
    <x v="1"/>
  </r>
  <r>
    <x v="596"/>
    <x v="0"/>
    <x v="0"/>
    <x v="136"/>
    <x v="208"/>
    <x v="46"/>
    <x v="208"/>
    <x v="192"/>
    <x v="1"/>
    <x v="5"/>
    <x v="2"/>
    <x v="1"/>
    <x v="1"/>
    <x v="49"/>
    <x v="0"/>
    <x v="0"/>
    <x v="195"/>
    <x v="1"/>
    <x v="216"/>
    <x v="0"/>
    <x v="213"/>
    <x v="0"/>
    <x v="28"/>
    <x v="2"/>
    <x v="94"/>
    <x v="19"/>
    <x v="18"/>
    <x v="195"/>
    <x v="219"/>
    <x v="1"/>
    <x v="213"/>
    <x v="1"/>
    <x v="215"/>
    <x v="0"/>
    <x v="322"/>
    <x v="67"/>
    <x v="0"/>
    <x v="0"/>
    <x v="334"/>
    <x v="1"/>
    <x v="53"/>
    <x v="0"/>
    <x v="1"/>
    <x v="1"/>
    <x v="174"/>
    <x v="8"/>
    <x v="17"/>
    <x v="0"/>
    <x v="216"/>
    <x v="0"/>
    <x v="0"/>
    <x v="0"/>
    <x v="0"/>
    <x v="197"/>
    <x v="0"/>
    <x v="1"/>
    <x v="9"/>
    <x v="26"/>
    <x v="1"/>
    <x v="3"/>
    <x v="1"/>
    <x v="0"/>
    <x v="0"/>
    <x v="2"/>
    <x v="0"/>
    <x v="1"/>
    <x v="1"/>
  </r>
  <r>
    <x v="597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2"/>
    <x v="54"/>
    <x v="0"/>
    <x v="0"/>
    <x v="139"/>
    <x v="1"/>
    <x v="2"/>
    <x v="1"/>
    <x v="1"/>
    <x v="0"/>
    <x v="157"/>
    <x v="408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598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0"/>
    <x v="90"/>
    <x v="0"/>
    <x v="0"/>
    <x v="298"/>
    <x v="1"/>
    <x v="2"/>
    <x v="1"/>
    <x v="1"/>
    <x v="0"/>
    <x v="157"/>
    <x v="409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599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1"/>
    <x v="91"/>
    <x v="0"/>
    <x v="0"/>
    <x v="138"/>
    <x v="1"/>
    <x v="2"/>
    <x v="1"/>
    <x v="1"/>
    <x v="0"/>
    <x v="157"/>
    <x v="410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600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5"/>
    <x v="52"/>
    <x v="0"/>
    <x v="0"/>
    <x v="142"/>
    <x v="1"/>
    <x v="2"/>
    <x v="1"/>
    <x v="1"/>
    <x v="0"/>
    <x v="157"/>
    <x v="411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601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4"/>
    <x v="49"/>
    <x v="0"/>
    <x v="0"/>
    <x v="141"/>
    <x v="1"/>
    <x v="2"/>
    <x v="1"/>
    <x v="1"/>
    <x v="0"/>
    <x v="157"/>
    <x v="412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602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4"/>
    <x v="178"/>
    <x v="84"/>
    <x v="0"/>
    <x v="0"/>
    <x v="143"/>
    <x v="1"/>
    <x v="2"/>
    <x v="1"/>
    <x v="1"/>
    <x v="0"/>
    <x v="157"/>
    <x v="413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603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143"/>
    <x v="46"/>
    <x v="0"/>
    <x v="0"/>
    <x v="297"/>
    <x v="1"/>
    <x v="2"/>
    <x v="1"/>
    <x v="1"/>
    <x v="0"/>
    <x v="157"/>
    <x v="414"/>
    <x v="17"/>
    <x v="0"/>
    <x v="217"/>
    <x v="0"/>
    <x v="0"/>
    <x v="0"/>
    <x v="0"/>
    <x v="181"/>
    <x v="0"/>
    <x v="2"/>
    <x v="39"/>
    <x v="11"/>
    <x v="0"/>
    <x v="6"/>
    <x v="0"/>
    <x v="0"/>
    <x v="0"/>
    <x v="0"/>
    <x v="0"/>
    <x v="0"/>
    <x v="0"/>
  </r>
  <r>
    <x v="604"/>
    <x v="0"/>
    <x v="0"/>
    <x v="137"/>
    <x v="209"/>
    <x v="47"/>
    <x v="209"/>
    <x v="193"/>
    <x v="0"/>
    <x v="3"/>
    <x v="21"/>
    <x v="2"/>
    <x v="23"/>
    <x v="2"/>
    <x v="7"/>
    <x v="24"/>
    <x v="178"/>
    <x v="1"/>
    <x v="217"/>
    <x v="1"/>
    <x v="40"/>
    <x v="0"/>
    <x v="29"/>
    <x v="3"/>
    <x v="44"/>
    <x v="62"/>
    <x v="66"/>
    <x v="178"/>
    <x v="220"/>
    <x v="1"/>
    <x v="214"/>
    <x v="1"/>
    <x v="216"/>
    <x v="0"/>
    <x v="323"/>
    <x v="85"/>
    <x v="0"/>
    <x v="0"/>
    <x v="144"/>
    <x v="1"/>
    <x v="2"/>
    <x v="1"/>
    <x v="1"/>
    <x v="0"/>
    <x v="157"/>
    <x v="8"/>
    <x v="17"/>
    <x v="0"/>
    <x v="217"/>
    <x v="0"/>
    <x v="0"/>
    <x v="0"/>
    <x v="0"/>
    <x v="181"/>
    <x v="0"/>
    <x v="2"/>
    <x v="39"/>
    <x v="11"/>
    <x v="0"/>
    <x v="6"/>
    <x v="0"/>
    <x v="0"/>
    <x v="0"/>
    <x v="2"/>
    <x v="0"/>
    <x v="0"/>
    <x v="0"/>
  </r>
  <r>
    <x v="605"/>
    <x v="0"/>
    <x v="0"/>
    <x v="7"/>
    <x v="210"/>
    <x v="17"/>
    <x v="210"/>
    <x v="194"/>
    <x v="0"/>
    <x v="0"/>
    <x v="2"/>
    <x v="6"/>
    <x v="17"/>
    <x v="2"/>
    <x v="0"/>
    <x v="0"/>
    <x v="196"/>
    <x v="1"/>
    <x v="218"/>
    <x v="1"/>
    <x v="214"/>
    <x v="0"/>
    <x v="14"/>
    <x v="0"/>
    <x v="47"/>
    <x v="133"/>
    <x v="99"/>
    <x v="196"/>
    <x v="221"/>
    <x v="1"/>
    <x v="212"/>
    <x v="1"/>
    <x v="217"/>
    <x v="4"/>
    <x v="324"/>
    <x v="159"/>
    <x v="0"/>
    <x v="0"/>
    <x v="335"/>
    <x v="1"/>
    <x v="2"/>
    <x v="1"/>
    <x v="1"/>
    <x v="1"/>
    <x v="175"/>
    <x v="8"/>
    <x v="17"/>
    <x v="0"/>
    <x v="218"/>
    <x v="0"/>
    <x v="0"/>
    <x v="0"/>
    <x v="0"/>
    <x v="198"/>
    <x v="0"/>
    <x v="5"/>
    <x v="20"/>
    <x v="7"/>
    <x v="0"/>
    <x v="3"/>
    <x v="1"/>
    <x v="0"/>
    <x v="0"/>
    <x v="2"/>
    <x v="0"/>
    <x v="1"/>
    <x v="3"/>
  </r>
  <r>
    <x v="606"/>
    <x v="0"/>
    <x v="0"/>
    <x v="9"/>
    <x v="211"/>
    <x v="5"/>
    <x v="211"/>
    <x v="195"/>
    <x v="0"/>
    <x v="7"/>
    <x v="8"/>
    <x v="1"/>
    <x v="32"/>
    <x v="27"/>
    <x v="0"/>
    <x v="0"/>
    <x v="197"/>
    <x v="4"/>
    <x v="219"/>
    <x v="1"/>
    <x v="215"/>
    <x v="0"/>
    <x v="12"/>
    <x v="0"/>
    <x v="95"/>
    <x v="88"/>
    <x v="132"/>
    <x v="197"/>
    <x v="222"/>
    <x v="0"/>
    <x v="215"/>
    <x v="4"/>
    <x v="218"/>
    <x v="4"/>
    <x v="23"/>
    <x v="23"/>
    <x v="0"/>
    <x v="0"/>
    <x v="336"/>
    <x v="1"/>
    <x v="29"/>
    <x v="2"/>
    <x v="1"/>
    <x v="1"/>
    <x v="176"/>
    <x v="8"/>
    <x v="11"/>
    <x v="0"/>
    <x v="219"/>
    <x v="0"/>
    <x v="0"/>
    <x v="0"/>
    <x v="0"/>
    <x v="199"/>
    <x v="0"/>
    <x v="6"/>
    <x v="15"/>
    <x v="7"/>
    <x v="0"/>
    <x v="3"/>
    <x v="0"/>
    <x v="0"/>
    <x v="0"/>
    <x v="2"/>
    <x v="0"/>
    <x v="1"/>
    <x v="4"/>
  </r>
  <r>
    <x v="607"/>
    <x v="0"/>
    <x v="0"/>
    <x v="138"/>
    <x v="212"/>
    <x v="12"/>
    <x v="212"/>
    <x v="196"/>
    <x v="0"/>
    <x v="7"/>
    <x v="0"/>
    <x v="0"/>
    <x v="25"/>
    <x v="50"/>
    <x v="0"/>
    <x v="0"/>
    <x v="198"/>
    <x v="0"/>
    <x v="220"/>
    <x v="1"/>
    <x v="216"/>
    <x v="0"/>
    <x v="8"/>
    <x v="6"/>
    <x v="60"/>
    <x v="29"/>
    <x v="133"/>
    <x v="198"/>
    <x v="223"/>
    <x v="0"/>
    <x v="216"/>
    <x v="0"/>
    <x v="219"/>
    <x v="3"/>
    <x v="325"/>
    <x v="160"/>
    <x v="0"/>
    <x v="0"/>
    <x v="195"/>
    <x v="1"/>
    <x v="54"/>
    <x v="1"/>
    <x v="1"/>
    <x v="1"/>
    <x v="177"/>
    <x v="8"/>
    <x v="17"/>
    <x v="0"/>
    <x v="220"/>
    <x v="0"/>
    <x v="0"/>
    <x v="0"/>
    <x v="0"/>
    <x v="200"/>
    <x v="0"/>
    <x v="3"/>
    <x v="10"/>
    <x v="7"/>
    <x v="0"/>
    <x v="5"/>
    <x v="1"/>
    <x v="0"/>
    <x v="0"/>
    <x v="2"/>
    <x v="0"/>
    <x v="2"/>
    <x v="4"/>
  </r>
  <r>
    <x v="608"/>
    <x v="0"/>
    <x v="0"/>
    <x v="0"/>
    <x v="213"/>
    <x v="0"/>
    <x v="213"/>
    <x v="197"/>
    <x v="0"/>
    <x v="10"/>
    <x v="2"/>
    <x v="2"/>
    <x v="23"/>
    <x v="0"/>
    <x v="0"/>
    <x v="0"/>
    <x v="199"/>
    <x v="1"/>
    <x v="221"/>
    <x v="0"/>
    <x v="217"/>
    <x v="0"/>
    <x v="14"/>
    <x v="0"/>
    <x v="14"/>
    <x v="134"/>
    <x v="134"/>
    <x v="199"/>
    <x v="224"/>
    <x v="1"/>
    <x v="217"/>
    <x v="1"/>
    <x v="220"/>
    <x v="4"/>
    <x v="326"/>
    <x v="161"/>
    <x v="0"/>
    <x v="0"/>
    <x v="337"/>
    <x v="1"/>
    <x v="2"/>
    <x v="0"/>
    <x v="1"/>
    <x v="4"/>
    <x v="178"/>
    <x v="415"/>
    <x v="18"/>
    <x v="0"/>
    <x v="221"/>
    <x v="0"/>
    <x v="0"/>
    <x v="0"/>
    <x v="0"/>
    <x v="201"/>
    <x v="0"/>
    <x v="7"/>
    <x v="20"/>
    <x v="7"/>
    <x v="0"/>
    <x v="2"/>
    <x v="1"/>
    <x v="0"/>
    <x v="0"/>
    <x v="0"/>
    <x v="0"/>
    <x v="3"/>
    <x v="0"/>
  </r>
  <r>
    <x v="609"/>
    <x v="0"/>
    <x v="0"/>
    <x v="0"/>
    <x v="214"/>
    <x v="0"/>
    <x v="214"/>
    <x v="198"/>
    <x v="0"/>
    <x v="0"/>
    <x v="2"/>
    <x v="3"/>
    <x v="3"/>
    <x v="0"/>
    <x v="0"/>
    <x v="0"/>
    <x v="200"/>
    <x v="1"/>
    <x v="222"/>
    <x v="0"/>
    <x v="218"/>
    <x v="0"/>
    <x v="12"/>
    <x v="0"/>
    <x v="94"/>
    <x v="56"/>
    <x v="7"/>
    <x v="200"/>
    <x v="225"/>
    <x v="1"/>
    <x v="218"/>
    <x v="1"/>
    <x v="221"/>
    <x v="4"/>
    <x v="227"/>
    <x v="45"/>
    <x v="0"/>
    <x v="0"/>
    <x v="338"/>
    <x v="2"/>
    <x v="2"/>
    <x v="0"/>
    <x v="1"/>
    <x v="4"/>
    <x v="179"/>
    <x v="416"/>
    <x v="18"/>
    <x v="0"/>
    <x v="222"/>
    <x v="0"/>
    <x v="0"/>
    <x v="0"/>
    <x v="0"/>
    <x v="202"/>
    <x v="0"/>
    <x v="6"/>
    <x v="15"/>
    <x v="7"/>
    <x v="0"/>
    <x v="3"/>
    <x v="1"/>
    <x v="0"/>
    <x v="0"/>
    <x v="0"/>
    <x v="0"/>
    <x v="1"/>
    <x v="0"/>
  </r>
  <r>
    <x v="610"/>
    <x v="0"/>
    <x v="0"/>
    <x v="139"/>
    <x v="215"/>
    <x v="29"/>
    <x v="215"/>
    <x v="199"/>
    <x v="10"/>
    <x v="5"/>
    <x v="2"/>
    <x v="2"/>
    <x v="23"/>
    <x v="2"/>
    <x v="0"/>
    <x v="0"/>
    <x v="201"/>
    <x v="1"/>
    <x v="223"/>
    <x v="1"/>
    <x v="219"/>
    <x v="0"/>
    <x v="19"/>
    <x v="2"/>
    <x v="47"/>
    <x v="135"/>
    <x v="135"/>
    <x v="201"/>
    <x v="226"/>
    <x v="1"/>
    <x v="219"/>
    <x v="1"/>
    <x v="222"/>
    <x v="3"/>
    <x v="327"/>
    <x v="162"/>
    <x v="0"/>
    <x v="0"/>
    <x v="339"/>
    <x v="1"/>
    <x v="2"/>
    <x v="1"/>
    <x v="1"/>
    <x v="1"/>
    <x v="180"/>
    <x v="417"/>
    <x v="18"/>
    <x v="0"/>
    <x v="223"/>
    <x v="0"/>
    <x v="0"/>
    <x v="0"/>
    <x v="0"/>
    <x v="203"/>
    <x v="0"/>
    <x v="0"/>
    <x v="31"/>
    <x v="0"/>
    <x v="1"/>
    <x v="3"/>
    <x v="1"/>
    <x v="0"/>
    <x v="0"/>
    <x v="2"/>
    <x v="0"/>
    <x v="1"/>
    <x v="10"/>
  </r>
  <r>
    <x v="611"/>
    <x v="0"/>
    <x v="0"/>
    <x v="139"/>
    <x v="215"/>
    <x v="29"/>
    <x v="215"/>
    <x v="199"/>
    <x v="10"/>
    <x v="5"/>
    <x v="2"/>
    <x v="2"/>
    <x v="23"/>
    <x v="2"/>
    <x v="0"/>
    <x v="0"/>
    <x v="201"/>
    <x v="1"/>
    <x v="223"/>
    <x v="1"/>
    <x v="219"/>
    <x v="0"/>
    <x v="19"/>
    <x v="2"/>
    <x v="47"/>
    <x v="135"/>
    <x v="135"/>
    <x v="201"/>
    <x v="226"/>
    <x v="1"/>
    <x v="219"/>
    <x v="1"/>
    <x v="222"/>
    <x v="3"/>
    <x v="328"/>
    <x v="163"/>
    <x v="0"/>
    <x v="0"/>
    <x v="189"/>
    <x v="1"/>
    <x v="2"/>
    <x v="1"/>
    <x v="1"/>
    <x v="1"/>
    <x v="180"/>
    <x v="417"/>
    <x v="18"/>
    <x v="0"/>
    <x v="223"/>
    <x v="0"/>
    <x v="0"/>
    <x v="0"/>
    <x v="0"/>
    <x v="203"/>
    <x v="0"/>
    <x v="0"/>
    <x v="31"/>
    <x v="0"/>
    <x v="1"/>
    <x v="3"/>
    <x v="1"/>
    <x v="0"/>
    <x v="0"/>
    <x v="2"/>
    <x v="0"/>
    <x v="1"/>
    <x v="10"/>
  </r>
  <r>
    <x v="612"/>
    <x v="0"/>
    <x v="0"/>
    <x v="140"/>
    <x v="216"/>
    <x v="11"/>
    <x v="216"/>
    <x v="200"/>
    <x v="1"/>
    <x v="5"/>
    <x v="2"/>
    <x v="1"/>
    <x v="1"/>
    <x v="5"/>
    <x v="0"/>
    <x v="0"/>
    <x v="202"/>
    <x v="1"/>
    <x v="224"/>
    <x v="0"/>
    <x v="220"/>
    <x v="0"/>
    <x v="3"/>
    <x v="2"/>
    <x v="5"/>
    <x v="136"/>
    <x v="38"/>
    <x v="202"/>
    <x v="227"/>
    <x v="1"/>
    <x v="220"/>
    <x v="1"/>
    <x v="223"/>
    <x v="3"/>
    <x v="329"/>
    <x v="130"/>
    <x v="0"/>
    <x v="0"/>
    <x v="340"/>
    <x v="1"/>
    <x v="5"/>
    <x v="0"/>
    <x v="1"/>
    <x v="1"/>
    <x v="181"/>
    <x v="8"/>
    <x v="18"/>
    <x v="0"/>
    <x v="224"/>
    <x v="0"/>
    <x v="0"/>
    <x v="0"/>
    <x v="0"/>
    <x v="204"/>
    <x v="0"/>
    <x v="1"/>
    <x v="3"/>
    <x v="2"/>
    <x v="1"/>
    <x v="3"/>
    <x v="1"/>
    <x v="0"/>
    <x v="0"/>
    <x v="2"/>
    <x v="0"/>
    <x v="3"/>
    <x v="1"/>
  </r>
  <r>
    <x v="613"/>
    <x v="0"/>
    <x v="0"/>
    <x v="141"/>
    <x v="217"/>
    <x v="48"/>
    <x v="217"/>
    <x v="201"/>
    <x v="1"/>
    <x v="5"/>
    <x v="0"/>
    <x v="1"/>
    <x v="1"/>
    <x v="51"/>
    <x v="0"/>
    <x v="0"/>
    <x v="203"/>
    <x v="0"/>
    <x v="225"/>
    <x v="0"/>
    <x v="221"/>
    <x v="0"/>
    <x v="4"/>
    <x v="2"/>
    <x v="96"/>
    <x v="137"/>
    <x v="136"/>
    <x v="203"/>
    <x v="228"/>
    <x v="0"/>
    <x v="221"/>
    <x v="0"/>
    <x v="224"/>
    <x v="2"/>
    <x v="330"/>
    <x v="164"/>
    <x v="0"/>
    <x v="0"/>
    <x v="340"/>
    <x v="1"/>
    <x v="55"/>
    <x v="0"/>
    <x v="1"/>
    <x v="1"/>
    <x v="182"/>
    <x v="8"/>
    <x v="18"/>
    <x v="0"/>
    <x v="225"/>
    <x v="0"/>
    <x v="0"/>
    <x v="0"/>
    <x v="0"/>
    <x v="205"/>
    <x v="0"/>
    <x v="1"/>
    <x v="4"/>
    <x v="3"/>
    <x v="1"/>
    <x v="3"/>
    <x v="1"/>
    <x v="0"/>
    <x v="0"/>
    <x v="2"/>
    <x v="0"/>
    <x v="3"/>
    <x v="1"/>
  </r>
  <r>
    <x v="614"/>
    <x v="0"/>
    <x v="0"/>
    <x v="142"/>
    <x v="218"/>
    <x v="42"/>
    <x v="218"/>
    <x v="202"/>
    <x v="1"/>
    <x v="5"/>
    <x v="3"/>
    <x v="1"/>
    <x v="1"/>
    <x v="40"/>
    <x v="0"/>
    <x v="0"/>
    <x v="204"/>
    <x v="2"/>
    <x v="226"/>
    <x v="0"/>
    <x v="222"/>
    <x v="0"/>
    <x v="4"/>
    <x v="2"/>
    <x v="24"/>
    <x v="73"/>
    <x v="137"/>
    <x v="204"/>
    <x v="229"/>
    <x v="2"/>
    <x v="222"/>
    <x v="2"/>
    <x v="225"/>
    <x v="0"/>
    <x v="278"/>
    <x v="27"/>
    <x v="0"/>
    <x v="0"/>
    <x v="341"/>
    <x v="1"/>
    <x v="44"/>
    <x v="0"/>
    <x v="1"/>
    <x v="7"/>
    <x v="183"/>
    <x v="418"/>
    <x v="18"/>
    <x v="0"/>
    <x v="226"/>
    <x v="0"/>
    <x v="0"/>
    <x v="0"/>
    <x v="0"/>
    <x v="206"/>
    <x v="0"/>
    <x v="1"/>
    <x v="9"/>
    <x v="2"/>
    <x v="1"/>
    <x v="0"/>
    <x v="1"/>
    <x v="0"/>
    <x v="0"/>
    <x v="0"/>
    <x v="0"/>
    <x v="1"/>
    <x v="1"/>
  </r>
  <r>
    <x v="615"/>
    <x v="0"/>
    <x v="0"/>
    <x v="142"/>
    <x v="218"/>
    <x v="42"/>
    <x v="218"/>
    <x v="202"/>
    <x v="1"/>
    <x v="5"/>
    <x v="3"/>
    <x v="1"/>
    <x v="1"/>
    <x v="40"/>
    <x v="0"/>
    <x v="0"/>
    <x v="204"/>
    <x v="2"/>
    <x v="226"/>
    <x v="0"/>
    <x v="222"/>
    <x v="0"/>
    <x v="4"/>
    <x v="2"/>
    <x v="24"/>
    <x v="73"/>
    <x v="137"/>
    <x v="204"/>
    <x v="229"/>
    <x v="2"/>
    <x v="222"/>
    <x v="2"/>
    <x v="225"/>
    <x v="0"/>
    <x v="277"/>
    <x v="26"/>
    <x v="0"/>
    <x v="0"/>
    <x v="342"/>
    <x v="1"/>
    <x v="44"/>
    <x v="0"/>
    <x v="1"/>
    <x v="7"/>
    <x v="183"/>
    <x v="419"/>
    <x v="18"/>
    <x v="0"/>
    <x v="226"/>
    <x v="0"/>
    <x v="0"/>
    <x v="0"/>
    <x v="0"/>
    <x v="206"/>
    <x v="0"/>
    <x v="1"/>
    <x v="9"/>
    <x v="2"/>
    <x v="1"/>
    <x v="0"/>
    <x v="1"/>
    <x v="0"/>
    <x v="0"/>
    <x v="0"/>
    <x v="0"/>
    <x v="1"/>
    <x v="1"/>
  </r>
  <r>
    <x v="616"/>
    <x v="0"/>
    <x v="0"/>
    <x v="142"/>
    <x v="218"/>
    <x v="42"/>
    <x v="218"/>
    <x v="202"/>
    <x v="1"/>
    <x v="5"/>
    <x v="3"/>
    <x v="1"/>
    <x v="1"/>
    <x v="40"/>
    <x v="0"/>
    <x v="0"/>
    <x v="204"/>
    <x v="2"/>
    <x v="226"/>
    <x v="0"/>
    <x v="222"/>
    <x v="0"/>
    <x v="4"/>
    <x v="2"/>
    <x v="24"/>
    <x v="73"/>
    <x v="137"/>
    <x v="204"/>
    <x v="229"/>
    <x v="2"/>
    <x v="222"/>
    <x v="2"/>
    <x v="225"/>
    <x v="0"/>
    <x v="331"/>
    <x v="96"/>
    <x v="0"/>
    <x v="0"/>
    <x v="343"/>
    <x v="1"/>
    <x v="44"/>
    <x v="0"/>
    <x v="1"/>
    <x v="7"/>
    <x v="183"/>
    <x v="8"/>
    <x v="18"/>
    <x v="0"/>
    <x v="226"/>
    <x v="0"/>
    <x v="0"/>
    <x v="0"/>
    <x v="0"/>
    <x v="206"/>
    <x v="0"/>
    <x v="1"/>
    <x v="9"/>
    <x v="2"/>
    <x v="1"/>
    <x v="0"/>
    <x v="1"/>
    <x v="0"/>
    <x v="0"/>
    <x v="2"/>
    <x v="0"/>
    <x v="1"/>
    <x v="1"/>
  </r>
  <r>
    <x v="617"/>
    <x v="0"/>
    <x v="0"/>
    <x v="143"/>
    <x v="219"/>
    <x v="35"/>
    <x v="219"/>
    <x v="203"/>
    <x v="1"/>
    <x v="3"/>
    <x v="0"/>
    <x v="1"/>
    <x v="1"/>
    <x v="25"/>
    <x v="0"/>
    <x v="0"/>
    <x v="205"/>
    <x v="0"/>
    <x v="227"/>
    <x v="0"/>
    <x v="223"/>
    <x v="0"/>
    <x v="14"/>
    <x v="3"/>
    <x v="59"/>
    <x v="102"/>
    <x v="17"/>
    <x v="205"/>
    <x v="230"/>
    <x v="0"/>
    <x v="223"/>
    <x v="0"/>
    <x v="226"/>
    <x v="4"/>
    <x v="332"/>
    <x v="79"/>
    <x v="0"/>
    <x v="0"/>
    <x v="105"/>
    <x v="1"/>
    <x v="26"/>
    <x v="0"/>
    <x v="1"/>
    <x v="1"/>
    <x v="184"/>
    <x v="8"/>
    <x v="18"/>
    <x v="0"/>
    <x v="227"/>
    <x v="0"/>
    <x v="0"/>
    <x v="0"/>
    <x v="0"/>
    <x v="207"/>
    <x v="0"/>
    <x v="6"/>
    <x v="41"/>
    <x v="7"/>
    <x v="0"/>
    <x v="2"/>
    <x v="0"/>
    <x v="0"/>
    <x v="0"/>
    <x v="2"/>
    <x v="0"/>
    <x v="1"/>
    <x v="1"/>
  </r>
  <r>
    <x v="618"/>
    <x v="0"/>
    <x v="0"/>
    <x v="144"/>
    <x v="220"/>
    <x v="30"/>
    <x v="220"/>
    <x v="204"/>
    <x v="1"/>
    <x v="0"/>
    <x v="0"/>
    <x v="1"/>
    <x v="1"/>
    <x v="19"/>
    <x v="0"/>
    <x v="0"/>
    <x v="206"/>
    <x v="0"/>
    <x v="228"/>
    <x v="0"/>
    <x v="224"/>
    <x v="1"/>
    <x v="3"/>
    <x v="0"/>
    <x v="97"/>
    <x v="55"/>
    <x v="24"/>
    <x v="206"/>
    <x v="231"/>
    <x v="0"/>
    <x v="224"/>
    <x v="0"/>
    <x v="227"/>
    <x v="3"/>
    <x v="333"/>
    <x v="76"/>
    <x v="0"/>
    <x v="0"/>
    <x v="344"/>
    <x v="1"/>
    <x v="20"/>
    <x v="0"/>
    <x v="1"/>
    <x v="1"/>
    <x v="185"/>
    <x v="8"/>
    <x v="18"/>
    <x v="0"/>
    <x v="228"/>
    <x v="0"/>
    <x v="0"/>
    <x v="0"/>
    <x v="0"/>
    <x v="208"/>
    <x v="0"/>
    <x v="0"/>
    <x v="3"/>
    <x v="2"/>
    <x v="2"/>
    <x v="3"/>
    <x v="1"/>
    <x v="0"/>
    <x v="0"/>
    <x v="2"/>
    <x v="0"/>
    <x v="1"/>
    <x v="1"/>
  </r>
  <r>
    <x v="619"/>
    <x v="0"/>
    <x v="0"/>
    <x v="145"/>
    <x v="174"/>
    <x v="22"/>
    <x v="174"/>
    <x v="161"/>
    <x v="1"/>
    <x v="5"/>
    <x v="2"/>
    <x v="1"/>
    <x v="1"/>
    <x v="13"/>
    <x v="0"/>
    <x v="0"/>
    <x v="163"/>
    <x v="1"/>
    <x v="229"/>
    <x v="0"/>
    <x v="225"/>
    <x v="0"/>
    <x v="4"/>
    <x v="2"/>
    <x v="82"/>
    <x v="120"/>
    <x v="117"/>
    <x v="163"/>
    <x v="232"/>
    <x v="1"/>
    <x v="225"/>
    <x v="1"/>
    <x v="228"/>
    <x v="0"/>
    <x v="334"/>
    <x v="27"/>
    <x v="0"/>
    <x v="0"/>
    <x v="27"/>
    <x v="0"/>
    <x v="13"/>
    <x v="0"/>
    <x v="1"/>
    <x v="6"/>
    <x v="142"/>
    <x v="420"/>
    <x v="18"/>
    <x v="0"/>
    <x v="229"/>
    <x v="0"/>
    <x v="0"/>
    <x v="0"/>
    <x v="0"/>
    <x v="166"/>
    <x v="0"/>
    <x v="1"/>
    <x v="9"/>
    <x v="2"/>
    <x v="1"/>
    <x v="3"/>
    <x v="0"/>
    <x v="0"/>
    <x v="0"/>
    <x v="0"/>
    <x v="0"/>
    <x v="3"/>
    <x v="1"/>
  </r>
  <r>
    <x v="620"/>
    <x v="0"/>
    <x v="0"/>
    <x v="145"/>
    <x v="174"/>
    <x v="22"/>
    <x v="174"/>
    <x v="161"/>
    <x v="1"/>
    <x v="5"/>
    <x v="2"/>
    <x v="1"/>
    <x v="1"/>
    <x v="13"/>
    <x v="0"/>
    <x v="0"/>
    <x v="163"/>
    <x v="1"/>
    <x v="229"/>
    <x v="0"/>
    <x v="225"/>
    <x v="0"/>
    <x v="4"/>
    <x v="2"/>
    <x v="82"/>
    <x v="120"/>
    <x v="117"/>
    <x v="163"/>
    <x v="232"/>
    <x v="1"/>
    <x v="225"/>
    <x v="1"/>
    <x v="228"/>
    <x v="0"/>
    <x v="335"/>
    <x v="26"/>
    <x v="0"/>
    <x v="0"/>
    <x v="26"/>
    <x v="0"/>
    <x v="13"/>
    <x v="0"/>
    <x v="1"/>
    <x v="6"/>
    <x v="142"/>
    <x v="421"/>
    <x v="18"/>
    <x v="0"/>
    <x v="229"/>
    <x v="0"/>
    <x v="0"/>
    <x v="0"/>
    <x v="0"/>
    <x v="166"/>
    <x v="0"/>
    <x v="1"/>
    <x v="9"/>
    <x v="2"/>
    <x v="1"/>
    <x v="3"/>
    <x v="0"/>
    <x v="0"/>
    <x v="0"/>
    <x v="0"/>
    <x v="0"/>
    <x v="3"/>
    <x v="1"/>
  </r>
  <r>
    <x v="621"/>
    <x v="0"/>
    <x v="0"/>
    <x v="146"/>
    <x v="221"/>
    <x v="28"/>
    <x v="221"/>
    <x v="205"/>
    <x v="1"/>
    <x v="5"/>
    <x v="2"/>
    <x v="1"/>
    <x v="1"/>
    <x v="18"/>
    <x v="0"/>
    <x v="0"/>
    <x v="207"/>
    <x v="1"/>
    <x v="230"/>
    <x v="0"/>
    <x v="226"/>
    <x v="0"/>
    <x v="4"/>
    <x v="2"/>
    <x v="41"/>
    <x v="38"/>
    <x v="4"/>
    <x v="207"/>
    <x v="233"/>
    <x v="1"/>
    <x v="226"/>
    <x v="1"/>
    <x v="229"/>
    <x v="3"/>
    <x v="336"/>
    <x v="165"/>
    <x v="0"/>
    <x v="0"/>
    <x v="162"/>
    <x v="1"/>
    <x v="18"/>
    <x v="0"/>
    <x v="1"/>
    <x v="1"/>
    <x v="186"/>
    <x v="8"/>
    <x v="18"/>
    <x v="0"/>
    <x v="230"/>
    <x v="0"/>
    <x v="0"/>
    <x v="0"/>
    <x v="0"/>
    <x v="209"/>
    <x v="0"/>
    <x v="1"/>
    <x v="9"/>
    <x v="2"/>
    <x v="1"/>
    <x v="2"/>
    <x v="1"/>
    <x v="0"/>
    <x v="0"/>
    <x v="2"/>
    <x v="0"/>
    <x v="1"/>
    <x v="1"/>
  </r>
  <r>
    <x v="622"/>
    <x v="0"/>
    <x v="0"/>
    <x v="146"/>
    <x v="221"/>
    <x v="28"/>
    <x v="221"/>
    <x v="205"/>
    <x v="1"/>
    <x v="5"/>
    <x v="2"/>
    <x v="1"/>
    <x v="1"/>
    <x v="18"/>
    <x v="0"/>
    <x v="0"/>
    <x v="207"/>
    <x v="1"/>
    <x v="230"/>
    <x v="0"/>
    <x v="226"/>
    <x v="0"/>
    <x v="4"/>
    <x v="2"/>
    <x v="41"/>
    <x v="38"/>
    <x v="4"/>
    <x v="207"/>
    <x v="233"/>
    <x v="1"/>
    <x v="226"/>
    <x v="1"/>
    <x v="229"/>
    <x v="3"/>
    <x v="337"/>
    <x v="56"/>
    <x v="0"/>
    <x v="0"/>
    <x v="345"/>
    <x v="1"/>
    <x v="18"/>
    <x v="0"/>
    <x v="1"/>
    <x v="1"/>
    <x v="186"/>
    <x v="8"/>
    <x v="18"/>
    <x v="0"/>
    <x v="230"/>
    <x v="0"/>
    <x v="0"/>
    <x v="0"/>
    <x v="0"/>
    <x v="209"/>
    <x v="0"/>
    <x v="1"/>
    <x v="9"/>
    <x v="2"/>
    <x v="1"/>
    <x v="2"/>
    <x v="1"/>
    <x v="0"/>
    <x v="0"/>
    <x v="2"/>
    <x v="0"/>
    <x v="1"/>
    <x v="1"/>
  </r>
  <r>
    <x v="623"/>
    <x v="0"/>
    <x v="0"/>
    <x v="0"/>
    <x v="222"/>
    <x v="0"/>
    <x v="222"/>
    <x v="206"/>
    <x v="1"/>
    <x v="3"/>
    <x v="2"/>
    <x v="1"/>
    <x v="1"/>
    <x v="0"/>
    <x v="0"/>
    <x v="0"/>
    <x v="208"/>
    <x v="1"/>
    <x v="231"/>
    <x v="0"/>
    <x v="227"/>
    <x v="0"/>
    <x v="4"/>
    <x v="0"/>
    <x v="29"/>
    <x v="47"/>
    <x v="138"/>
    <x v="208"/>
    <x v="234"/>
    <x v="1"/>
    <x v="227"/>
    <x v="1"/>
    <x v="230"/>
    <x v="2"/>
    <x v="338"/>
    <x v="120"/>
    <x v="0"/>
    <x v="0"/>
    <x v="162"/>
    <x v="1"/>
    <x v="2"/>
    <x v="0"/>
    <x v="1"/>
    <x v="1"/>
    <x v="187"/>
    <x v="8"/>
    <x v="18"/>
    <x v="0"/>
    <x v="231"/>
    <x v="0"/>
    <x v="0"/>
    <x v="0"/>
    <x v="0"/>
    <x v="210"/>
    <x v="0"/>
    <x v="1"/>
    <x v="4"/>
    <x v="1"/>
    <x v="0"/>
    <x v="0"/>
    <x v="1"/>
    <x v="0"/>
    <x v="0"/>
    <x v="2"/>
    <x v="0"/>
    <x v="1"/>
    <x v="0"/>
  </r>
  <r>
    <x v="624"/>
    <x v="0"/>
    <x v="0"/>
    <x v="0"/>
    <x v="222"/>
    <x v="0"/>
    <x v="222"/>
    <x v="206"/>
    <x v="1"/>
    <x v="3"/>
    <x v="2"/>
    <x v="1"/>
    <x v="1"/>
    <x v="0"/>
    <x v="0"/>
    <x v="0"/>
    <x v="208"/>
    <x v="1"/>
    <x v="231"/>
    <x v="0"/>
    <x v="227"/>
    <x v="0"/>
    <x v="4"/>
    <x v="0"/>
    <x v="29"/>
    <x v="47"/>
    <x v="138"/>
    <x v="208"/>
    <x v="234"/>
    <x v="1"/>
    <x v="227"/>
    <x v="1"/>
    <x v="230"/>
    <x v="2"/>
    <x v="339"/>
    <x v="146"/>
    <x v="0"/>
    <x v="0"/>
    <x v="346"/>
    <x v="1"/>
    <x v="2"/>
    <x v="0"/>
    <x v="1"/>
    <x v="1"/>
    <x v="187"/>
    <x v="8"/>
    <x v="18"/>
    <x v="0"/>
    <x v="231"/>
    <x v="0"/>
    <x v="0"/>
    <x v="0"/>
    <x v="0"/>
    <x v="210"/>
    <x v="0"/>
    <x v="1"/>
    <x v="4"/>
    <x v="1"/>
    <x v="0"/>
    <x v="0"/>
    <x v="1"/>
    <x v="0"/>
    <x v="0"/>
    <x v="2"/>
    <x v="0"/>
    <x v="1"/>
    <x v="0"/>
  </r>
  <r>
    <x v="625"/>
    <x v="0"/>
    <x v="0"/>
    <x v="19"/>
    <x v="223"/>
    <x v="3"/>
    <x v="223"/>
    <x v="207"/>
    <x v="1"/>
    <x v="3"/>
    <x v="8"/>
    <x v="4"/>
    <x v="4"/>
    <x v="2"/>
    <x v="0"/>
    <x v="0"/>
    <x v="209"/>
    <x v="4"/>
    <x v="232"/>
    <x v="1"/>
    <x v="228"/>
    <x v="0"/>
    <x v="32"/>
    <x v="7"/>
    <x v="73"/>
    <x v="138"/>
    <x v="22"/>
    <x v="209"/>
    <x v="235"/>
    <x v="1"/>
    <x v="228"/>
    <x v="4"/>
    <x v="231"/>
    <x v="4"/>
    <x v="23"/>
    <x v="23"/>
    <x v="0"/>
    <x v="0"/>
    <x v="347"/>
    <x v="1"/>
    <x v="2"/>
    <x v="2"/>
    <x v="1"/>
    <x v="1"/>
    <x v="188"/>
    <x v="8"/>
    <x v="11"/>
    <x v="0"/>
    <x v="232"/>
    <x v="0"/>
    <x v="0"/>
    <x v="0"/>
    <x v="0"/>
    <x v="211"/>
    <x v="0"/>
    <x v="6"/>
    <x v="20"/>
    <x v="7"/>
    <x v="0"/>
    <x v="1"/>
    <x v="0"/>
    <x v="0"/>
    <x v="0"/>
    <x v="2"/>
    <x v="0"/>
    <x v="1"/>
    <x v="2"/>
  </r>
  <r>
    <x v="626"/>
    <x v="0"/>
    <x v="0"/>
    <x v="147"/>
    <x v="224"/>
    <x v="44"/>
    <x v="224"/>
    <x v="208"/>
    <x v="1"/>
    <x v="0"/>
    <x v="2"/>
    <x v="1"/>
    <x v="1"/>
    <x v="44"/>
    <x v="0"/>
    <x v="0"/>
    <x v="210"/>
    <x v="1"/>
    <x v="233"/>
    <x v="0"/>
    <x v="229"/>
    <x v="0"/>
    <x v="4"/>
    <x v="0"/>
    <x v="29"/>
    <x v="73"/>
    <x v="36"/>
    <x v="210"/>
    <x v="236"/>
    <x v="1"/>
    <x v="229"/>
    <x v="1"/>
    <x v="232"/>
    <x v="0"/>
    <x v="340"/>
    <x v="67"/>
    <x v="0"/>
    <x v="0"/>
    <x v="268"/>
    <x v="1"/>
    <x v="48"/>
    <x v="0"/>
    <x v="1"/>
    <x v="1"/>
    <x v="189"/>
    <x v="8"/>
    <x v="18"/>
    <x v="0"/>
    <x v="233"/>
    <x v="0"/>
    <x v="0"/>
    <x v="0"/>
    <x v="0"/>
    <x v="212"/>
    <x v="0"/>
    <x v="1"/>
    <x v="4"/>
    <x v="26"/>
    <x v="1"/>
    <x v="0"/>
    <x v="1"/>
    <x v="0"/>
    <x v="0"/>
    <x v="2"/>
    <x v="0"/>
    <x v="1"/>
    <x v="1"/>
  </r>
  <r>
    <x v="627"/>
    <x v="0"/>
    <x v="0"/>
    <x v="147"/>
    <x v="224"/>
    <x v="44"/>
    <x v="224"/>
    <x v="208"/>
    <x v="1"/>
    <x v="0"/>
    <x v="2"/>
    <x v="1"/>
    <x v="1"/>
    <x v="44"/>
    <x v="0"/>
    <x v="0"/>
    <x v="210"/>
    <x v="1"/>
    <x v="233"/>
    <x v="0"/>
    <x v="229"/>
    <x v="0"/>
    <x v="4"/>
    <x v="0"/>
    <x v="29"/>
    <x v="73"/>
    <x v="36"/>
    <x v="210"/>
    <x v="236"/>
    <x v="1"/>
    <x v="229"/>
    <x v="1"/>
    <x v="232"/>
    <x v="0"/>
    <x v="341"/>
    <x v="96"/>
    <x v="0"/>
    <x v="0"/>
    <x v="162"/>
    <x v="1"/>
    <x v="48"/>
    <x v="0"/>
    <x v="1"/>
    <x v="1"/>
    <x v="189"/>
    <x v="8"/>
    <x v="18"/>
    <x v="0"/>
    <x v="233"/>
    <x v="0"/>
    <x v="0"/>
    <x v="0"/>
    <x v="0"/>
    <x v="212"/>
    <x v="0"/>
    <x v="1"/>
    <x v="4"/>
    <x v="26"/>
    <x v="1"/>
    <x v="0"/>
    <x v="1"/>
    <x v="0"/>
    <x v="0"/>
    <x v="2"/>
    <x v="0"/>
    <x v="1"/>
    <x v="1"/>
  </r>
  <r>
    <x v="628"/>
    <x v="0"/>
    <x v="0"/>
    <x v="0"/>
    <x v="225"/>
    <x v="0"/>
    <x v="225"/>
    <x v="209"/>
    <x v="1"/>
    <x v="3"/>
    <x v="2"/>
    <x v="1"/>
    <x v="1"/>
    <x v="0"/>
    <x v="0"/>
    <x v="0"/>
    <x v="122"/>
    <x v="1"/>
    <x v="234"/>
    <x v="0"/>
    <x v="230"/>
    <x v="0"/>
    <x v="14"/>
    <x v="3"/>
    <x v="64"/>
    <x v="93"/>
    <x v="55"/>
    <x v="122"/>
    <x v="237"/>
    <x v="1"/>
    <x v="230"/>
    <x v="1"/>
    <x v="233"/>
    <x v="4"/>
    <x v="342"/>
    <x v="69"/>
    <x v="0"/>
    <x v="0"/>
    <x v="348"/>
    <x v="1"/>
    <x v="2"/>
    <x v="0"/>
    <x v="1"/>
    <x v="1"/>
    <x v="101"/>
    <x v="8"/>
    <x v="18"/>
    <x v="0"/>
    <x v="234"/>
    <x v="0"/>
    <x v="0"/>
    <x v="0"/>
    <x v="0"/>
    <x v="125"/>
    <x v="0"/>
    <x v="6"/>
    <x v="21"/>
    <x v="7"/>
    <x v="0"/>
    <x v="3"/>
    <x v="1"/>
    <x v="0"/>
    <x v="0"/>
    <x v="2"/>
    <x v="0"/>
    <x v="3"/>
    <x v="0"/>
  </r>
  <r>
    <x v="629"/>
    <x v="0"/>
    <x v="0"/>
    <x v="148"/>
    <x v="226"/>
    <x v="13"/>
    <x v="226"/>
    <x v="210"/>
    <x v="1"/>
    <x v="10"/>
    <x v="0"/>
    <x v="1"/>
    <x v="1"/>
    <x v="7"/>
    <x v="0"/>
    <x v="0"/>
    <x v="211"/>
    <x v="0"/>
    <x v="235"/>
    <x v="0"/>
    <x v="231"/>
    <x v="0"/>
    <x v="14"/>
    <x v="7"/>
    <x v="7"/>
    <x v="139"/>
    <x v="139"/>
    <x v="211"/>
    <x v="238"/>
    <x v="0"/>
    <x v="231"/>
    <x v="0"/>
    <x v="234"/>
    <x v="4"/>
    <x v="113"/>
    <x v="84"/>
    <x v="0"/>
    <x v="0"/>
    <x v="349"/>
    <x v="1"/>
    <x v="7"/>
    <x v="0"/>
    <x v="1"/>
    <x v="4"/>
    <x v="190"/>
    <x v="422"/>
    <x v="39"/>
    <x v="0"/>
    <x v="235"/>
    <x v="0"/>
    <x v="0"/>
    <x v="0"/>
    <x v="0"/>
    <x v="213"/>
    <x v="0"/>
    <x v="6"/>
    <x v="20"/>
    <x v="7"/>
    <x v="0"/>
    <x v="0"/>
    <x v="1"/>
    <x v="0"/>
    <x v="0"/>
    <x v="0"/>
    <x v="0"/>
    <x v="1"/>
    <x v="1"/>
  </r>
  <r>
    <x v="630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252"/>
    <x v="5"/>
    <x v="0"/>
    <x v="0"/>
    <x v="350"/>
    <x v="1"/>
    <x v="2"/>
    <x v="0"/>
    <x v="1"/>
    <x v="3"/>
    <x v="191"/>
    <x v="423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1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250"/>
    <x v="7"/>
    <x v="0"/>
    <x v="0"/>
    <x v="351"/>
    <x v="1"/>
    <x v="2"/>
    <x v="0"/>
    <x v="1"/>
    <x v="3"/>
    <x v="191"/>
    <x v="424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2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62"/>
    <x v="57"/>
    <x v="0"/>
    <x v="0"/>
    <x v="126"/>
    <x v="1"/>
    <x v="2"/>
    <x v="0"/>
    <x v="1"/>
    <x v="3"/>
    <x v="191"/>
    <x v="425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3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63"/>
    <x v="58"/>
    <x v="0"/>
    <x v="0"/>
    <x v="352"/>
    <x v="1"/>
    <x v="2"/>
    <x v="0"/>
    <x v="1"/>
    <x v="3"/>
    <x v="191"/>
    <x v="426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4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64"/>
    <x v="59"/>
    <x v="0"/>
    <x v="0"/>
    <x v="133"/>
    <x v="1"/>
    <x v="2"/>
    <x v="0"/>
    <x v="1"/>
    <x v="3"/>
    <x v="191"/>
    <x v="427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5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153"/>
    <x v="3"/>
    <x v="0"/>
    <x v="0"/>
    <x v="353"/>
    <x v="1"/>
    <x v="2"/>
    <x v="0"/>
    <x v="1"/>
    <x v="3"/>
    <x v="191"/>
    <x v="428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6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251"/>
    <x v="6"/>
    <x v="0"/>
    <x v="0"/>
    <x v="128"/>
    <x v="1"/>
    <x v="2"/>
    <x v="0"/>
    <x v="1"/>
    <x v="3"/>
    <x v="191"/>
    <x v="429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7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152"/>
    <x v="4"/>
    <x v="0"/>
    <x v="0"/>
    <x v="127"/>
    <x v="1"/>
    <x v="2"/>
    <x v="0"/>
    <x v="1"/>
    <x v="3"/>
    <x v="191"/>
    <x v="430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8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253"/>
    <x v="2"/>
    <x v="0"/>
    <x v="0"/>
    <x v="132"/>
    <x v="1"/>
    <x v="2"/>
    <x v="0"/>
    <x v="1"/>
    <x v="3"/>
    <x v="191"/>
    <x v="431"/>
    <x v="39"/>
    <x v="0"/>
    <x v="236"/>
    <x v="0"/>
    <x v="0"/>
    <x v="0"/>
    <x v="0"/>
    <x v="214"/>
    <x v="0"/>
    <x v="0"/>
    <x v="0"/>
    <x v="0"/>
    <x v="4"/>
    <x v="0"/>
    <x v="1"/>
    <x v="0"/>
    <x v="0"/>
    <x v="0"/>
    <x v="0"/>
    <x v="1"/>
    <x v="0"/>
  </r>
  <r>
    <x v="639"/>
    <x v="0"/>
    <x v="0"/>
    <x v="0"/>
    <x v="227"/>
    <x v="0"/>
    <x v="227"/>
    <x v="211"/>
    <x v="22"/>
    <x v="3"/>
    <x v="22"/>
    <x v="11"/>
    <x v="39"/>
    <x v="0"/>
    <x v="0"/>
    <x v="0"/>
    <x v="212"/>
    <x v="1"/>
    <x v="236"/>
    <x v="0"/>
    <x v="232"/>
    <x v="0"/>
    <x v="0"/>
    <x v="0"/>
    <x v="29"/>
    <x v="47"/>
    <x v="140"/>
    <x v="212"/>
    <x v="239"/>
    <x v="1"/>
    <x v="232"/>
    <x v="1"/>
    <x v="235"/>
    <x v="0"/>
    <x v="343"/>
    <x v="63"/>
    <x v="0"/>
    <x v="0"/>
    <x v="68"/>
    <x v="1"/>
    <x v="2"/>
    <x v="0"/>
    <x v="1"/>
    <x v="3"/>
    <x v="191"/>
    <x v="8"/>
    <x v="39"/>
    <x v="0"/>
    <x v="236"/>
    <x v="0"/>
    <x v="0"/>
    <x v="0"/>
    <x v="0"/>
    <x v="214"/>
    <x v="0"/>
    <x v="0"/>
    <x v="0"/>
    <x v="0"/>
    <x v="4"/>
    <x v="0"/>
    <x v="1"/>
    <x v="0"/>
    <x v="0"/>
    <x v="2"/>
    <x v="0"/>
    <x v="1"/>
    <x v="0"/>
  </r>
  <r>
    <x v="640"/>
    <x v="0"/>
    <x v="0"/>
    <x v="149"/>
    <x v="228"/>
    <x v="49"/>
    <x v="228"/>
    <x v="212"/>
    <x v="0"/>
    <x v="8"/>
    <x v="13"/>
    <x v="6"/>
    <x v="19"/>
    <x v="2"/>
    <x v="8"/>
    <x v="25"/>
    <x v="213"/>
    <x v="1"/>
    <x v="237"/>
    <x v="1"/>
    <x v="233"/>
    <x v="0"/>
    <x v="4"/>
    <x v="5"/>
    <x v="60"/>
    <x v="19"/>
    <x v="20"/>
    <x v="213"/>
    <x v="240"/>
    <x v="1"/>
    <x v="233"/>
    <x v="1"/>
    <x v="236"/>
    <x v="0"/>
    <x v="344"/>
    <x v="26"/>
    <x v="0"/>
    <x v="0"/>
    <x v="26"/>
    <x v="1"/>
    <x v="2"/>
    <x v="1"/>
    <x v="1"/>
    <x v="4"/>
    <x v="192"/>
    <x v="432"/>
    <x v="39"/>
    <x v="0"/>
    <x v="237"/>
    <x v="0"/>
    <x v="0"/>
    <x v="0"/>
    <x v="0"/>
    <x v="215"/>
    <x v="0"/>
    <x v="1"/>
    <x v="9"/>
    <x v="2"/>
    <x v="1"/>
    <x v="2"/>
    <x v="1"/>
    <x v="0"/>
    <x v="0"/>
    <x v="0"/>
    <x v="0"/>
    <x v="2"/>
    <x v="0"/>
  </r>
  <r>
    <x v="641"/>
    <x v="0"/>
    <x v="0"/>
    <x v="149"/>
    <x v="228"/>
    <x v="49"/>
    <x v="228"/>
    <x v="212"/>
    <x v="0"/>
    <x v="8"/>
    <x v="13"/>
    <x v="6"/>
    <x v="19"/>
    <x v="2"/>
    <x v="8"/>
    <x v="25"/>
    <x v="213"/>
    <x v="1"/>
    <x v="237"/>
    <x v="1"/>
    <x v="233"/>
    <x v="0"/>
    <x v="4"/>
    <x v="5"/>
    <x v="60"/>
    <x v="19"/>
    <x v="20"/>
    <x v="213"/>
    <x v="240"/>
    <x v="1"/>
    <x v="233"/>
    <x v="1"/>
    <x v="236"/>
    <x v="0"/>
    <x v="345"/>
    <x v="27"/>
    <x v="0"/>
    <x v="0"/>
    <x v="27"/>
    <x v="1"/>
    <x v="2"/>
    <x v="1"/>
    <x v="1"/>
    <x v="4"/>
    <x v="192"/>
    <x v="433"/>
    <x v="39"/>
    <x v="0"/>
    <x v="237"/>
    <x v="0"/>
    <x v="0"/>
    <x v="0"/>
    <x v="0"/>
    <x v="215"/>
    <x v="0"/>
    <x v="1"/>
    <x v="9"/>
    <x v="2"/>
    <x v="1"/>
    <x v="2"/>
    <x v="1"/>
    <x v="0"/>
    <x v="0"/>
    <x v="0"/>
    <x v="0"/>
    <x v="2"/>
    <x v="0"/>
  </r>
  <r>
    <x v="642"/>
    <x v="0"/>
    <x v="0"/>
    <x v="143"/>
    <x v="229"/>
    <x v="35"/>
    <x v="229"/>
    <x v="213"/>
    <x v="1"/>
    <x v="3"/>
    <x v="0"/>
    <x v="1"/>
    <x v="1"/>
    <x v="25"/>
    <x v="0"/>
    <x v="0"/>
    <x v="205"/>
    <x v="0"/>
    <x v="238"/>
    <x v="0"/>
    <x v="234"/>
    <x v="0"/>
    <x v="14"/>
    <x v="3"/>
    <x v="59"/>
    <x v="102"/>
    <x v="17"/>
    <x v="205"/>
    <x v="241"/>
    <x v="0"/>
    <x v="234"/>
    <x v="0"/>
    <x v="237"/>
    <x v="4"/>
    <x v="346"/>
    <x v="79"/>
    <x v="0"/>
    <x v="0"/>
    <x v="105"/>
    <x v="1"/>
    <x v="26"/>
    <x v="0"/>
    <x v="1"/>
    <x v="1"/>
    <x v="184"/>
    <x v="8"/>
    <x v="39"/>
    <x v="0"/>
    <x v="238"/>
    <x v="0"/>
    <x v="0"/>
    <x v="0"/>
    <x v="0"/>
    <x v="207"/>
    <x v="0"/>
    <x v="6"/>
    <x v="41"/>
    <x v="7"/>
    <x v="0"/>
    <x v="2"/>
    <x v="0"/>
    <x v="0"/>
    <x v="0"/>
    <x v="2"/>
    <x v="0"/>
    <x v="1"/>
    <x v="1"/>
  </r>
  <r>
    <x v="643"/>
    <x v="0"/>
    <x v="0"/>
    <x v="9"/>
    <x v="230"/>
    <x v="33"/>
    <x v="230"/>
    <x v="214"/>
    <x v="0"/>
    <x v="3"/>
    <x v="0"/>
    <x v="1"/>
    <x v="10"/>
    <x v="42"/>
    <x v="0"/>
    <x v="0"/>
    <x v="214"/>
    <x v="0"/>
    <x v="239"/>
    <x v="1"/>
    <x v="235"/>
    <x v="0"/>
    <x v="12"/>
    <x v="7"/>
    <x v="98"/>
    <x v="140"/>
    <x v="4"/>
    <x v="214"/>
    <x v="242"/>
    <x v="0"/>
    <x v="235"/>
    <x v="0"/>
    <x v="238"/>
    <x v="4"/>
    <x v="204"/>
    <x v="45"/>
    <x v="0"/>
    <x v="0"/>
    <x v="182"/>
    <x v="1"/>
    <x v="46"/>
    <x v="1"/>
    <x v="1"/>
    <x v="4"/>
    <x v="193"/>
    <x v="434"/>
    <x v="40"/>
    <x v="0"/>
    <x v="239"/>
    <x v="0"/>
    <x v="0"/>
    <x v="0"/>
    <x v="0"/>
    <x v="216"/>
    <x v="0"/>
    <x v="8"/>
    <x v="15"/>
    <x v="7"/>
    <x v="0"/>
    <x v="1"/>
    <x v="1"/>
    <x v="0"/>
    <x v="0"/>
    <x v="0"/>
    <x v="0"/>
    <x v="1"/>
    <x v="4"/>
  </r>
  <r>
    <x v="644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194"/>
    <x v="107"/>
    <x v="0"/>
    <x v="0"/>
    <x v="354"/>
    <x v="1"/>
    <x v="56"/>
    <x v="1"/>
    <x v="1"/>
    <x v="6"/>
    <x v="194"/>
    <x v="435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45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193"/>
    <x v="106"/>
    <x v="0"/>
    <x v="0"/>
    <x v="355"/>
    <x v="1"/>
    <x v="56"/>
    <x v="1"/>
    <x v="1"/>
    <x v="6"/>
    <x v="194"/>
    <x v="436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46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192"/>
    <x v="105"/>
    <x v="0"/>
    <x v="0"/>
    <x v="356"/>
    <x v="1"/>
    <x v="56"/>
    <x v="1"/>
    <x v="1"/>
    <x v="6"/>
    <x v="194"/>
    <x v="437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47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195"/>
    <x v="108"/>
    <x v="0"/>
    <x v="0"/>
    <x v="355"/>
    <x v="1"/>
    <x v="56"/>
    <x v="1"/>
    <x v="1"/>
    <x v="6"/>
    <x v="194"/>
    <x v="438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48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347"/>
    <x v="166"/>
    <x v="0"/>
    <x v="0"/>
    <x v="355"/>
    <x v="1"/>
    <x v="56"/>
    <x v="1"/>
    <x v="1"/>
    <x v="6"/>
    <x v="194"/>
    <x v="439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49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196"/>
    <x v="109"/>
    <x v="0"/>
    <x v="0"/>
    <x v="357"/>
    <x v="1"/>
    <x v="56"/>
    <x v="1"/>
    <x v="1"/>
    <x v="6"/>
    <x v="194"/>
    <x v="440"/>
    <x v="41"/>
    <x v="0"/>
    <x v="240"/>
    <x v="0"/>
    <x v="0"/>
    <x v="0"/>
    <x v="0"/>
    <x v="217"/>
    <x v="0"/>
    <x v="0"/>
    <x v="32"/>
    <x v="0"/>
    <x v="0"/>
    <x v="0"/>
    <x v="1"/>
    <x v="0"/>
    <x v="0"/>
    <x v="0"/>
    <x v="0"/>
    <x v="3"/>
    <x v="4"/>
  </r>
  <r>
    <x v="650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348"/>
    <x v="38"/>
    <x v="0"/>
    <x v="0"/>
    <x v="38"/>
    <x v="1"/>
    <x v="56"/>
    <x v="1"/>
    <x v="1"/>
    <x v="6"/>
    <x v="194"/>
    <x v="8"/>
    <x v="41"/>
    <x v="0"/>
    <x v="240"/>
    <x v="0"/>
    <x v="0"/>
    <x v="0"/>
    <x v="0"/>
    <x v="217"/>
    <x v="0"/>
    <x v="0"/>
    <x v="32"/>
    <x v="0"/>
    <x v="0"/>
    <x v="0"/>
    <x v="1"/>
    <x v="0"/>
    <x v="0"/>
    <x v="2"/>
    <x v="0"/>
    <x v="3"/>
    <x v="4"/>
  </r>
  <r>
    <x v="651"/>
    <x v="0"/>
    <x v="0"/>
    <x v="47"/>
    <x v="231"/>
    <x v="12"/>
    <x v="231"/>
    <x v="215"/>
    <x v="0"/>
    <x v="0"/>
    <x v="0"/>
    <x v="0"/>
    <x v="6"/>
    <x v="52"/>
    <x v="0"/>
    <x v="0"/>
    <x v="215"/>
    <x v="0"/>
    <x v="240"/>
    <x v="1"/>
    <x v="236"/>
    <x v="0"/>
    <x v="0"/>
    <x v="0"/>
    <x v="99"/>
    <x v="141"/>
    <x v="28"/>
    <x v="215"/>
    <x v="243"/>
    <x v="0"/>
    <x v="236"/>
    <x v="0"/>
    <x v="239"/>
    <x v="0"/>
    <x v="349"/>
    <x v="63"/>
    <x v="0"/>
    <x v="0"/>
    <x v="56"/>
    <x v="1"/>
    <x v="56"/>
    <x v="1"/>
    <x v="1"/>
    <x v="6"/>
    <x v="194"/>
    <x v="8"/>
    <x v="41"/>
    <x v="0"/>
    <x v="240"/>
    <x v="0"/>
    <x v="0"/>
    <x v="0"/>
    <x v="0"/>
    <x v="217"/>
    <x v="0"/>
    <x v="0"/>
    <x v="32"/>
    <x v="0"/>
    <x v="0"/>
    <x v="0"/>
    <x v="1"/>
    <x v="0"/>
    <x v="0"/>
    <x v="2"/>
    <x v="0"/>
    <x v="3"/>
    <x v="4"/>
  </r>
  <r>
    <x v="652"/>
    <x v="0"/>
    <x v="0"/>
    <x v="150"/>
    <x v="232"/>
    <x v="15"/>
    <x v="232"/>
    <x v="216"/>
    <x v="0"/>
    <x v="0"/>
    <x v="0"/>
    <x v="1"/>
    <x v="20"/>
    <x v="42"/>
    <x v="0"/>
    <x v="0"/>
    <x v="216"/>
    <x v="0"/>
    <x v="241"/>
    <x v="1"/>
    <x v="237"/>
    <x v="0"/>
    <x v="3"/>
    <x v="0"/>
    <x v="29"/>
    <x v="142"/>
    <x v="102"/>
    <x v="216"/>
    <x v="244"/>
    <x v="0"/>
    <x v="237"/>
    <x v="0"/>
    <x v="240"/>
    <x v="3"/>
    <x v="350"/>
    <x v="70"/>
    <x v="0"/>
    <x v="0"/>
    <x v="358"/>
    <x v="1"/>
    <x v="46"/>
    <x v="1"/>
    <x v="1"/>
    <x v="1"/>
    <x v="195"/>
    <x v="8"/>
    <x v="19"/>
    <x v="0"/>
    <x v="241"/>
    <x v="0"/>
    <x v="0"/>
    <x v="0"/>
    <x v="0"/>
    <x v="218"/>
    <x v="0"/>
    <x v="0"/>
    <x v="3"/>
    <x v="2"/>
    <x v="2"/>
    <x v="0"/>
    <x v="1"/>
    <x v="0"/>
    <x v="0"/>
    <x v="2"/>
    <x v="0"/>
    <x v="1"/>
    <x v="4"/>
  </r>
  <r>
    <x v="653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235"/>
    <x v="129"/>
    <x v="0"/>
    <x v="0"/>
    <x v="56"/>
    <x v="1"/>
    <x v="57"/>
    <x v="1"/>
    <x v="1"/>
    <x v="5"/>
    <x v="196"/>
    <x v="441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4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236"/>
    <x v="5"/>
    <x v="0"/>
    <x v="0"/>
    <x v="359"/>
    <x v="1"/>
    <x v="57"/>
    <x v="1"/>
    <x v="1"/>
    <x v="5"/>
    <x v="196"/>
    <x v="442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5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4"/>
    <x v="4"/>
    <x v="0"/>
    <x v="0"/>
    <x v="63"/>
    <x v="1"/>
    <x v="57"/>
    <x v="1"/>
    <x v="1"/>
    <x v="5"/>
    <x v="196"/>
    <x v="443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6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122"/>
    <x v="58"/>
    <x v="0"/>
    <x v="0"/>
    <x v="58"/>
    <x v="1"/>
    <x v="57"/>
    <x v="1"/>
    <x v="1"/>
    <x v="5"/>
    <x v="196"/>
    <x v="444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7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233"/>
    <x v="7"/>
    <x v="0"/>
    <x v="0"/>
    <x v="60"/>
    <x v="1"/>
    <x v="57"/>
    <x v="1"/>
    <x v="1"/>
    <x v="5"/>
    <x v="196"/>
    <x v="445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8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3"/>
    <x v="3"/>
    <x v="0"/>
    <x v="0"/>
    <x v="64"/>
    <x v="1"/>
    <x v="57"/>
    <x v="1"/>
    <x v="1"/>
    <x v="5"/>
    <x v="196"/>
    <x v="446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59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120"/>
    <x v="57"/>
    <x v="0"/>
    <x v="0"/>
    <x v="117"/>
    <x v="1"/>
    <x v="57"/>
    <x v="1"/>
    <x v="1"/>
    <x v="5"/>
    <x v="196"/>
    <x v="447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60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123"/>
    <x v="59"/>
    <x v="0"/>
    <x v="0"/>
    <x v="59"/>
    <x v="1"/>
    <x v="57"/>
    <x v="1"/>
    <x v="1"/>
    <x v="5"/>
    <x v="196"/>
    <x v="448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61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234"/>
    <x v="6"/>
    <x v="0"/>
    <x v="0"/>
    <x v="62"/>
    <x v="1"/>
    <x v="57"/>
    <x v="1"/>
    <x v="1"/>
    <x v="5"/>
    <x v="196"/>
    <x v="449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62"/>
    <x v="0"/>
    <x v="0"/>
    <x v="39"/>
    <x v="233"/>
    <x v="12"/>
    <x v="233"/>
    <x v="217"/>
    <x v="0"/>
    <x v="3"/>
    <x v="2"/>
    <x v="0"/>
    <x v="0"/>
    <x v="53"/>
    <x v="0"/>
    <x v="0"/>
    <x v="217"/>
    <x v="1"/>
    <x v="242"/>
    <x v="1"/>
    <x v="238"/>
    <x v="0"/>
    <x v="0"/>
    <x v="3"/>
    <x v="52"/>
    <x v="143"/>
    <x v="141"/>
    <x v="217"/>
    <x v="245"/>
    <x v="1"/>
    <x v="238"/>
    <x v="1"/>
    <x v="241"/>
    <x v="0"/>
    <x v="289"/>
    <x v="2"/>
    <x v="0"/>
    <x v="0"/>
    <x v="65"/>
    <x v="1"/>
    <x v="57"/>
    <x v="1"/>
    <x v="1"/>
    <x v="5"/>
    <x v="196"/>
    <x v="450"/>
    <x v="20"/>
    <x v="0"/>
    <x v="242"/>
    <x v="0"/>
    <x v="0"/>
    <x v="0"/>
    <x v="0"/>
    <x v="219"/>
    <x v="0"/>
    <x v="0"/>
    <x v="29"/>
    <x v="27"/>
    <x v="4"/>
    <x v="1"/>
    <x v="1"/>
    <x v="0"/>
    <x v="0"/>
    <x v="0"/>
    <x v="0"/>
    <x v="1"/>
    <x v="4"/>
  </r>
  <r>
    <x v="663"/>
    <x v="0"/>
    <x v="0"/>
    <x v="151"/>
    <x v="234"/>
    <x v="35"/>
    <x v="234"/>
    <x v="218"/>
    <x v="1"/>
    <x v="10"/>
    <x v="0"/>
    <x v="1"/>
    <x v="1"/>
    <x v="25"/>
    <x v="0"/>
    <x v="0"/>
    <x v="218"/>
    <x v="0"/>
    <x v="243"/>
    <x v="0"/>
    <x v="239"/>
    <x v="0"/>
    <x v="14"/>
    <x v="7"/>
    <x v="1"/>
    <x v="144"/>
    <x v="142"/>
    <x v="218"/>
    <x v="246"/>
    <x v="0"/>
    <x v="239"/>
    <x v="0"/>
    <x v="242"/>
    <x v="4"/>
    <x v="351"/>
    <x v="167"/>
    <x v="0"/>
    <x v="0"/>
    <x v="360"/>
    <x v="1"/>
    <x v="26"/>
    <x v="0"/>
    <x v="1"/>
    <x v="1"/>
    <x v="197"/>
    <x v="8"/>
    <x v="20"/>
    <x v="0"/>
    <x v="243"/>
    <x v="0"/>
    <x v="0"/>
    <x v="0"/>
    <x v="0"/>
    <x v="220"/>
    <x v="0"/>
    <x v="5"/>
    <x v="20"/>
    <x v="7"/>
    <x v="0"/>
    <x v="0"/>
    <x v="1"/>
    <x v="0"/>
    <x v="0"/>
    <x v="2"/>
    <x v="0"/>
    <x v="1"/>
    <x v="1"/>
  </r>
  <r>
    <x v="664"/>
    <x v="0"/>
    <x v="0"/>
    <x v="152"/>
    <x v="235"/>
    <x v="3"/>
    <x v="235"/>
    <x v="219"/>
    <x v="1"/>
    <x v="8"/>
    <x v="0"/>
    <x v="4"/>
    <x v="4"/>
    <x v="2"/>
    <x v="0"/>
    <x v="0"/>
    <x v="219"/>
    <x v="0"/>
    <x v="244"/>
    <x v="0"/>
    <x v="240"/>
    <x v="0"/>
    <x v="33"/>
    <x v="5"/>
    <x v="41"/>
    <x v="145"/>
    <x v="143"/>
    <x v="219"/>
    <x v="247"/>
    <x v="0"/>
    <x v="240"/>
    <x v="0"/>
    <x v="243"/>
    <x v="4"/>
    <x v="352"/>
    <x v="167"/>
    <x v="0"/>
    <x v="0"/>
    <x v="361"/>
    <x v="1"/>
    <x v="2"/>
    <x v="0"/>
    <x v="1"/>
    <x v="1"/>
    <x v="198"/>
    <x v="8"/>
    <x v="42"/>
    <x v="0"/>
    <x v="244"/>
    <x v="0"/>
    <x v="0"/>
    <x v="0"/>
    <x v="0"/>
    <x v="221"/>
    <x v="0"/>
    <x v="3"/>
    <x v="10"/>
    <x v="7"/>
    <x v="0"/>
    <x v="2"/>
    <x v="1"/>
    <x v="4"/>
    <x v="0"/>
    <x v="2"/>
    <x v="0"/>
    <x v="2"/>
    <x v="2"/>
  </r>
  <r>
    <x v="665"/>
    <x v="0"/>
    <x v="0"/>
    <x v="153"/>
    <x v="236"/>
    <x v="23"/>
    <x v="236"/>
    <x v="220"/>
    <x v="1"/>
    <x v="11"/>
    <x v="0"/>
    <x v="1"/>
    <x v="1"/>
    <x v="14"/>
    <x v="0"/>
    <x v="0"/>
    <x v="220"/>
    <x v="0"/>
    <x v="245"/>
    <x v="0"/>
    <x v="241"/>
    <x v="0"/>
    <x v="8"/>
    <x v="6"/>
    <x v="41"/>
    <x v="38"/>
    <x v="4"/>
    <x v="220"/>
    <x v="248"/>
    <x v="0"/>
    <x v="241"/>
    <x v="0"/>
    <x v="244"/>
    <x v="3"/>
    <x v="353"/>
    <x v="160"/>
    <x v="0"/>
    <x v="0"/>
    <x v="104"/>
    <x v="1"/>
    <x v="14"/>
    <x v="0"/>
    <x v="1"/>
    <x v="1"/>
    <x v="199"/>
    <x v="8"/>
    <x v="43"/>
    <x v="0"/>
    <x v="245"/>
    <x v="0"/>
    <x v="0"/>
    <x v="0"/>
    <x v="0"/>
    <x v="222"/>
    <x v="0"/>
    <x v="3"/>
    <x v="10"/>
    <x v="7"/>
    <x v="0"/>
    <x v="2"/>
    <x v="1"/>
    <x v="0"/>
    <x v="0"/>
    <x v="2"/>
    <x v="0"/>
    <x v="2"/>
    <x v="1"/>
  </r>
  <r>
    <x v="666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250"/>
    <x v="7"/>
    <x v="0"/>
    <x v="0"/>
    <x v="259"/>
    <x v="1"/>
    <x v="58"/>
    <x v="0"/>
    <x v="1"/>
    <x v="2"/>
    <x v="200"/>
    <x v="451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67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252"/>
    <x v="5"/>
    <x v="0"/>
    <x v="0"/>
    <x v="94"/>
    <x v="1"/>
    <x v="58"/>
    <x v="0"/>
    <x v="1"/>
    <x v="2"/>
    <x v="200"/>
    <x v="452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68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153"/>
    <x v="3"/>
    <x v="0"/>
    <x v="0"/>
    <x v="80"/>
    <x v="1"/>
    <x v="58"/>
    <x v="0"/>
    <x v="1"/>
    <x v="2"/>
    <x v="200"/>
    <x v="453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69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251"/>
    <x v="6"/>
    <x v="0"/>
    <x v="0"/>
    <x v="174"/>
    <x v="1"/>
    <x v="58"/>
    <x v="0"/>
    <x v="1"/>
    <x v="2"/>
    <x v="200"/>
    <x v="454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70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253"/>
    <x v="2"/>
    <x v="0"/>
    <x v="0"/>
    <x v="81"/>
    <x v="1"/>
    <x v="58"/>
    <x v="0"/>
    <x v="1"/>
    <x v="2"/>
    <x v="200"/>
    <x v="455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71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152"/>
    <x v="4"/>
    <x v="0"/>
    <x v="0"/>
    <x v="213"/>
    <x v="1"/>
    <x v="58"/>
    <x v="0"/>
    <x v="1"/>
    <x v="2"/>
    <x v="200"/>
    <x v="456"/>
    <x v="43"/>
    <x v="0"/>
    <x v="246"/>
    <x v="0"/>
    <x v="0"/>
    <x v="0"/>
    <x v="0"/>
    <x v="223"/>
    <x v="0"/>
    <x v="0"/>
    <x v="7"/>
    <x v="11"/>
    <x v="0"/>
    <x v="6"/>
    <x v="1"/>
    <x v="0"/>
    <x v="0"/>
    <x v="0"/>
    <x v="0"/>
    <x v="1"/>
    <x v="0"/>
  </r>
  <r>
    <x v="672"/>
    <x v="0"/>
    <x v="0"/>
    <x v="0"/>
    <x v="237"/>
    <x v="0"/>
    <x v="237"/>
    <x v="221"/>
    <x v="0"/>
    <x v="7"/>
    <x v="0"/>
    <x v="1"/>
    <x v="40"/>
    <x v="0"/>
    <x v="0"/>
    <x v="0"/>
    <x v="221"/>
    <x v="0"/>
    <x v="246"/>
    <x v="0"/>
    <x v="242"/>
    <x v="0"/>
    <x v="6"/>
    <x v="0"/>
    <x v="17"/>
    <x v="146"/>
    <x v="30"/>
    <x v="221"/>
    <x v="249"/>
    <x v="0"/>
    <x v="242"/>
    <x v="0"/>
    <x v="245"/>
    <x v="0"/>
    <x v="354"/>
    <x v="95"/>
    <x v="0"/>
    <x v="0"/>
    <x v="144"/>
    <x v="1"/>
    <x v="58"/>
    <x v="0"/>
    <x v="1"/>
    <x v="2"/>
    <x v="200"/>
    <x v="8"/>
    <x v="43"/>
    <x v="0"/>
    <x v="246"/>
    <x v="0"/>
    <x v="0"/>
    <x v="0"/>
    <x v="0"/>
    <x v="223"/>
    <x v="0"/>
    <x v="0"/>
    <x v="7"/>
    <x v="11"/>
    <x v="0"/>
    <x v="6"/>
    <x v="1"/>
    <x v="0"/>
    <x v="0"/>
    <x v="2"/>
    <x v="0"/>
    <x v="1"/>
    <x v="0"/>
  </r>
  <r>
    <x v="673"/>
    <x v="0"/>
    <x v="0"/>
    <x v="154"/>
    <x v="238"/>
    <x v="50"/>
    <x v="238"/>
    <x v="222"/>
    <x v="0"/>
    <x v="0"/>
    <x v="1"/>
    <x v="10"/>
    <x v="41"/>
    <x v="2"/>
    <x v="2"/>
    <x v="26"/>
    <x v="222"/>
    <x v="10"/>
    <x v="247"/>
    <x v="0"/>
    <x v="243"/>
    <x v="0"/>
    <x v="3"/>
    <x v="0"/>
    <x v="34"/>
    <x v="147"/>
    <x v="144"/>
    <x v="222"/>
    <x v="250"/>
    <x v="0"/>
    <x v="243"/>
    <x v="12"/>
    <x v="246"/>
    <x v="3"/>
    <x v="23"/>
    <x v="23"/>
    <x v="0"/>
    <x v="0"/>
    <x v="362"/>
    <x v="1"/>
    <x v="2"/>
    <x v="2"/>
    <x v="1"/>
    <x v="1"/>
    <x v="201"/>
    <x v="8"/>
    <x v="11"/>
    <x v="0"/>
    <x v="247"/>
    <x v="0"/>
    <x v="0"/>
    <x v="0"/>
    <x v="0"/>
    <x v="224"/>
    <x v="0"/>
    <x v="0"/>
    <x v="3"/>
    <x v="2"/>
    <x v="1"/>
    <x v="3"/>
    <x v="0"/>
    <x v="0"/>
    <x v="0"/>
    <x v="2"/>
    <x v="0"/>
    <x v="1"/>
    <x v="3"/>
  </r>
  <r>
    <x v="674"/>
    <x v="0"/>
    <x v="0"/>
    <x v="7"/>
    <x v="239"/>
    <x v="7"/>
    <x v="239"/>
    <x v="107"/>
    <x v="0"/>
    <x v="0"/>
    <x v="3"/>
    <x v="8"/>
    <x v="12"/>
    <x v="2"/>
    <x v="0"/>
    <x v="0"/>
    <x v="13"/>
    <x v="3"/>
    <x v="248"/>
    <x v="1"/>
    <x v="244"/>
    <x v="1"/>
    <x v="3"/>
    <x v="0"/>
    <x v="13"/>
    <x v="13"/>
    <x v="13"/>
    <x v="13"/>
    <x v="251"/>
    <x v="2"/>
    <x v="244"/>
    <x v="3"/>
    <x v="247"/>
    <x v="3"/>
    <x v="23"/>
    <x v="23"/>
    <x v="0"/>
    <x v="0"/>
    <x v="23"/>
    <x v="1"/>
    <x v="2"/>
    <x v="2"/>
    <x v="1"/>
    <x v="1"/>
    <x v="4"/>
    <x v="8"/>
    <x v="11"/>
    <x v="0"/>
    <x v="248"/>
    <x v="0"/>
    <x v="0"/>
    <x v="0"/>
    <x v="0"/>
    <x v="13"/>
    <x v="0"/>
    <x v="0"/>
    <x v="3"/>
    <x v="2"/>
    <x v="1"/>
    <x v="1"/>
    <x v="0"/>
    <x v="0"/>
    <x v="0"/>
    <x v="2"/>
    <x v="0"/>
    <x v="4"/>
    <x v="4"/>
  </r>
  <r>
    <x v="675"/>
    <x v="0"/>
    <x v="0"/>
    <x v="155"/>
    <x v="240"/>
    <x v="19"/>
    <x v="240"/>
    <x v="223"/>
    <x v="0"/>
    <x v="0"/>
    <x v="23"/>
    <x v="1"/>
    <x v="10"/>
    <x v="54"/>
    <x v="9"/>
    <x v="27"/>
    <x v="223"/>
    <x v="1"/>
    <x v="249"/>
    <x v="1"/>
    <x v="245"/>
    <x v="0"/>
    <x v="0"/>
    <x v="0"/>
    <x v="18"/>
    <x v="17"/>
    <x v="42"/>
    <x v="223"/>
    <x v="252"/>
    <x v="1"/>
    <x v="245"/>
    <x v="1"/>
    <x v="248"/>
    <x v="0"/>
    <x v="191"/>
    <x v="104"/>
    <x v="0"/>
    <x v="0"/>
    <x v="363"/>
    <x v="1"/>
    <x v="59"/>
    <x v="1"/>
    <x v="1"/>
    <x v="0"/>
    <x v="202"/>
    <x v="457"/>
    <x v="44"/>
    <x v="0"/>
    <x v="249"/>
    <x v="0"/>
    <x v="0"/>
    <x v="0"/>
    <x v="0"/>
    <x v="225"/>
    <x v="0"/>
    <x v="0"/>
    <x v="32"/>
    <x v="9"/>
    <x v="1"/>
    <x v="3"/>
    <x v="1"/>
    <x v="0"/>
    <x v="0"/>
    <x v="0"/>
    <x v="0"/>
    <x v="1"/>
    <x v="0"/>
  </r>
  <r>
    <x v="676"/>
    <x v="0"/>
    <x v="0"/>
    <x v="155"/>
    <x v="240"/>
    <x v="19"/>
    <x v="240"/>
    <x v="223"/>
    <x v="0"/>
    <x v="0"/>
    <x v="23"/>
    <x v="1"/>
    <x v="10"/>
    <x v="54"/>
    <x v="9"/>
    <x v="27"/>
    <x v="223"/>
    <x v="1"/>
    <x v="249"/>
    <x v="1"/>
    <x v="245"/>
    <x v="0"/>
    <x v="0"/>
    <x v="0"/>
    <x v="18"/>
    <x v="17"/>
    <x v="42"/>
    <x v="223"/>
    <x v="252"/>
    <x v="1"/>
    <x v="245"/>
    <x v="1"/>
    <x v="248"/>
    <x v="0"/>
    <x v="194"/>
    <x v="107"/>
    <x v="0"/>
    <x v="0"/>
    <x v="364"/>
    <x v="1"/>
    <x v="59"/>
    <x v="1"/>
    <x v="1"/>
    <x v="0"/>
    <x v="202"/>
    <x v="458"/>
    <x v="44"/>
    <x v="0"/>
    <x v="249"/>
    <x v="0"/>
    <x v="0"/>
    <x v="0"/>
    <x v="0"/>
    <x v="225"/>
    <x v="0"/>
    <x v="0"/>
    <x v="32"/>
    <x v="9"/>
    <x v="1"/>
    <x v="3"/>
    <x v="1"/>
    <x v="0"/>
    <x v="0"/>
    <x v="0"/>
    <x v="0"/>
    <x v="1"/>
    <x v="0"/>
  </r>
  <r>
    <x v="677"/>
    <x v="0"/>
    <x v="0"/>
    <x v="155"/>
    <x v="240"/>
    <x v="19"/>
    <x v="240"/>
    <x v="223"/>
    <x v="0"/>
    <x v="0"/>
    <x v="23"/>
    <x v="1"/>
    <x v="10"/>
    <x v="54"/>
    <x v="9"/>
    <x v="27"/>
    <x v="223"/>
    <x v="1"/>
    <x v="249"/>
    <x v="1"/>
    <x v="245"/>
    <x v="0"/>
    <x v="0"/>
    <x v="0"/>
    <x v="18"/>
    <x v="17"/>
    <x v="42"/>
    <x v="223"/>
    <x v="252"/>
    <x v="1"/>
    <x v="245"/>
    <x v="1"/>
    <x v="248"/>
    <x v="0"/>
    <x v="193"/>
    <x v="106"/>
    <x v="0"/>
    <x v="0"/>
    <x v="365"/>
    <x v="1"/>
    <x v="59"/>
    <x v="1"/>
    <x v="1"/>
    <x v="0"/>
    <x v="202"/>
    <x v="459"/>
    <x v="44"/>
    <x v="0"/>
    <x v="249"/>
    <x v="0"/>
    <x v="0"/>
    <x v="0"/>
    <x v="0"/>
    <x v="225"/>
    <x v="0"/>
    <x v="0"/>
    <x v="32"/>
    <x v="9"/>
    <x v="1"/>
    <x v="3"/>
    <x v="1"/>
    <x v="0"/>
    <x v="0"/>
    <x v="0"/>
    <x v="0"/>
    <x v="1"/>
    <x v="0"/>
  </r>
  <r>
    <x v="678"/>
    <x v="0"/>
    <x v="0"/>
    <x v="155"/>
    <x v="240"/>
    <x v="19"/>
    <x v="240"/>
    <x v="223"/>
    <x v="0"/>
    <x v="0"/>
    <x v="23"/>
    <x v="1"/>
    <x v="10"/>
    <x v="54"/>
    <x v="9"/>
    <x v="27"/>
    <x v="223"/>
    <x v="1"/>
    <x v="249"/>
    <x v="1"/>
    <x v="245"/>
    <x v="0"/>
    <x v="0"/>
    <x v="0"/>
    <x v="18"/>
    <x v="17"/>
    <x v="42"/>
    <x v="223"/>
    <x v="252"/>
    <x v="1"/>
    <x v="245"/>
    <x v="1"/>
    <x v="248"/>
    <x v="0"/>
    <x v="192"/>
    <x v="105"/>
    <x v="0"/>
    <x v="0"/>
    <x v="364"/>
    <x v="1"/>
    <x v="59"/>
    <x v="1"/>
    <x v="1"/>
    <x v="0"/>
    <x v="202"/>
    <x v="460"/>
    <x v="44"/>
    <x v="0"/>
    <x v="249"/>
    <x v="0"/>
    <x v="0"/>
    <x v="0"/>
    <x v="0"/>
    <x v="225"/>
    <x v="0"/>
    <x v="0"/>
    <x v="32"/>
    <x v="9"/>
    <x v="1"/>
    <x v="3"/>
    <x v="1"/>
    <x v="0"/>
    <x v="0"/>
    <x v="0"/>
    <x v="0"/>
    <x v="1"/>
    <x v="0"/>
  </r>
  <r>
    <x v="679"/>
    <x v="0"/>
    <x v="0"/>
    <x v="155"/>
    <x v="240"/>
    <x v="19"/>
    <x v="240"/>
    <x v="223"/>
    <x v="0"/>
    <x v="0"/>
    <x v="23"/>
    <x v="1"/>
    <x v="10"/>
    <x v="54"/>
    <x v="9"/>
    <x v="27"/>
    <x v="223"/>
    <x v="1"/>
    <x v="249"/>
    <x v="1"/>
    <x v="245"/>
    <x v="0"/>
    <x v="0"/>
    <x v="0"/>
    <x v="18"/>
    <x v="17"/>
    <x v="42"/>
    <x v="223"/>
    <x v="252"/>
    <x v="1"/>
    <x v="245"/>
    <x v="1"/>
    <x v="248"/>
    <x v="0"/>
    <x v="355"/>
    <x v="95"/>
    <x v="0"/>
    <x v="0"/>
    <x v="366"/>
    <x v="1"/>
    <x v="59"/>
    <x v="1"/>
    <x v="1"/>
    <x v="0"/>
    <x v="202"/>
    <x v="8"/>
    <x v="44"/>
    <x v="0"/>
    <x v="249"/>
    <x v="0"/>
    <x v="0"/>
    <x v="0"/>
    <x v="0"/>
    <x v="225"/>
    <x v="0"/>
    <x v="0"/>
    <x v="32"/>
    <x v="9"/>
    <x v="1"/>
    <x v="3"/>
    <x v="1"/>
    <x v="0"/>
    <x v="0"/>
    <x v="2"/>
    <x v="0"/>
    <x v="1"/>
    <x v="0"/>
  </r>
  <r>
    <x v="680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128"/>
    <x v="60"/>
    <x v="0"/>
    <x v="0"/>
    <x v="367"/>
    <x v="1"/>
    <x v="2"/>
    <x v="1"/>
    <x v="1"/>
    <x v="7"/>
    <x v="203"/>
    <x v="461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1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253"/>
    <x v="2"/>
    <x v="0"/>
    <x v="0"/>
    <x v="152"/>
    <x v="1"/>
    <x v="2"/>
    <x v="1"/>
    <x v="1"/>
    <x v="7"/>
    <x v="203"/>
    <x v="462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2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250"/>
    <x v="7"/>
    <x v="0"/>
    <x v="0"/>
    <x v="368"/>
    <x v="1"/>
    <x v="2"/>
    <x v="1"/>
    <x v="1"/>
    <x v="7"/>
    <x v="203"/>
    <x v="463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3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252"/>
    <x v="5"/>
    <x v="0"/>
    <x v="0"/>
    <x v="369"/>
    <x v="1"/>
    <x v="2"/>
    <x v="1"/>
    <x v="1"/>
    <x v="7"/>
    <x v="203"/>
    <x v="464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4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130"/>
    <x v="61"/>
    <x v="0"/>
    <x v="0"/>
    <x v="370"/>
    <x v="1"/>
    <x v="2"/>
    <x v="1"/>
    <x v="1"/>
    <x v="7"/>
    <x v="203"/>
    <x v="465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5"/>
    <x v="0"/>
    <x v="0"/>
    <x v="7"/>
    <x v="241"/>
    <x v="51"/>
    <x v="241"/>
    <x v="224"/>
    <x v="0"/>
    <x v="0"/>
    <x v="0"/>
    <x v="8"/>
    <x v="12"/>
    <x v="2"/>
    <x v="0"/>
    <x v="0"/>
    <x v="224"/>
    <x v="0"/>
    <x v="250"/>
    <x v="1"/>
    <x v="246"/>
    <x v="0"/>
    <x v="6"/>
    <x v="0"/>
    <x v="17"/>
    <x v="31"/>
    <x v="25"/>
    <x v="224"/>
    <x v="253"/>
    <x v="0"/>
    <x v="246"/>
    <x v="0"/>
    <x v="249"/>
    <x v="0"/>
    <x v="251"/>
    <x v="6"/>
    <x v="0"/>
    <x v="0"/>
    <x v="149"/>
    <x v="1"/>
    <x v="2"/>
    <x v="1"/>
    <x v="1"/>
    <x v="7"/>
    <x v="203"/>
    <x v="466"/>
    <x v="22"/>
    <x v="0"/>
    <x v="250"/>
    <x v="0"/>
    <x v="0"/>
    <x v="0"/>
    <x v="0"/>
    <x v="226"/>
    <x v="0"/>
    <x v="0"/>
    <x v="7"/>
    <x v="11"/>
    <x v="1"/>
    <x v="6"/>
    <x v="1"/>
    <x v="0"/>
    <x v="0"/>
    <x v="0"/>
    <x v="0"/>
    <x v="1"/>
    <x v="4"/>
  </r>
  <r>
    <x v="686"/>
    <x v="0"/>
    <x v="0"/>
    <x v="50"/>
    <x v="242"/>
    <x v="35"/>
    <x v="242"/>
    <x v="225"/>
    <x v="1"/>
    <x v="3"/>
    <x v="0"/>
    <x v="1"/>
    <x v="1"/>
    <x v="25"/>
    <x v="0"/>
    <x v="0"/>
    <x v="72"/>
    <x v="0"/>
    <x v="251"/>
    <x v="0"/>
    <x v="247"/>
    <x v="0"/>
    <x v="18"/>
    <x v="3"/>
    <x v="49"/>
    <x v="0"/>
    <x v="42"/>
    <x v="72"/>
    <x v="254"/>
    <x v="0"/>
    <x v="247"/>
    <x v="0"/>
    <x v="250"/>
    <x v="4"/>
    <x v="356"/>
    <x v="168"/>
    <x v="0"/>
    <x v="0"/>
    <x v="371"/>
    <x v="1"/>
    <x v="26"/>
    <x v="0"/>
    <x v="1"/>
    <x v="1"/>
    <x v="51"/>
    <x v="8"/>
    <x v="22"/>
    <x v="0"/>
    <x v="251"/>
    <x v="0"/>
    <x v="0"/>
    <x v="0"/>
    <x v="0"/>
    <x v="75"/>
    <x v="0"/>
    <x v="7"/>
    <x v="25"/>
    <x v="15"/>
    <x v="0"/>
    <x v="3"/>
    <x v="1"/>
    <x v="0"/>
    <x v="0"/>
    <x v="2"/>
    <x v="0"/>
    <x v="1"/>
    <x v="1"/>
  </r>
  <r>
    <x v="687"/>
    <x v="0"/>
    <x v="0"/>
    <x v="0"/>
    <x v="243"/>
    <x v="0"/>
    <x v="243"/>
    <x v="226"/>
    <x v="1"/>
    <x v="1"/>
    <x v="0"/>
    <x v="1"/>
    <x v="1"/>
    <x v="0"/>
    <x v="0"/>
    <x v="0"/>
    <x v="123"/>
    <x v="0"/>
    <x v="252"/>
    <x v="0"/>
    <x v="248"/>
    <x v="0"/>
    <x v="3"/>
    <x v="1"/>
    <x v="34"/>
    <x v="94"/>
    <x v="56"/>
    <x v="123"/>
    <x v="255"/>
    <x v="0"/>
    <x v="248"/>
    <x v="5"/>
    <x v="251"/>
    <x v="3"/>
    <x v="357"/>
    <x v="39"/>
    <x v="0"/>
    <x v="0"/>
    <x v="282"/>
    <x v="1"/>
    <x v="2"/>
    <x v="0"/>
    <x v="1"/>
    <x v="1"/>
    <x v="102"/>
    <x v="8"/>
    <x v="45"/>
    <x v="0"/>
    <x v="252"/>
    <x v="0"/>
    <x v="0"/>
    <x v="0"/>
    <x v="0"/>
    <x v="126"/>
    <x v="0"/>
    <x v="1"/>
    <x v="3"/>
    <x v="2"/>
    <x v="0"/>
    <x v="3"/>
    <x v="1"/>
    <x v="0"/>
    <x v="0"/>
    <x v="2"/>
    <x v="0"/>
    <x v="2"/>
    <x v="0"/>
  </r>
  <r>
    <x v="688"/>
    <x v="0"/>
    <x v="0"/>
    <x v="0"/>
    <x v="243"/>
    <x v="0"/>
    <x v="243"/>
    <x v="226"/>
    <x v="1"/>
    <x v="1"/>
    <x v="0"/>
    <x v="1"/>
    <x v="1"/>
    <x v="0"/>
    <x v="0"/>
    <x v="0"/>
    <x v="123"/>
    <x v="0"/>
    <x v="252"/>
    <x v="0"/>
    <x v="248"/>
    <x v="0"/>
    <x v="3"/>
    <x v="1"/>
    <x v="34"/>
    <x v="94"/>
    <x v="56"/>
    <x v="123"/>
    <x v="255"/>
    <x v="0"/>
    <x v="248"/>
    <x v="5"/>
    <x v="251"/>
    <x v="3"/>
    <x v="357"/>
    <x v="39"/>
    <x v="0"/>
    <x v="0"/>
    <x v="372"/>
    <x v="1"/>
    <x v="2"/>
    <x v="0"/>
    <x v="1"/>
    <x v="1"/>
    <x v="102"/>
    <x v="8"/>
    <x v="46"/>
    <x v="0"/>
    <x v="252"/>
    <x v="0"/>
    <x v="0"/>
    <x v="0"/>
    <x v="0"/>
    <x v="126"/>
    <x v="0"/>
    <x v="1"/>
    <x v="3"/>
    <x v="2"/>
    <x v="0"/>
    <x v="3"/>
    <x v="1"/>
    <x v="0"/>
    <x v="0"/>
    <x v="2"/>
    <x v="0"/>
    <x v="2"/>
    <x v="0"/>
  </r>
  <r>
    <x v="689"/>
    <x v="0"/>
    <x v="0"/>
    <x v="0"/>
    <x v="243"/>
    <x v="0"/>
    <x v="243"/>
    <x v="226"/>
    <x v="1"/>
    <x v="1"/>
    <x v="0"/>
    <x v="1"/>
    <x v="1"/>
    <x v="0"/>
    <x v="0"/>
    <x v="0"/>
    <x v="123"/>
    <x v="0"/>
    <x v="252"/>
    <x v="0"/>
    <x v="248"/>
    <x v="0"/>
    <x v="3"/>
    <x v="1"/>
    <x v="34"/>
    <x v="94"/>
    <x v="56"/>
    <x v="123"/>
    <x v="255"/>
    <x v="0"/>
    <x v="248"/>
    <x v="5"/>
    <x v="251"/>
    <x v="3"/>
    <x v="358"/>
    <x v="56"/>
    <x v="0"/>
    <x v="0"/>
    <x v="282"/>
    <x v="1"/>
    <x v="2"/>
    <x v="0"/>
    <x v="1"/>
    <x v="1"/>
    <x v="102"/>
    <x v="8"/>
    <x v="46"/>
    <x v="0"/>
    <x v="252"/>
    <x v="0"/>
    <x v="0"/>
    <x v="0"/>
    <x v="0"/>
    <x v="126"/>
    <x v="0"/>
    <x v="1"/>
    <x v="3"/>
    <x v="2"/>
    <x v="0"/>
    <x v="3"/>
    <x v="1"/>
    <x v="0"/>
    <x v="0"/>
    <x v="2"/>
    <x v="0"/>
    <x v="2"/>
    <x v="0"/>
  </r>
  <r>
    <x v="690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1"/>
    <x v="1"/>
    <x v="0"/>
    <x v="0"/>
    <x v="373"/>
    <x v="1"/>
    <x v="2"/>
    <x v="1"/>
    <x v="1"/>
    <x v="5"/>
    <x v="204"/>
    <x v="467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1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289"/>
    <x v="2"/>
    <x v="0"/>
    <x v="0"/>
    <x v="374"/>
    <x v="1"/>
    <x v="2"/>
    <x v="1"/>
    <x v="1"/>
    <x v="5"/>
    <x v="204"/>
    <x v="468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2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7"/>
    <x v="7"/>
    <x v="0"/>
    <x v="0"/>
    <x v="375"/>
    <x v="1"/>
    <x v="2"/>
    <x v="1"/>
    <x v="1"/>
    <x v="5"/>
    <x v="204"/>
    <x v="469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3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5"/>
    <x v="5"/>
    <x v="0"/>
    <x v="0"/>
    <x v="304"/>
    <x v="1"/>
    <x v="2"/>
    <x v="1"/>
    <x v="1"/>
    <x v="5"/>
    <x v="204"/>
    <x v="470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4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0"/>
    <x v="0"/>
    <x v="0"/>
    <x v="0"/>
    <x v="302"/>
    <x v="1"/>
    <x v="2"/>
    <x v="1"/>
    <x v="1"/>
    <x v="5"/>
    <x v="204"/>
    <x v="471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5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319"/>
    <x v="61"/>
    <x v="0"/>
    <x v="0"/>
    <x v="301"/>
    <x v="1"/>
    <x v="2"/>
    <x v="1"/>
    <x v="1"/>
    <x v="5"/>
    <x v="204"/>
    <x v="472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6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6"/>
    <x v="6"/>
    <x v="0"/>
    <x v="0"/>
    <x v="306"/>
    <x v="1"/>
    <x v="2"/>
    <x v="1"/>
    <x v="1"/>
    <x v="5"/>
    <x v="204"/>
    <x v="473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7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320"/>
    <x v="60"/>
    <x v="0"/>
    <x v="0"/>
    <x v="303"/>
    <x v="1"/>
    <x v="2"/>
    <x v="1"/>
    <x v="1"/>
    <x v="5"/>
    <x v="204"/>
    <x v="474"/>
    <x v="45"/>
    <x v="0"/>
    <x v="253"/>
    <x v="0"/>
    <x v="0"/>
    <x v="0"/>
    <x v="0"/>
    <x v="227"/>
    <x v="0"/>
    <x v="0"/>
    <x v="7"/>
    <x v="0"/>
    <x v="1"/>
    <x v="3"/>
    <x v="1"/>
    <x v="0"/>
    <x v="0"/>
    <x v="0"/>
    <x v="0"/>
    <x v="0"/>
    <x v="15"/>
  </r>
  <r>
    <x v="698"/>
    <x v="0"/>
    <x v="0"/>
    <x v="156"/>
    <x v="244"/>
    <x v="14"/>
    <x v="244"/>
    <x v="227"/>
    <x v="23"/>
    <x v="2"/>
    <x v="3"/>
    <x v="6"/>
    <x v="35"/>
    <x v="2"/>
    <x v="0"/>
    <x v="0"/>
    <x v="225"/>
    <x v="2"/>
    <x v="253"/>
    <x v="1"/>
    <x v="249"/>
    <x v="0"/>
    <x v="6"/>
    <x v="0"/>
    <x v="34"/>
    <x v="19"/>
    <x v="82"/>
    <x v="225"/>
    <x v="256"/>
    <x v="2"/>
    <x v="249"/>
    <x v="2"/>
    <x v="252"/>
    <x v="0"/>
    <x v="359"/>
    <x v="63"/>
    <x v="0"/>
    <x v="0"/>
    <x v="56"/>
    <x v="1"/>
    <x v="2"/>
    <x v="1"/>
    <x v="1"/>
    <x v="5"/>
    <x v="204"/>
    <x v="8"/>
    <x v="45"/>
    <x v="0"/>
    <x v="253"/>
    <x v="0"/>
    <x v="0"/>
    <x v="0"/>
    <x v="0"/>
    <x v="227"/>
    <x v="0"/>
    <x v="0"/>
    <x v="7"/>
    <x v="0"/>
    <x v="1"/>
    <x v="3"/>
    <x v="1"/>
    <x v="0"/>
    <x v="0"/>
    <x v="2"/>
    <x v="0"/>
    <x v="0"/>
    <x v="15"/>
  </r>
  <r>
    <x v="699"/>
    <x v="0"/>
    <x v="0"/>
    <x v="153"/>
    <x v="245"/>
    <x v="23"/>
    <x v="245"/>
    <x v="228"/>
    <x v="1"/>
    <x v="11"/>
    <x v="0"/>
    <x v="1"/>
    <x v="1"/>
    <x v="14"/>
    <x v="0"/>
    <x v="0"/>
    <x v="220"/>
    <x v="0"/>
    <x v="254"/>
    <x v="0"/>
    <x v="250"/>
    <x v="0"/>
    <x v="1"/>
    <x v="6"/>
    <x v="41"/>
    <x v="38"/>
    <x v="4"/>
    <x v="220"/>
    <x v="257"/>
    <x v="0"/>
    <x v="250"/>
    <x v="0"/>
    <x v="253"/>
    <x v="3"/>
    <x v="360"/>
    <x v="169"/>
    <x v="0"/>
    <x v="0"/>
    <x v="247"/>
    <x v="1"/>
    <x v="14"/>
    <x v="0"/>
    <x v="1"/>
    <x v="1"/>
    <x v="199"/>
    <x v="8"/>
    <x v="23"/>
    <x v="0"/>
    <x v="254"/>
    <x v="0"/>
    <x v="0"/>
    <x v="0"/>
    <x v="0"/>
    <x v="222"/>
    <x v="0"/>
    <x v="0"/>
    <x v="5"/>
    <x v="5"/>
    <x v="1"/>
    <x v="2"/>
    <x v="1"/>
    <x v="0"/>
    <x v="0"/>
    <x v="2"/>
    <x v="0"/>
    <x v="2"/>
    <x v="1"/>
  </r>
  <r>
    <x v="700"/>
    <x v="0"/>
    <x v="0"/>
    <x v="84"/>
    <x v="246"/>
    <x v="23"/>
    <x v="246"/>
    <x v="229"/>
    <x v="1"/>
    <x v="1"/>
    <x v="3"/>
    <x v="1"/>
    <x v="1"/>
    <x v="14"/>
    <x v="0"/>
    <x v="0"/>
    <x v="126"/>
    <x v="2"/>
    <x v="255"/>
    <x v="0"/>
    <x v="251"/>
    <x v="0"/>
    <x v="3"/>
    <x v="1"/>
    <x v="68"/>
    <x v="96"/>
    <x v="97"/>
    <x v="126"/>
    <x v="258"/>
    <x v="2"/>
    <x v="251"/>
    <x v="2"/>
    <x v="254"/>
    <x v="3"/>
    <x v="361"/>
    <x v="39"/>
    <x v="0"/>
    <x v="0"/>
    <x v="162"/>
    <x v="1"/>
    <x v="14"/>
    <x v="1"/>
    <x v="1"/>
    <x v="1"/>
    <x v="105"/>
    <x v="8"/>
    <x v="47"/>
    <x v="0"/>
    <x v="255"/>
    <x v="0"/>
    <x v="0"/>
    <x v="0"/>
    <x v="0"/>
    <x v="129"/>
    <x v="0"/>
    <x v="1"/>
    <x v="3"/>
    <x v="2"/>
    <x v="1"/>
    <x v="0"/>
    <x v="1"/>
    <x v="0"/>
    <x v="0"/>
    <x v="2"/>
    <x v="0"/>
    <x v="2"/>
    <x v="1"/>
  </r>
  <r>
    <x v="701"/>
    <x v="0"/>
    <x v="0"/>
    <x v="153"/>
    <x v="247"/>
    <x v="23"/>
    <x v="247"/>
    <x v="230"/>
    <x v="1"/>
    <x v="11"/>
    <x v="0"/>
    <x v="1"/>
    <x v="1"/>
    <x v="14"/>
    <x v="0"/>
    <x v="0"/>
    <x v="220"/>
    <x v="0"/>
    <x v="256"/>
    <x v="0"/>
    <x v="252"/>
    <x v="0"/>
    <x v="1"/>
    <x v="6"/>
    <x v="41"/>
    <x v="38"/>
    <x v="4"/>
    <x v="220"/>
    <x v="259"/>
    <x v="0"/>
    <x v="252"/>
    <x v="0"/>
    <x v="255"/>
    <x v="3"/>
    <x v="362"/>
    <x v="160"/>
    <x v="0"/>
    <x v="0"/>
    <x v="95"/>
    <x v="1"/>
    <x v="14"/>
    <x v="0"/>
    <x v="1"/>
    <x v="1"/>
    <x v="199"/>
    <x v="8"/>
    <x v="47"/>
    <x v="0"/>
    <x v="256"/>
    <x v="0"/>
    <x v="0"/>
    <x v="0"/>
    <x v="0"/>
    <x v="222"/>
    <x v="0"/>
    <x v="0"/>
    <x v="1"/>
    <x v="2"/>
    <x v="1"/>
    <x v="2"/>
    <x v="1"/>
    <x v="0"/>
    <x v="0"/>
    <x v="2"/>
    <x v="0"/>
    <x v="2"/>
    <x v="1"/>
  </r>
  <r>
    <x v="702"/>
    <x v="0"/>
    <x v="0"/>
    <x v="157"/>
    <x v="248"/>
    <x v="29"/>
    <x v="248"/>
    <x v="231"/>
    <x v="10"/>
    <x v="7"/>
    <x v="0"/>
    <x v="2"/>
    <x v="23"/>
    <x v="2"/>
    <x v="0"/>
    <x v="0"/>
    <x v="226"/>
    <x v="0"/>
    <x v="257"/>
    <x v="1"/>
    <x v="253"/>
    <x v="0"/>
    <x v="18"/>
    <x v="0"/>
    <x v="20"/>
    <x v="96"/>
    <x v="145"/>
    <x v="226"/>
    <x v="260"/>
    <x v="0"/>
    <x v="253"/>
    <x v="0"/>
    <x v="256"/>
    <x v="4"/>
    <x v="363"/>
    <x v="170"/>
    <x v="0"/>
    <x v="0"/>
    <x v="376"/>
    <x v="1"/>
    <x v="2"/>
    <x v="1"/>
    <x v="1"/>
    <x v="1"/>
    <x v="205"/>
    <x v="8"/>
    <x v="48"/>
    <x v="0"/>
    <x v="257"/>
    <x v="0"/>
    <x v="0"/>
    <x v="0"/>
    <x v="0"/>
    <x v="228"/>
    <x v="0"/>
    <x v="6"/>
    <x v="25"/>
    <x v="15"/>
    <x v="0"/>
    <x v="0"/>
    <x v="1"/>
    <x v="0"/>
    <x v="0"/>
    <x v="2"/>
    <x v="0"/>
    <x v="1"/>
    <x v="10"/>
  </r>
  <r>
    <x v="703"/>
    <x v="0"/>
    <x v="0"/>
    <x v="51"/>
    <x v="249"/>
    <x v="34"/>
    <x v="249"/>
    <x v="232"/>
    <x v="1"/>
    <x v="0"/>
    <x v="0"/>
    <x v="1"/>
    <x v="1"/>
    <x v="24"/>
    <x v="0"/>
    <x v="0"/>
    <x v="73"/>
    <x v="0"/>
    <x v="258"/>
    <x v="0"/>
    <x v="254"/>
    <x v="0"/>
    <x v="6"/>
    <x v="0"/>
    <x v="1"/>
    <x v="1"/>
    <x v="17"/>
    <x v="73"/>
    <x v="261"/>
    <x v="0"/>
    <x v="254"/>
    <x v="0"/>
    <x v="257"/>
    <x v="0"/>
    <x v="162"/>
    <x v="5"/>
    <x v="0"/>
    <x v="0"/>
    <x v="377"/>
    <x v="2"/>
    <x v="25"/>
    <x v="0"/>
    <x v="1"/>
    <x v="0"/>
    <x v="52"/>
    <x v="475"/>
    <x v="24"/>
    <x v="0"/>
    <x v="258"/>
    <x v="0"/>
    <x v="0"/>
    <x v="0"/>
    <x v="0"/>
    <x v="76"/>
    <x v="0"/>
    <x v="0"/>
    <x v="7"/>
    <x v="3"/>
    <x v="4"/>
    <x v="3"/>
    <x v="1"/>
    <x v="0"/>
    <x v="0"/>
    <x v="0"/>
    <x v="0"/>
    <x v="1"/>
    <x v="1"/>
  </r>
  <r>
    <x v="704"/>
    <x v="0"/>
    <x v="0"/>
    <x v="51"/>
    <x v="249"/>
    <x v="34"/>
    <x v="249"/>
    <x v="232"/>
    <x v="1"/>
    <x v="0"/>
    <x v="0"/>
    <x v="1"/>
    <x v="1"/>
    <x v="24"/>
    <x v="0"/>
    <x v="0"/>
    <x v="73"/>
    <x v="0"/>
    <x v="258"/>
    <x v="0"/>
    <x v="254"/>
    <x v="0"/>
    <x v="6"/>
    <x v="0"/>
    <x v="1"/>
    <x v="1"/>
    <x v="17"/>
    <x v="73"/>
    <x v="261"/>
    <x v="0"/>
    <x v="254"/>
    <x v="0"/>
    <x v="257"/>
    <x v="0"/>
    <x v="160"/>
    <x v="7"/>
    <x v="0"/>
    <x v="0"/>
    <x v="309"/>
    <x v="2"/>
    <x v="25"/>
    <x v="0"/>
    <x v="1"/>
    <x v="0"/>
    <x v="52"/>
    <x v="476"/>
    <x v="24"/>
    <x v="0"/>
    <x v="258"/>
    <x v="0"/>
    <x v="0"/>
    <x v="0"/>
    <x v="0"/>
    <x v="76"/>
    <x v="0"/>
    <x v="0"/>
    <x v="7"/>
    <x v="3"/>
    <x v="4"/>
    <x v="3"/>
    <x v="1"/>
    <x v="0"/>
    <x v="0"/>
    <x v="0"/>
    <x v="0"/>
    <x v="1"/>
    <x v="1"/>
  </r>
  <r>
    <x v="705"/>
    <x v="0"/>
    <x v="0"/>
    <x v="51"/>
    <x v="249"/>
    <x v="34"/>
    <x v="249"/>
    <x v="232"/>
    <x v="1"/>
    <x v="0"/>
    <x v="0"/>
    <x v="1"/>
    <x v="1"/>
    <x v="24"/>
    <x v="0"/>
    <x v="0"/>
    <x v="73"/>
    <x v="0"/>
    <x v="258"/>
    <x v="0"/>
    <x v="254"/>
    <x v="0"/>
    <x v="6"/>
    <x v="0"/>
    <x v="1"/>
    <x v="1"/>
    <x v="17"/>
    <x v="73"/>
    <x v="261"/>
    <x v="0"/>
    <x v="254"/>
    <x v="0"/>
    <x v="257"/>
    <x v="0"/>
    <x v="161"/>
    <x v="6"/>
    <x v="0"/>
    <x v="0"/>
    <x v="135"/>
    <x v="2"/>
    <x v="25"/>
    <x v="0"/>
    <x v="1"/>
    <x v="0"/>
    <x v="52"/>
    <x v="477"/>
    <x v="24"/>
    <x v="0"/>
    <x v="258"/>
    <x v="0"/>
    <x v="0"/>
    <x v="0"/>
    <x v="0"/>
    <x v="76"/>
    <x v="0"/>
    <x v="0"/>
    <x v="7"/>
    <x v="3"/>
    <x v="4"/>
    <x v="3"/>
    <x v="1"/>
    <x v="0"/>
    <x v="0"/>
    <x v="0"/>
    <x v="0"/>
    <x v="1"/>
    <x v="1"/>
  </r>
  <r>
    <x v="706"/>
    <x v="0"/>
    <x v="0"/>
    <x v="158"/>
    <x v="250"/>
    <x v="12"/>
    <x v="250"/>
    <x v="233"/>
    <x v="0"/>
    <x v="0"/>
    <x v="3"/>
    <x v="1"/>
    <x v="32"/>
    <x v="26"/>
    <x v="0"/>
    <x v="0"/>
    <x v="227"/>
    <x v="2"/>
    <x v="259"/>
    <x v="1"/>
    <x v="255"/>
    <x v="1"/>
    <x v="3"/>
    <x v="0"/>
    <x v="56"/>
    <x v="132"/>
    <x v="131"/>
    <x v="227"/>
    <x v="262"/>
    <x v="2"/>
    <x v="255"/>
    <x v="2"/>
    <x v="258"/>
    <x v="2"/>
    <x v="364"/>
    <x v="171"/>
    <x v="0"/>
    <x v="0"/>
    <x v="378"/>
    <x v="1"/>
    <x v="27"/>
    <x v="1"/>
    <x v="1"/>
    <x v="6"/>
    <x v="206"/>
    <x v="478"/>
    <x v="49"/>
    <x v="0"/>
    <x v="259"/>
    <x v="0"/>
    <x v="0"/>
    <x v="0"/>
    <x v="0"/>
    <x v="229"/>
    <x v="0"/>
    <x v="0"/>
    <x v="3"/>
    <x v="2"/>
    <x v="1"/>
    <x v="3"/>
    <x v="1"/>
    <x v="0"/>
    <x v="0"/>
    <x v="0"/>
    <x v="0"/>
    <x v="0"/>
    <x v="4"/>
  </r>
  <r>
    <x v="707"/>
    <x v="0"/>
    <x v="0"/>
    <x v="158"/>
    <x v="250"/>
    <x v="12"/>
    <x v="250"/>
    <x v="233"/>
    <x v="0"/>
    <x v="0"/>
    <x v="3"/>
    <x v="1"/>
    <x v="32"/>
    <x v="26"/>
    <x v="0"/>
    <x v="0"/>
    <x v="227"/>
    <x v="2"/>
    <x v="259"/>
    <x v="1"/>
    <x v="255"/>
    <x v="1"/>
    <x v="3"/>
    <x v="0"/>
    <x v="56"/>
    <x v="132"/>
    <x v="131"/>
    <x v="227"/>
    <x v="262"/>
    <x v="2"/>
    <x v="255"/>
    <x v="2"/>
    <x v="258"/>
    <x v="2"/>
    <x v="365"/>
    <x v="172"/>
    <x v="0"/>
    <x v="0"/>
    <x v="379"/>
    <x v="1"/>
    <x v="27"/>
    <x v="1"/>
    <x v="1"/>
    <x v="6"/>
    <x v="206"/>
    <x v="479"/>
    <x v="49"/>
    <x v="0"/>
    <x v="259"/>
    <x v="0"/>
    <x v="0"/>
    <x v="0"/>
    <x v="0"/>
    <x v="229"/>
    <x v="0"/>
    <x v="0"/>
    <x v="3"/>
    <x v="2"/>
    <x v="1"/>
    <x v="3"/>
    <x v="1"/>
    <x v="0"/>
    <x v="0"/>
    <x v="0"/>
    <x v="0"/>
    <x v="0"/>
    <x v="4"/>
  </r>
  <r>
    <x v="708"/>
    <x v="0"/>
    <x v="0"/>
    <x v="158"/>
    <x v="250"/>
    <x v="12"/>
    <x v="250"/>
    <x v="233"/>
    <x v="0"/>
    <x v="0"/>
    <x v="3"/>
    <x v="1"/>
    <x v="32"/>
    <x v="26"/>
    <x v="0"/>
    <x v="0"/>
    <x v="227"/>
    <x v="2"/>
    <x v="259"/>
    <x v="1"/>
    <x v="255"/>
    <x v="1"/>
    <x v="3"/>
    <x v="0"/>
    <x v="56"/>
    <x v="132"/>
    <x v="131"/>
    <x v="227"/>
    <x v="262"/>
    <x v="2"/>
    <x v="255"/>
    <x v="2"/>
    <x v="258"/>
    <x v="2"/>
    <x v="366"/>
    <x v="173"/>
    <x v="0"/>
    <x v="0"/>
    <x v="380"/>
    <x v="1"/>
    <x v="27"/>
    <x v="1"/>
    <x v="1"/>
    <x v="6"/>
    <x v="206"/>
    <x v="480"/>
    <x v="49"/>
    <x v="0"/>
    <x v="259"/>
    <x v="0"/>
    <x v="0"/>
    <x v="0"/>
    <x v="0"/>
    <x v="229"/>
    <x v="0"/>
    <x v="0"/>
    <x v="3"/>
    <x v="2"/>
    <x v="1"/>
    <x v="3"/>
    <x v="1"/>
    <x v="0"/>
    <x v="0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:H7" firstHeaderRow="1" firstDataRow="2" firstDataCol="1"/>
  <pivotFields count="67">
    <pivotField compact="0" showAll="0">
      <items count="7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4">
        <item x="12"/>
        <item x="8"/>
        <item x="6"/>
        <item x="2"/>
        <item x="11"/>
        <item x="10"/>
        <item x="1"/>
        <item x="9"/>
        <item x="7"/>
        <item x="3"/>
        <item x="4"/>
        <item x="5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axis="axisCol" compact="0" showAll="0">
      <items count="6">
        <item x="3"/>
        <item x="2"/>
        <item x="4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82">
        <item x="101"/>
        <item x="244"/>
        <item x="262"/>
        <item x="372"/>
        <item x="245"/>
        <item x="39"/>
        <item x="365"/>
        <item x="219"/>
        <item x="341"/>
        <item x="363"/>
        <item x="221"/>
        <item x="193"/>
        <item x="71"/>
        <item x="72"/>
        <item x="43"/>
        <item x="261"/>
        <item x="44"/>
        <item x="367"/>
        <item x="148"/>
        <item x="355"/>
        <item x="286"/>
        <item x="40"/>
        <item x="127"/>
        <item x="93"/>
        <item x="27"/>
        <item x="368"/>
        <item x="246"/>
        <item x="105"/>
        <item x="126"/>
        <item x="149"/>
        <item x="128"/>
        <item x="31"/>
        <item x="35"/>
        <item x="204"/>
        <item x="147"/>
        <item x="125"/>
        <item x="351"/>
        <item x="194"/>
        <item x="76"/>
        <item x="133"/>
        <item x="212"/>
        <item x="152"/>
        <item x="312"/>
        <item x="167"/>
        <item x="132"/>
        <item x="336"/>
        <item x="150"/>
        <item x="231"/>
        <item x="206"/>
        <item x="22"/>
        <item x="347"/>
        <item x="38"/>
        <item x="151"/>
        <item x="303"/>
        <item x="141"/>
        <item x="297"/>
        <item x="4"/>
        <item x="79"/>
        <item x="213"/>
        <item x="199"/>
        <item x="353"/>
        <item x="174"/>
        <item x="248"/>
        <item x="177"/>
        <item x="116"/>
        <item x="63"/>
        <item x="352"/>
        <item x="369"/>
        <item x="370"/>
        <item x="119"/>
        <item x="350"/>
        <item x="131"/>
        <item x="129"/>
        <item x="49"/>
        <item x="232"/>
        <item x="130"/>
        <item x="306"/>
        <item x="95"/>
        <item x="140"/>
        <item x="57"/>
        <item x="117"/>
        <item x="275"/>
        <item x="166"/>
        <item x="6"/>
        <item x="289"/>
        <item x="83"/>
        <item x="184"/>
        <item x="285"/>
        <item x="62"/>
        <item x="269"/>
        <item x="169"/>
        <item x="300"/>
        <item x="42"/>
        <item x="178"/>
        <item x="137"/>
        <item x="14"/>
        <item x="173"/>
        <item x="81"/>
        <item x="98"/>
        <item x="46"/>
        <item x="324"/>
        <item x="139"/>
        <item x="165"/>
        <item x="143"/>
        <item x="53"/>
        <item x="251"/>
        <item x="20"/>
        <item x="247"/>
        <item x="287"/>
        <item x="333"/>
        <item x="120"/>
        <item x="273"/>
        <item x="374"/>
        <item x="375"/>
        <item x="2"/>
        <item x="205"/>
        <item x="298"/>
        <item x="343"/>
        <item x="288"/>
        <item x="7"/>
        <item x="259"/>
        <item x="82"/>
        <item x="163"/>
        <item x="290"/>
        <item x="23"/>
        <item x="54"/>
        <item x="55"/>
        <item x="26"/>
        <item x="256"/>
        <item x="60"/>
        <item x="135"/>
        <item x="61"/>
        <item x="342"/>
        <item x="162"/>
        <item x="307"/>
        <item x="280"/>
        <item x="74"/>
        <item x="59"/>
        <item x="10"/>
        <item x="48"/>
        <item x="176"/>
        <item x="201"/>
        <item x="92"/>
        <item x="68"/>
        <item x="260"/>
        <item x="321"/>
        <item x="47"/>
        <item x="65"/>
        <item x="182"/>
        <item x="271"/>
        <item x="309"/>
        <item x="142"/>
        <item x="5"/>
        <item x="274"/>
        <item x="364"/>
        <item x="168"/>
        <item x="138"/>
        <item x="164"/>
        <item x="283"/>
        <item x="52"/>
        <item x="104"/>
        <item x="220"/>
        <item x="222"/>
        <item x="349"/>
        <item x="295"/>
        <item x="30"/>
        <item x="88"/>
        <item x="181"/>
        <item x="45"/>
        <item x="29"/>
        <item x="291"/>
        <item x="323"/>
        <item x="134"/>
        <item x="186"/>
        <item x="279"/>
        <item x="124"/>
        <item x="316"/>
        <item x="0"/>
        <item x="278"/>
        <item x="322"/>
        <item x="282"/>
        <item x="332"/>
        <item x="50"/>
        <item x="8"/>
        <item x="84"/>
        <item x="187"/>
        <item x="330"/>
        <item x="338"/>
        <item x="233"/>
        <item x="123"/>
        <item x="230"/>
        <item x="337"/>
        <item x="276"/>
        <item x="118"/>
        <item x="51"/>
        <item x="257"/>
        <item x="217"/>
        <item x="270"/>
        <item x="304"/>
        <item x="301"/>
        <item x="73"/>
        <item x="100"/>
        <item x="24"/>
        <item x="161"/>
        <item x="331"/>
        <item x="94"/>
        <item x="3"/>
        <item x="80"/>
        <item x="302"/>
        <item x="202"/>
        <item x="359"/>
        <item x="198"/>
        <item x="64"/>
        <item x="267"/>
        <item x="379"/>
        <item x="200"/>
        <item x="195"/>
        <item x="28"/>
        <item x="308"/>
        <item x="58"/>
        <item x="227"/>
        <item x="180"/>
        <item x="179"/>
        <item x="236"/>
        <item x="136"/>
        <item x="229"/>
        <item x="89"/>
        <item x="99"/>
        <item x="87"/>
        <item x="112"/>
        <item x="121"/>
        <item x="377"/>
        <item x="185"/>
        <item x="157"/>
        <item x="318"/>
        <item x="216"/>
        <item x="122"/>
        <item x="21"/>
        <item x="66"/>
        <item x="160"/>
        <item x="314"/>
        <item x="203"/>
        <item x="234"/>
        <item x="366"/>
        <item x="311"/>
        <item x="1"/>
        <item x="319"/>
        <item x="310"/>
        <item x="25"/>
        <item x="345"/>
        <item x="32"/>
        <item x="56"/>
        <item x="346"/>
        <item x="91"/>
        <item x="354"/>
        <item x="86"/>
        <item x="334"/>
        <item x="356"/>
        <item x="357"/>
        <item x="225"/>
        <item x="158"/>
        <item x="373"/>
        <item x="305"/>
        <item x="277"/>
        <item x="253"/>
        <item x="9"/>
        <item x="19"/>
        <item x="111"/>
        <item x="189"/>
        <item x="172"/>
        <item x="37"/>
        <item x="215"/>
        <item x="292"/>
        <item x="114"/>
        <item x="264"/>
        <item x="154"/>
        <item x="378"/>
        <item x="224"/>
        <item x="315"/>
        <item x="340"/>
        <item x="237"/>
        <item x="327"/>
        <item x="146"/>
        <item x="18"/>
        <item x="255"/>
        <item x="243"/>
        <item x="293"/>
        <item x="90"/>
        <item x="325"/>
        <item x="218"/>
        <item x="110"/>
        <item x="106"/>
        <item x="235"/>
        <item x="268"/>
        <item x="294"/>
        <item x="328"/>
        <item x="226"/>
        <item x="85"/>
        <item x="252"/>
        <item x="296"/>
        <item x="107"/>
        <item x="240"/>
        <item x="75"/>
        <item x="238"/>
        <item x="156"/>
        <item x="11"/>
        <item x="115"/>
        <item x="380"/>
        <item x="67"/>
        <item x="15"/>
        <item x="183"/>
        <item x="313"/>
        <item x="36"/>
        <item x="12"/>
        <item x="214"/>
        <item x="250"/>
        <item x="34"/>
        <item x="144"/>
        <item x="109"/>
        <item x="223"/>
        <item x="263"/>
        <item x="239"/>
        <item x="16"/>
        <item x="326"/>
        <item x="281"/>
        <item x="197"/>
        <item x="317"/>
        <item x="376"/>
        <item x="41"/>
        <item x="335"/>
        <item x="13"/>
        <item x="361"/>
        <item x="153"/>
        <item x="145"/>
        <item x="211"/>
        <item x="170"/>
        <item x="155"/>
        <item x="70"/>
        <item x="33"/>
        <item x="210"/>
        <item x="360"/>
        <item x="108"/>
        <item x="344"/>
        <item x="78"/>
        <item x="171"/>
        <item x="209"/>
        <item x="102"/>
        <item x="190"/>
        <item x="103"/>
        <item x="348"/>
        <item x="77"/>
        <item x="113"/>
        <item x="17"/>
        <item x="196"/>
        <item x="299"/>
        <item x="329"/>
        <item x="284"/>
        <item x="266"/>
        <item x="159"/>
        <item x="362"/>
        <item x="258"/>
        <item x="175"/>
        <item x="208"/>
        <item x="254"/>
        <item x="96"/>
        <item x="272"/>
        <item x="249"/>
        <item x="69"/>
        <item x="241"/>
        <item x="371"/>
        <item x="242"/>
        <item x="358"/>
        <item x="228"/>
        <item x="265"/>
        <item x="339"/>
        <item x="320"/>
        <item x="192"/>
        <item x="97"/>
        <item x="191"/>
        <item x="207"/>
        <item x="18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3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学费" fld="38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N13"/>
  <sheetViews>
    <sheetView tabSelected="1" workbookViewId="0">
      <selection activeCell="G19" sqref="G19"/>
    </sheetView>
  </sheetViews>
  <sheetFormatPr defaultColWidth="9.23076923076923" defaultRowHeight="16.8"/>
  <cols>
    <col min="3" max="3" width="9.84615384615385"/>
    <col min="5" max="5" width="11.6153846153846" customWidth="1"/>
    <col min="6" max="6" width="9.53846153846154" customWidth="1"/>
    <col min="7" max="7" width="15.9230769230769" customWidth="1"/>
    <col min="8" max="8" width="13.1538461538462" customWidth="1"/>
    <col min="9" max="9" width="40.9230769230769" customWidth="1"/>
    <col min="13" max="13" width="12.5" customWidth="1"/>
    <col min="14" max="14" width="20.2307692307692" customWidth="1"/>
  </cols>
  <sheetData>
    <row r="2" ht="17.6" spans="2:14">
      <c r="B2" s="169" t="s">
        <v>0</v>
      </c>
      <c r="C2" s="170" t="s">
        <v>1</v>
      </c>
      <c r="D2" s="170" t="s">
        <v>2</v>
      </c>
      <c r="E2" s="170" t="s">
        <v>3</v>
      </c>
      <c r="F2" s="170" t="s">
        <v>4</v>
      </c>
      <c r="G2" s="170" t="s">
        <v>5</v>
      </c>
      <c r="H2" s="171" t="s">
        <v>6</v>
      </c>
      <c r="I2" s="170" t="s">
        <v>7</v>
      </c>
      <c r="J2" s="97"/>
      <c r="K2" s="97"/>
      <c r="L2" s="172" t="s">
        <v>8</v>
      </c>
      <c r="M2" s="173"/>
      <c r="N2" s="173"/>
    </row>
    <row r="3" ht="17.6" spans="2:14">
      <c r="B3" s="174">
        <v>1</v>
      </c>
      <c r="C3" s="175">
        <v>341422</v>
      </c>
      <c r="D3" s="176" t="s">
        <v>9</v>
      </c>
      <c r="E3" s="24" t="s">
        <v>10</v>
      </c>
      <c r="F3" s="24" t="s">
        <v>11</v>
      </c>
      <c r="G3" s="177" t="s">
        <v>12</v>
      </c>
      <c r="H3" s="178">
        <f>业绩核算!AJ4-业绩核算!AF4</f>
        <v>166670.6136</v>
      </c>
      <c r="I3" s="24"/>
      <c r="J3" s="97"/>
      <c r="K3" s="97"/>
      <c r="L3" s="179" t="s">
        <v>13</v>
      </c>
      <c r="M3" s="179" t="s">
        <v>14</v>
      </c>
      <c r="N3" s="180" t="s">
        <v>15</v>
      </c>
    </row>
    <row r="4" ht="17.6" spans="2:14">
      <c r="B4" s="174">
        <v>2</v>
      </c>
      <c r="C4" s="175">
        <v>341422</v>
      </c>
      <c r="D4" s="176" t="s">
        <v>9</v>
      </c>
      <c r="E4" s="24" t="s">
        <v>10</v>
      </c>
      <c r="F4" s="24" t="s">
        <v>11</v>
      </c>
      <c r="G4" s="24" t="s">
        <v>16</v>
      </c>
      <c r="H4" s="178">
        <f>业绩核算!AF4</f>
        <v>499.828</v>
      </c>
      <c r="I4" s="24"/>
      <c r="J4" s="97"/>
      <c r="K4" s="97"/>
      <c r="L4" s="181" t="s">
        <v>17</v>
      </c>
      <c r="M4" s="182" t="s">
        <v>18</v>
      </c>
      <c r="N4" s="182" t="s">
        <v>19</v>
      </c>
    </row>
    <row r="5" ht="17.6" spans="2:14">
      <c r="B5" s="174">
        <v>3</v>
      </c>
      <c r="C5" s="175">
        <v>341422</v>
      </c>
      <c r="D5" s="176" t="s">
        <v>9</v>
      </c>
      <c r="E5" s="24" t="s">
        <v>10</v>
      </c>
      <c r="F5" s="24" t="s">
        <v>11</v>
      </c>
      <c r="G5" s="24" t="s">
        <v>20</v>
      </c>
      <c r="H5" s="178">
        <v>2400</v>
      </c>
      <c r="I5" s="24" t="s">
        <v>21</v>
      </c>
      <c r="J5" s="97"/>
      <c r="K5" s="97"/>
      <c r="L5" s="183"/>
      <c r="M5" s="182" t="s">
        <v>22</v>
      </c>
      <c r="N5" s="182" t="s">
        <v>12</v>
      </c>
    </row>
    <row r="6" ht="17.6" spans="2:14">
      <c r="B6" s="174">
        <v>4</v>
      </c>
      <c r="C6" s="175">
        <v>238256</v>
      </c>
      <c r="D6" s="176" t="s">
        <v>23</v>
      </c>
      <c r="E6" s="24" t="s">
        <v>10</v>
      </c>
      <c r="F6" s="24" t="s">
        <v>11</v>
      </c>
      <c r="G6" s="24" t="s">
        <v>19</v>
      </c>
      <c r="H6" s="178">
        <f>业绩核算!P5</f>
        <v>2000</v>
      </c>
      <c r="I6" s="184" t="s">
        <v>24</v>
      </c>
      <c r="J6" s="97"/>
      <c r="K6" s="97"/>
      <c r="L6" s="183"/>
      <c r="M6" s="182" t="s">
        <v>16</v>
      </c>
      <c r="N6" s="182" t="s">
        <v>12</v>
      </c>
    </row>
    <row r="7" ht="17.6" spans="2:14">
      <c r="B7" s="174">
        <v>5</v>
      </c>
      <c r="C7" s="175">
        <v>238256</v>
      </c>
      <c r="D7" s="176" t="s">
        <v>23</v>
      </c>
      <c r="E7" s="24" t="s">
        <v>10</v>
      </c>
      <c r="F7" s="24" t="s">
        <v>11</v>
      </c>
      <c r="G7" s="24" t="s">
        <v>12</v>
      </c>
      <c r="H7" s="178">
        <f>业绩核算!AJ5-业绩核算!N5-业绩核算!AF5</f>
        <v>84165.4094</v>
      </c>
      <c r="I7" s="24"/>
      <c r="J7" s="97"/>
      <c r="K7" s="97"/>
      <c r="L7" s="185"/>
      <c r="M7" s="182" t="s">
        <v>25</v>
      </c>
      <c r="N7" s="182" t="s">
        <v>20</v>
      </c>
    </row>
    <row r="8" ht="17.6" spans="2:14">
      <c r="B8" s="174">
        <v>6</v>
      </c>
      <c r="C8" s="175">
        <v>238256</v>
      </c>
      <c r="D8" s="176" t="s">
        <v>23</v>
      </c>
      <c r="E8" s="24" t="s">
        <v>10</v>
      </c>
      <c r="F8" s="24" t="s">
        <v>11</v>
      </c>
      <c r="G8" s="24" t="s">
        <v>16</v>
      </c>
      <c r="H8" s="41">
        <f>业绩核算!AF5</f>
        <v>313.6624</v>
      </c>
      <c r="I8" s="41"/>
      <c r="J8" s="97"/>
      <c r="K8" s="97"/>
      <c r="L8" s="186" t="s">
        <v>26</v>
      </c>
      <c r="M8" s="187" t="s">
        <v>27</v>
      </c>
      <c r="N8" s="187" t="s">
        <v>28</v>
      </c>
    </row>
    <row r="9" spans="2:14">
      <c r="B9" s="174">
        <v>7</v>
      </c>
      <c r="C9" s="175">
        <v>238256</v>
      </c>
      <c r="D9" s="176" t="s">
        <v>23</v>
      </c>
      <c r="E9" s="24" t="s">
        <v>10</v>
      </c>
      <c r="F9" s="24" t="s">
        <v>11</v>
      </c>
      <c r="G9" s="24" t="s">
        <v>20</v>
      </c>
      <c r="H9" s="178">
        <v>800</v>
      </c>
      <c r="I9" s="24" t="s">
        <v>29</v>
      </c>
      <c r="J9" s="27"/>
      <c r="K9" s="27"/>
      <c r="L9" s="188"/>
      <c r="M9" s="187" t="s">
        <v>30</v>
      </c>
      <c r="N9" s="187" t="s">
        <v>31</v>
      </c>
    </row>
    <row r="10" spans="2:14">
      <c r="B10" s="174">
        <v>8</v>
      </c>
      <c r="C10" s="175">
        <v>404905</v>
      </c>
      <c r="D10" s="176" t="s">
        <v>32</v>
      </c>
      <c r="E10" s="24" t="s">
        <v>10</v>
      </c>
      <c r="F10" s="24" t="s">
        <v>11</v>
      </c>
      <c r="G10" s="24" t="s">
        <v>19</v>
      </c>
      <c r="H10" s="178">
        <f>业绩核算!P6</f>
        <v>4000</v>
      </c>
      <c r="I10" s="184" t="s">
        <v>24</v>
      </c>
      <c r="J10" s="27"/>
      <c r="K10" s="27"/>
      <c r="L10" s="27"/>
      <c r="M10" s="27"/>
      <c r="N10" s="27"/>
    </row>
    <row r="11" spans="2:14">
      <c r="B11" s="174">
        <v>9</v>
      </c>
      <c r="C11" s="175">
        <v>404905</v>
      </c>
      <c r="D11" s="176" t="s">
        <v>32</v>
      </c>
      <c r="E11" s="24" t="s">
        <v>10</v>
      </c>
      <c r="F11" s="24" t="s">
        <v>11</v>
      </c>
      <c r="G11" s="24" t="s">
        <v>12</v>
      </c>
      <c r="H11" s="178">
        <f>业绩核算!AJ6-业绩核算!P6-业绩核算!AF6</f>
        <v>47494.306</v>
      </c>
      <c r="I11" s="24"/>
      <c r="J11" s="27"/>
      <c r="K11" s="27"/>
      <c r="L11" s="27"/>
      <c r="M11" s="27"/>
      <c r="N11" s="27"/>
    </row>
    <row r="12" spans="2:14">
      <c r="B12" s="174">
        <v>10</v>
      </c>
      <c r="C12" s="175">
        <v>404905</v>
      </c>
      <c r="D12" s="176" t="s">
        <v>32</v>
      </c>
      <c r="E12" s="24" t="s">
        <v>10</v>
      </c>
      <c r="F12" s="24" t="s">
        <v>11</v>
      </c>
      <c r="G12" s="24" t="s">
        <v>16</v>
      </c>
      <c r="H12" s="189">
        <f>业绩核算!AF6</f>
        <v>173.2</v>
      </c>
      <c r="I12" s="189"/>
    </row>
    <row r="13" spans="2:14">
      <c r="B13" s="174">
        <v>11</v>
      </c>
      <c r="C13" s="24">
        <v>675069</v>
      </c>
      <c r="D13" s="26" t="s">
        <v>33</v>
      </c>
      <c r="E13" s="24" t="s">
        <v>10</v>
      </c>
      <c r="F13" s="24" t="s">
        <v>11</v>
      </c>
      <c r="G13" s="24" t="s">
        <v>19</v>
      </c>
      <c r="H13" s="178">
        <v>2000</v>
      </c>
      <c r="I13" s="41" t="s">
        <v>34</v>
      </c>
    </row>
  </sheetData>
  <autoFilter xmlns:etc="http://www.wps.cn/officeDocument/2017/etCustomData" ref="B2:N13" etc:filterBottomFollowUsedRange="0">
    <extLst/>
  </autoFilter>
  <mergeCells count="2">
    <mergeCell ref="L4:L7"/>
    <mergeCell ref="L8:L9"/>
  </mergeCells>
  <dataValidations count="1">
    <dataValidation type="list" allowBlank="1" showInputMessage="1" showErrorMessage="1" sqref="G2:G5 G8:G13">
      <formula1>"月度绩效,提成奖金,其他业绩奖金,季度绩效,往月薪资补发,业绩扣款"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O719"/>
  <sheetViews>
    <sheetView showGridLines="0" workbookViewId="0">
      <selection activeCell="H18" sqref="H18"/>
    </sheetView>
  </sheetViews>
  <sheetFormatPr defaultColWidth="9" defaultRowHeight="16.8"/>
  <cols>
    <col min="2" max="2" width="17.1538461538462"/>
    <col min="3" max="3" width="12.3076923076923"/>
    <col min="4" max="4" width="15.3846153846154"/>
    <col min="5" max="5" width="12.4615384615385"/>
    <col min="6" max="6" width="13.9230769230769"/>
    <col min="7" max="7" width="12.4615384615385"/>
    <col min="8" max="8" width="15.3846153846154"/>
    <col min="29" max="29" width="10.4615384615385"/>
    <col min="32" max="32" width="9.76923076923077" customWidth="1"/>
    <col min="34" max="34" width="9" style="163"/>
    <col min="36" max="36" width="33.8173076923077" customWidth="1"/>
    <col min="39" max="39" width="11.7692307692308"/>
    <col min="54" max="54" width="11.7692307692308"/>
    <col min="65" max="65" width="13.1538461538462"/>
  </cols>
  <sheetData>
    <row r="2" spans="1:67">
      <c r="B2" s="164" t="s">
        <v>35</v>
      </c>
      <c r="C2" s="164" t="s">
        <v>36</v>
      </c>
      <c r="D2" s="164"/>
      <c r="E2" s="164"/>
      <c r="F2" s="164"/>
      <c r="G2" s="164"/>
      <c r="H2" s="164"/>
    </row>
    <row r="3" spans="1:67">
      <c r="B3" s="164" t="s">
        <v>37</v>
      </c>
      <c r="C3" s="164" t="s">
        <v>38</v>
      </c>
      <c r="D3" s="164" t="s">
        <v>39</v>
      </c>
      <c r="E3" s="164" t="s">
        <v>40</v>
      </c>
      <c r="F3" s="164" t="s">
        <v>41</v>
      </c>
      <c r="G3" s="164" t="s">
        <v>42</v>
      </c>
      <c r="H3" s="164" t="s">
        <v>43</v>
      </c>
    </row>
    <row r="4" spans="1:67">
      <c r="B4" s="164" t="s">
        <v>32</v>
      </c>
      <c r="C4" s="164">
        <v>565460</v>
      </c>
      <c r="D4" s="164">
        <v>630400</v>
      </c>
      <c r="E4" s="164">
        <v>17980</v>
      </c>
      <c r="F4" s="164">
        <v>574700</v>
      </c>
      <c r="G4" s="164">
        <v>30732</v>
      </c>
      <c r="H4" s="164">
        <v>1819272</v>
      </c>
    </row>
    <row r="5" spans="1:67">
      <c r="B5" s="164" t="s">
        <v>9</v>
      </c>
      <c r="C5" s="164">
        <v>1757980</v>
      </c>
      <c r="D5" s="164">
        <v>544753.65</v>
      </c>
      <c r="E5" s="164">
        <v>293917.1</v>
      </c>
      <c r="F5" s="164">
        <v>1245822.5</v>
      </c>
      <c r="G5" s="164">
        <v>99006</v>
      </c>
      <c r="H5" s="164">
        <v>3941479.25</v>
      </c>
    </row>
    <row r="6" spans="1:67">
      <c r="B6" s="164" t="s">
        <v>23</v>
      </c>
      <c r="C6" s="164">
        <v>744750</v>
      </c>
      <c r="D6" s="164">
        <v>270400</v>
      </c>
      <c r="E6" s="164">
        <v>401139</v>
      </c>
      <c r="F6" s="164">
        <v>1044423.4</v>
      </c>
      <c r="G6" s="164">
        <v>129270.3</v>
      </c>
      <c r="H6" s="164">
        <v>2589982.7</v>
      </c>
    </row>
    <row r="7" spans="1:67">
      <c r="B7" s="164" t="s">
        <v>43</v>
      </c>
      <c r="C7" s="164">
        <v>3068190</v>
      </c>
      <c r="D7" s="164">
        <v>1445553.65</v>
      </c>
      <c r="E7" s="164">
        <v>713036.1</v>
      </c>
      <c r="F7" s="164">
        <v>2864945.9</v>
      </c>
      <c r="G7" s="164">
        <v>259008.3</v>
      </c>
      <c r="H7" s="164">
        <v>8350733.95</v>
      </c>
    </row>
    <row r="10" ht="14" customHeight="1" spans="1:67">
      <c r="A10" s="165" t="s">
        <v>0</v>
      </c>
      <c r="B10" s="165" t="s">
        <v>44</v>
      </c>
      <c r="C10" s="165" t="s">
        <v>3</v>
      </c>
      <c r="D10" s="165" t="s">
        <v>45</v>
      </c>
      <c r="E10" s="165" t="s">
        <v>46</v>
      </c>
      <c r="F10" s="165" t="s">
        <v>47</v>
      </c>
      <c r="G10" s="165" t="s">
        <v>48</v>
      </c>
      <c r="H10" s="165" t="s">
        <v>49</v>
      </c>
      <c r="I10" s="165" t="s">
        <v>50</v>
      </c>
      <c r="J10" s="165" t="s">
        <v>51</v>
      </c>
      <c r="K10" s="165" t="s">
        <v>52</v>
      </c>
      <c r="L10" s="165" t="s">
        <v>53</v>
      </c>
      <c r="M10" s="165" t="s">
        <v>54</v>
      </c>
      <c r="N10" s="165" t="s">
        <v>55</v>
      </c>
      <c r="O10" s="165" t="s">
        <v>56</v>
      </c>
      <c r="P10" s="165" t="s">
        <v>57</v>
      </c>
      <c r="Q10" s="165" t="s">
        <v>58</v>
      </c>
      <c r="R10" s="165" t="s">
        <v>59</v>
      </c>
      <c r="S10" s="165" t="s">
        <v>60</v>
      </c>
      <c r="T10" s="165" t="s">
        <v>61</v>
      </c>
      <c r="U10" s="165" t="s">
        <v>62</v>
      </c>
      <c r="V10" s="165" t="s">
        <v>63</v>
      </c>
      <c r="W10" s="165" t="s">
        <v>64</v>
      </c>
      <c r="X10" s="165" t="s">
        <v>65</v>
      </c>
      <c r="Y10" s="165" t="s">
        <v>44</v>
      </c>
      <c r="Z10" s="165" t="s">
        <v>66</v>
      </c>
      <c r="AA10" s="165" t="s">
        <v>67</v>
      </c>
      <c r="AB10" s="165" t="s">
        <v>68</v>
      </c>
      <c r="AC10" s="165" t="s">
        <v>69</v>
      </c>
      <c r="AD10" s="165" t="s">
        <v>37</v>
      </c>
      <c r="AE10" s="165" t="s">
        <v>70</v>
      </c>
      <c r="AF10" s="165" t="s">
        <v>71</v>
      </c>
      <c r="AG10" s="165" t="s">
        <v>72</v>
      </c>
      <c r="AH10" s="165" t="s">
        <v>36</v>
      </c>
      <c r="AI10" s="165" t="s">
        <v>73</v>
      </c>
      <c r="AJ10" s="165" t="s">
        <v>74</v>
      </c>
      <c r="AK10" s="165" t="s">
        <v>75</v>
      </c>
      <c r="AL10" s="165" t="s">
        <v>76</v>
      </c>
      <c r="AM10" s="165" t="s">
        <v>77</v>
      </c>
      <c r="AN10" s="165" t="s">
        <v>78</v>
      </c>
      <c r="AO10" s="165" t="s">
        <v>79</v>
      </c>
      <c r="AP10" s="165" t="s">
        <v>80</v>
      </c>
      <c r="AQ10" s="165" t="s">
        <v>81</v>
      </c>
      <c r="AR10" s="165" t="s">
        <v>82</v>
      </c>
      <c r="AS10" s="165" t="s">
        <v>83</v>
      </c>
      <c r="AT10" s="165" t="s">
        <v>84</v>
      </c>
      <c r="AU10" s="165" t="s">
        <v>85</v>
      </c>
      <c r="AV10" s="165" t="s">
        <v>86</v>
      </c>
      <c r="AW10" s="165" t="s">
        <v>87</v>
      </c>
      <c r="AX10" s="165" t="s">
        <v>88</v>
      </c>
      <c r="AY10" s="165" t="s">
        <v>89</v>
      </c>
      <c r="AZ10" s="165" t="s">
        <v>90</v>
      </c>
      <c r="BA10" s="165" t="s">
        <v>91</v>
      </c>
      <c r="BB10" s="165" t="s">
        <v>92</v>
      </c>
      <c r="BC10" s="165" t="s">
        <v>93</v>
      </c>
      <c r="BD10" s="165" t="s">
        <v>94</v>
      </c>
      <c r="BE10" s="165" t="s">
        <v>95</v>
      </c>
      <c r="BF10" s="165" t="s">
        <v>96</v>
      </c>
      <c r="BG10" s="165" t="s">
        <v>97</v>
      </c>
      <c r="BH10" s="165" t="s">
        <v>98</v>
      </c>
      <c r="BI10" s="165" t="s">
        <v>99</v>
      </c>
      <c r="BJ10" s="165" t="s">
        <v>100</v>
      </c>
      <c r="BK10" s="165" t="s">
        <v>101</v>
      </c>
      <c r="BL10" s="165" t="s">
        <v>102</v>
      </c>
      <c r="BM10" s="165" t="s">
        <v>103</v>
      </c>
      <c r="BN10" s="165" t="s">
        <v>104</v>
      </c>
      <c r="BO10" s="165" t="s">
        <v>105</v>
      </c>
    </row>
    <row r="11" spans="1:67">
      <c r="A11" s="166">
        <v>1</v>
      </c>
      <c r="B11" s="166" t="s">
        <v>106</v>
      </c>
      <c r="C11" s="166" t="s">
        <v>107</v>
      </c>
      <c r="D11" s="166"/>
      <c r="E11" s="166" t="s">
        <v>108</v>
      </c>
      <c r="F11" s="166"/>
      <c r="G11" s="166" t="s">
        <v>109</v>
      </c>
      <c r="H11" s="166" t="s">
        <v>110</v>
      </c>
      <c r="I11" s="166" t="s">
        <v>111</v>
      </c>
      <c r="J11" s="166" t="s">
        <v>112</v>
      </c>
      <c r="K11" s="166" t="s">
        <v>23</v>
      </c>
      <c r="L11" s="166" t="s">
        <v>113</v>
      </c>
      <c r="M11" s="166" t="s">
        <v>114</v>
      </c>
      <c r="N11" s="166"/>
      <c r="O11" s="166"/>
      <c r="P11" s="166"/>
      <c r="Q11" s="166" t="s">
        <v>115</v>
      </c>
      <c r="R11" s="166" t="s">
        <v>23</v>
      </c>
      <c r="S11" s="166" t="s">
        <v>116</v>
      </c>
      <c r="T11" s="166" t="s">
        <v>117</v>
      </c>
      <c r="U11" s="166" t="s">
        <v>118</v>
      </c>
      <c r="V11" s="166" t="s">
        <v>119</v>
      </c>
      <c r="W11" s="166" t="s">
        <v>120</v>
      </c>
      <c r="X11" s="166" t="s">
        <v>112</v>
      </c>
      <c r="Y11" s="166" t="s">
        <v>121</v>
      </c>
      <c r="Z11" s="166" t="s">
        <v>122</v>
      </c>
      <c r="AA11" s="166" t="s">
        <v>123</v>
      </c>
      <c r="AB11" s="166" t="s">
        <v>115</v>
      </c>
      <c r="AC11" s="166">
        <v>5978320</v>
      </c>
      <c r="AD11" s="166" t="s">
        <v>23</v>
      </c>
      <c r="AE11" s="166" t="s">
        <v>118</v>
      </c>
      <c r="AF11" s="166" t="s">
        <v>23</v>
      </c>
      <c r="AG11" s="166" t="s">
        <v>124</v>
      </c>
      <c r="AH11" s="167" t="s">
        <v>41</v>
      </c>
      <c r="AI11" s="166" t="s">
        <v>125</v>
      </c>
      <c r="AJ11" s="166" t="s">
        <v>126</v>
      </c>
      <c r="AK11" s="166" t="s">
        <v>127</v>
      </c>
      <c r="AL11" s="166" t="s">
        <v>111</v>
      </c>
      <c r="AM11" s="168">
        <v>5856</v>
      </c>
      <c r="AN11" s="166" t="s">
        <v>128</v>
      </c>
      <c r="AO11" s="166" t="s">
        <v>129</v>
      </c>
      <c r="AP11" s="166" t="s">
        <v>130</v>
      </c>
      <c r="AQ11" s="166" t="s">
        <v>131</v>
      </c>
      <c r="AR11" s="166" t="s">
        <v>132</v>
      </c>
      <c r="AS11" s="166" t="s">
        <v>133</v>
      </c>
      <c r="AT11" s="166" t="s">
        <v>134</v>
      </c>
      <c r="AU11" s="166" t="s">
        <v>135</v>
      </c>
      <c r="AV11" s="166"/>
      <c r="AW11" s="166" t="s">
        <v>136</v>
      </c>
      <c r="AX11" s="166"/>
      <c r="AY11" s="166"/>
      <c r="AZ11" s="166"/>
      <c r="BA11" s="166"/>
      <c r="BB11" s="166">
        <v>84878428</v>
      </c>
      <c r="BC11" s="166" t="s">
        <v>137</v>
      </c>
      <c r="BD11" s="166" t="s">
        <v>138</v>
      </c>
      <c r="BE11" s="166" t="s">
        <v>139</v>
      </c>
      <c r="BF11" s="166" t="s">
        <v>140</v>
      </c>
      <c r="BG11" s="166"/>
      <c r="BH11" s="166" t="s">
        <v>141</v>
      </c>
      <c r="BI11" s="166" t="s">
        <v>137</v>
      </c>
      <c r="BJ11" s="166" t="s">
        <v>111</v>
      </c>
      <c r="BK11" s="166"/>
      <c r="BL11" s="166" t="s">
        <v>142</v>
      </c>
      <c r="BM11" s="166"/>
      <c r="BN11" s="166" t="s">
        <v>143</v>
      </c>
      <c r="BO11" s="166"/>
    </row>
    <row r="12" spans="1:67">
      <c r="A12" s="166">
        <v>2</v>
      </c>
      <c r="B12" s="166" t="s">
        <v>106</v>
      </c>
      <c r="C12" s="166" t="s">
        <v>107</v>
      </c>
      <c r="D12" s="166"/>
      <c r="E12" s="166" t="s">
        <v>108</v>
      </c>
      <c r="F12" s="166"/>
      <c r="G12" s="166" t="s">
        <v>109</v>
      </c>
      <c r="H12" s="166" t="s">
        <v>110</v>
      </c>
      <c r="I12" s="166" t="s">
        <v>111</v>
      </c>
      <c r="J12" s="166" t="s">
        <v>112</v>
      </c>
      <c r="K12" s="166" t="s">
        <v>23</v>
      </c>
      <c r="L12" s="166" t="s">
        <v>113</v>
      </c>
      <c r="M12" s="166" t="s">
        <v>114</v>
      </c>
      <c r="N12" s="166"/>
      <c r="O12" s="166"/>
      <c r="P12" s="166"/>
      <c r="Q12" s="166" t="s">
        <v>115</v>
      </c>
      <c r="R12" s="166" t="s">
        <v>23</v>
      </c>
      <c r="S12" s="166" t="s">
        <v>116</v>
      </c>
      <c r="T12" s="166" t="s">
        <v>117</v>
      </c>
      <c r="U12" s="166" t="s">
        <v>118</v>
      </c>
      <c r="V12" s="166" t="s">
        <v>119</v>
      </c>
      <c r="W12" s="166" t="s">
        <v>120</v>
      </c>
      <c r="X12" s="166" t="s">
        <v>112</v>
      </c>
      <c r="Y12" s="166" t="s">
        <v>121</v>
      </c>
      <c r="Z12" s="166" t="s">
        <v>122</v>
      </c>
      <c r="AA12" s="166" t="s">
        <v>123</v>
      </c>
      <c r="AB12" s="166" t="s">
        <v>115</v>
      </c>
      <c r="AC12" s="166">
        <v>5978320</v>
      </c>
      <c r="AD12" s="166" t="s">
        <v>23</v>
      </c>
      <c r="AE12" s="166" t="s">
        <v>118</v>
      </c>
      <c r="AF12" s="166" t="s">
        <v>23</v>
      </c>
      <c r="AG12" s="166" t="s">
        <v>124</v>
      </c>
      <c r="AH12" s="167" t="s">
        <v>41</v>
      </c>
      <c r="AI12" s="166" t="s">
        <v>144</v>
      </c>
      <c r="AJ12" s="166" t="s">
        <v>145</v>
      </c>
      <c r="AK12" s="166" t="s">
        <v>127</v>
      </c>
      <c r="AL12" s="166" t="s">
        <v>111</v>
      </c>
      <c r="AM12" s="168">
        <v>9648.8</v>
      </c>
      <c r="AN12" s="166" t="s">
        <v>128</v>
      </c>
      <c r="AO12" s="166" t="s">
        <v>129</v>
      </c>
      <c r="AP12" s="166" t="s">
        <v>130</v>
      </c>
      <c r="AQ12" s="166" t="s">
        <v>131</v>
      </c>
      <c r="AR12" s="166" t="s">
        <v>132</v>
      </c>
      <c r="AS12" s="166" t="s">
        <v>133</v>
      </c>
      <c r="AT12" s="166" t="s">
        <v>146</v>
      </c>
      <c r="AU12" s="166" t="s">
        <v>135</v>
      </c>
      <c r="AV12" s="166"/>
      <c r="AW12" s="166" t="s">
        <v>136</v>
      </c>
      <c r="AX12" s="166"/>
      <c r="AY12" s="166"/>
      <c r="AZ12" s="166"/>
      <c r="BA12" s="166"/>
      <c r="BB12" s="166">
        <v>84878428</v>
      </c>
      <c r="BC12" s="166" t="s">
        <v>137</v>
      </c>
      <c r="BD12" s="166" t="s">
        <v>138</v>
      </c>
      <c r="BE12" s="166" t="s">
        <v>139</v>
      </c>
      <c r="BF12" s="166" t="s">
        <v>140</v>
      </c>
      <c r="BG12" s="166"/>
      <c r="BH12" s="166" t="s">
        <v>141</v>
      </c>
      <c r="BI12" s="166" t="s">
        <v>137</v>
      </c>
      <c r="BJ12" s="166" t="s">
        <v>111</v>
      </c>
      <c r="BK12" s="166"/>
      <c r="BL12" s="166" t="s">
        <v>142</v>
      </c>
      <c r="BM12" s="166"/>
      <c r="BN12" s="166" t="s">
        <v>143</v>
      </c>
      <c r="BO12" s="166"/>
    </row>
    <row r="13" spans="1:67">
      <c r="A13" s="166">
        <v>3</v>
      </c>
      <c r="B13" s="166" t="s">
        <v>106</v>
      </c>
      <c r="C13" s="166" t="s">
        <v>107</v>
      </c>
      <c r="D13" s="166"/>
      <c r="E13" s="166" t="s">
        <v>108</v>
      </c>
      <c r="F13" s="166"/>
      <c r="G13" s="166" t="s">
        <v>109</v>
      </c>
      <c r="H13" s="166" t="s">
        <v>110</v>
      </c>
      <c r="I13" s="166" t="s">
        <v>111</v>
      </c>
      <c r="J13" s="166" t="s">
        <v>112</v>
      </c>
      <c r="K13" s="166" t="s">
        <v>23</v>
      </c>
      <c r="L13" s="166" t="s">
        <v>113</v>
      </c>
      <c r="M13" s="166" t="s">
        <v>114</v>
      </c>
      <c r="N13" s="166"/>
      <c r="O13" s="166"/>
      <c r="P13" s="166"/>
      <c r="Q13" s="166" t="s">
        <v>115</v>
      </c>
      <c r="R13" s="166" t="s">
        <v>23</v>
      </c>
      <c r="S13" s="166" t="s">
        <v>116</v>
      </c>
      <c r="T13" s="166" t="s">
        <v>117</v>
      </c>
      <c r="U13" s="166" t="s">
        <v>118</v>
      </c>
      <c r="V13" s="166" t="s">
        <v>119</v>
      </c>
      <c r="W13" s="166" t="s">
        <v>120</v>
      </c>
      <c r="X13" s="166" t="s">
        <v>112</v>
      </c>
      <c r="Y13" s="166" t="s">
        <v>121</v>
      </c>
      <c r="Z13" s="166" t="s">
        <v>122</v>
      </c>
      <c r="AA13" s="166" t="s">
        <v>123</v>
      </c>
      <c r="AB13" s="166" t="s">
        <v>115</v>
      </c>
      <c r="AC13" s="166">
        <v>5978320</v>
      </c>
      <c r="AD13" s="166" t="s">
        <v>23</v>
      </c>
      <c r="AE13" s="166" t="s">
        <v>118</v>
      </c>
      <c r="AF13" s="166" t="s">
        <v>23</v>
      </c>
      <c r="AG13" s="166" t="s">
        <v>124</v>
      </c>
      <c r="AH13" s="167" t="s">
        <v>41</v>
      </c>
      <c r="AI13" s="166" t="s">
        <v>147</v>
      </c>
      <c r="AJ13" s="166" t="s">
        <v>148</v>
      </c>
      <c r="AK13" s="166" t="s">
        <v>127</v>
      </c>
      <c r="AL13" s="166" t="s">
        <v>111</v>
      </c>
      <c r="AM13" s="168">
        <v>4363.2</v>
      </c>
      <c r="AN13" s="166" t="s">
        <v>128</v>
      </c>
      <c r="AO13" s="166" t="s">
        <v>129</v>
      </c>
      <c r="AP13" s="166" t="s">
        <v>130</v>
      </c>
      <c r="AQ13" s="166" t="s">
        <v>131</v>
      </c>
      <c r="AR13" s="166" t="s">
        <v>132</v>
      </c>
      <c r="AS13" s="166" t="s">
        <v>133</v>
      </c>
      <c r="AT13" s="166" t="s">
        <v>149</v>
      </c>
      <c r="AU13" s="166" t="s">
        <v>135</v>
      </c>
      <c r="AV13" s="166"/>
      <c r="AW13" s="166" t="s">
        <v>136</v>
      </c>
      <c r="AX13" s="166"/>
      <c r="AY13" s="166"/>
      <c r="AZ13" s="166"/>
      <c r="BA13" s="166"/>
      <c r="BB13" s="166">
        <v>84878428</v>
      </c>
      <c r="BC13" s="166" t="s">
        <v>137</v>
      </c>
      <c r="BD13" s="166" t="s">
        <v>138</v>
      </c>
      <c r="BE13" s="166" t="s">
        <v>139</v>
      </c>
      <c r="BF13" s="166" t="s">
        <v>140</v>
      </c>
      <c r="BG13" s="166"/>
      <c r="BH13" s="166" t="s">
        <v>141</v>
      </c>
      <c r="BI13" s="166" t="s">
        <v>137</v>
      </c>
      <c r="BJ13" s="166" t="s">
        <v>111</v>
      </c>
      <c r="BK13" s="166"/>
      <c r="BL13" s="166" t="s">
        <v>150</v>
      </c>
      <c r="BM13" s="166"/>
      <c r="BN13" s="166" t="s">
        <v>143</v>
      </c>
      <c r="BO13" s="166"/>
    </row>
    <row r="14" spans="1:67">
      <c r="A14" s="166">
        <v>4</v>
      </c>
      <c r="B14" s="166" t="s">
        <v>106</v>
      </c>
      <c r="C14" s="166" t="s">
        <v>107</v>
      </c>
      <c r="D14" s="166"/>
      <c r="E14" s="166" t="s">
        <v>108</v>
      </c>
      <c r="F14" s="166"/>
      <c r="G14" s="166" t="s">
        <v>109</v>
      </c>
      <c r="H14" s="166" t="s">
        <v>110</v>
      </c>
      <c r="I14" s="166" t="s">
        <v>111</v>
      </c>
      <c r="J14" s="166" t="s">
        <v>112</v>
      </c>
      <c r="K14" s="166" t="s">
        <v>23</v>
      </c>
      <c r="L14" s="166" t="s">
        <v>113</v>
      </c>
      <c r="M14" s="166" t="s">
        <v>114</v>
      </c>
      <c r="N14" s="166"/>
      <c r="O14" s="166"/>
      <c r="P14" s="166"/>
      <c r="Q14" s="166" t="s">
        <v>115</v>
      </c>
      <c r="R14" s="166" t="s">
        <v>23</v>
      </c>
      <c r="S14" s="166" t="s">
        <v>116</v>
      </c>
      <c r="T14" s="166" t="s">
        <v>117</v>
      </c>
      <c r="U14" s="166" t="s">
        <v>118</v>
      </c>
      <c r="V14" s="166" t="s">
        <v>119</v>
      </c>
      <c r="W14" s="166" t="s">
        <v>120</v>
      </c>
      <c r="X14" s="166" t="s">
        <v>112</v>
      </c>
      <c r="Y14" s="166" t="s">
        <v>121</v>
      </c>
      <c r="Z14" s="166" t="s">
        <v>122</v>
      </c>
      <c r="AA14" s="166" t="s">
        <v>123</v>
      </c>
      <c r="AB14" s="166" t="s">
        <v>115</v>
      </c>
      <c r="AC14" s="166">
        <v>5978320</v>
      </c>
      <c r="AD14" s="166" t="s">
        <v>23</v>
      </c>
      <c r="AE14" s="166" t="s">
        <v>118</v>
      </c>
      <c r="AF14" s="166" t="s">
        <v>23</v>
      </c>
      <c r="AG14" s="166" t="s">
        <v>124</v>
      </c>
      <c r="AH14" s="167" t="s">
        <v>41</v>
      </c>
      <c r="AI14" s="166" t="s">
        <v>151</v>
      </c>
      <c r="AJ14" s="166" t="s">
        <v>152</v>
      </c>
      <c r="AK14" s="166" t="s">
        <v>127</v>
      </c>
      <c r="AL14" s="166" t="s">
        <v>111</v>
      </c>
      <c r="AM14" s="168">
        <v>6544.7</v>
      </c>
      <c r="AN14" s="166" t="s">
        <v>128</v>
      </c>
      <c r="AO14" s="166" t="s">
        <v>129</v>
      </c>
      <c r="AP14" s="166" t="s">
        <v>130</v>
      </c>
      <c r="AQ14" s="166" t="s">
        <v>131</v>
      </c>
      <c r="AR14" s="166" t="s">
        <v>132</v>
      </c>
      <c r="AS14" s="166" t="s">
        <v>133</v>
      </c>
      <c r="AT14" s="166" t="s">
        <v>153</v>
      </c>
      <c r="AU14" s="166" t="s">
        <v>135</v>
      </c>
      <c r="AV14" s="166"/>
      <c r="AW14" s="166" t="s">
        <v>136</v>
      </c>
      <c r="AX14" s="166"/>
      <c r="AY14" s="166"/>
      <c r="AZ14" s="166"/>
      <c r="BA14" s="166"/>
      <c r="BB14" s="166">
        <v>84878428</v>
      </c>
      <c r="BC14" s="166" t="s">
        <v>137</v>
      </c>
      <c r="BD14" s="166" t="s">
        <v>138</v>
      </c>
      <c r="BE14" s="166" t="s">
        <v>139</v>
      </c>
      <c r="BF14" s="166" t="s">
        <v>140</v>
      </c>
      <c r="BG14" s="166"/>
      <c r="BH14" s="166" t="s">
        <v>141</v>
      </c>
      <c r="BI14" s="166" t="s">
        <v>137</v>
      </c>
      <c r="BJ14" s="166" t="s">
        <v>111</v>
      </c>
      <c r="BK14" s="166"/>
      <c r="BL14" s="166" t="s">
        <v>150</v>
      </c>
      <c r="BM14" s="166"/>
      <c r="BN14" s="166" t="s">
        <v>143</v>
      </c>
      <c r="BO14" s="166"/>
    </row>
    <row r="15" spans="1:67">
      <c r="A15" s="166">
        <v>5</v>
      </c>
      <c r="B15" s="166" t="s">
        <v>106</v>
      </c>
      <c r="C15" s="166" t="s">
        <v>107</v>
      </c>
      <c r="D15" s="166"/>
      <c r="E15" s="166" t="s">
        <v>108</v>
      </c>
      <c r="F15" s="166"/>
      <c r="G15" s="166" t="s">
        <v>109</v>
      </c>
      <c r="H15" s="166" t="s">
        <v>110</v>
      </c>
      <c r="I15" s="166" t="s">
        <v>111</v>
      </c>
      <c r="J15" s="166" t="s">
        <v>112</v>
      </c>
      <c r="K15" s="166" t="s">
        <v>23</v>
      </c>
      <c r="L15" s="166" t="s">
        <v>113</v>
      </c>
      <c r="M15" s="166" t="s">
        <v>114</v>
      </c>
      <c r="N15" s="166"/>
      <c r="O15" s="166"/>
      <c r="P15" s="166"/>
      <c r="Q15" s="166" t="s">
        <v>115</v>
      </c>
      <c r="R15" s="166" t="s">
        <v>23</v>
      </c>
      <c r="S15" s="166" t="s">
        <v>116</v>
      </c>
      <c r="T15" s="166" t="s">
        <v>117</v>
      </c>
      <c r="U15" s="166" t="s">
        <v>118</v>
      </c>
      <c r="V15" s="166" t="s">
        <v>119</v>
      </c>
      <c r="W15" s="166" t="s">
        <v>120</v>
      </c>
      <c r="X15" s="166" t="s">
        <v>112</v>
      </c>
      <c r="Y15" s="166" t="s">
        <v>121</v>
      </c>
      <c r="Z15" s="166" t="s">
        <v>122</v>
      </c>
      <c r="AA15" s="166" t="s">
        <v>123</v>
      </c>
      <c r="AB15" s="166" t="s">
        <v>115</v>
      </c>
      <c r="AC15" s="166">
        <v>5978320</v>
      </c>
      <c r="AD15" s="166" t="s">
        <v>23</v>
      </c>
      <c r="AE15" s="166" t="s">
        <v>118</v>
      </c>
      <c r="AF15" s="166" t="s">
        <v>23</v>
      </c>
      <c r="AG15" s="166" t="s">
        <v>124</v>
      </c>
      <c r="AH15" s="167" t="s">
        <v>41</v>
      </c>
      <c r="AI15" s="166" t="s">
        <v>154</v>
      </c>
      <c r="AJ15" s="166" t="s">
        <v>155</v>
      </c>
      <c r="AK15" s="166" t="s">
        <v>127</v>
      </c>
      <c r="AL15" s="166" t="s">
        <v>111</v>
      </c>
      <c r="AM15" s="168">
        <v>3116.1</v>
      </c>
      <c r="AN15" s="166" t="s">
        <v>128</v>
      </c>
      <c r="AO15" s="166" t="s">
        <v>129</v>
      </c>
      <c r="AP15" s="166" t="s">
        <v>130</v>
      </c>
      <c r="AQ15" s="166" t="s">
        <v>131</v>
      </c>
      <c r="AR15" s="166" t="s">
        <v>132</v>
      </c>
      <c r="AS15" s="166" t="s">
        <v>133</v>
      </c>
      <c r="AT15" s="166" t="s">
        <v>156</v>
      </c>
      <c r="AU15" s="166" t="s">
        <v>135</v>
      </c>
      <c r="AV15" s="166"/>
      <c r="AW15" s="166" t="s">
        <v>136</v>
      </c>
      <c r="AX15" s="166"/>
      <c r="AY15" s="166"/>
      <c r="AZ15" s="166"/>
      <c r="BA15" s="166"/>
      <c r="BB15" s="166">
        <v>84878428</v>
      </c>
      <c r="BC15" s="166" t="s">
        <v>137</v>
      </c>
      <c r="BD15" s="166" t="s">
        <v>138</v>
      </c>
      <c r="BE15" s="166" t="s">
        <v>139</v>
      </c>
      <c r="BF15" s="166" t="s">
        <v>140</v>
      </c>
      <c r="BG15" s="166"/>
      <c r="BH15" s="166" t="s">
        <v>141</v>
      </c>
      <c r="BI15" s="166" t="s">
        <v>137</v>
      </c>
      <c r="BJ15" s="166" t="s">
        <v>111</v>
      </c>
      <c r="BK15" s="166"/>
      <c r="BL15" s="166" t="s">
        <v>150</v>
      </c>
      <c r="BM15" s="166"/>
      <c r="BN15" s="166" t="s">
        <v>143</v>
      </c>
      <c r="BO15" s="166"/>
    </row>
    <row r="16" spans="1:67">
      <c r="A16" s="166">
        <v>6</v>
      </c>
      <c r="B16" s="166" t="s">
        <v>106</v>
      </c>
      <c r="C16" s="166" t="s">
        <v>107</v>
      </c>
      <c r="D16" s="166"/>
      <c r="E16" s="166" t="s">
        <v>108</v>
      </c>
      <c r="F16" s="166"/>
      <c r="G16" s="166" t="s">
        <v>109</v>
      </c>
      <c r="H16" s="166" t="s">
        <v>110</v>
      </c>
      <c r="I16" s="166" t="s">
        <v>111</v>
      </c>
      <c r="J16" s="166" t="s">
        <v>112</v>
      </c>
      <c r="K16" s="166" t="s">
        <v>23</v>
      </c>
      <c r="L16" s="166" t="s">
        <v>113</v>
      </c>
      <c r="M16" s="166" t="s">
        <v>114</v>
      </c>
      <c r="N16" s="166"/>
      <c r="O16" s="166"/>
      <c r="P16" s="166"/>
      <c r="Q16" s="166" t="s">
        <v>115</v>
      </c>
      <c r="R16" s="166" t="s">
        <v>23</v>
      </c>
      <c r="S16" s="166" t="s">
        <v>116</v>
      </c>
      <c r="T16" s="166" t="s">
        <v>117</v>
      </c>
      <c r="U16" s="166" t="s">
        <v>118</v>
      </c>
      <c r="V16" s="166" t="s">
        <v>119</v>
      </c>
      <c r="W16" s="166" t="s">
        <v>120</v>
      </c>
      <c r="X16" s="166" t="s">
        <v>112</v>
      </c>
      <c r="Y16" s="166" t="s">
        <v>121</v>
      </c>
      <c r="Z16" s="166" t="s">
        <v>122</v>
      </c>
      <c r="AA16" s="166" t="s">
        <v>123</v>
      </c>
      <c r="AB16" s="166" t="s">
        <v>115</v>
      </c>
      <c r="AC16" s="166">
        <v>5978320</v>
      </c>
      <c r="AD16" s="166" t="s">
        <v>23</v>
      </c>
      <c r="AE16" s="166" t="s">
        <v>118</v>
      </c>
      <c r="AF16" s="166" t="s">
        <v>23</v>
      </c>
      <c r="AG16" s="166" t="s">
        <v>124</v>
      </c>
      <c r="AH16" s="167" t="s">
        <v>41</v>
      </c>
      <c r="AI16" s="166" t="s">
        <v>157</v>
      </c>
      <c r="AJ16" s="166" t="s">
        <v>158</v>
      </c>
      <c r="AK16" s="166" t="s">
        <v>127</v>
      </c>
      <c r="AL16" s="166" t="s">
        <v>111</v>
      </c>
      <c r="AM16" s="168">
        <v>5261.9</v>
      </c>
      <c r="AN16" s="166" t="s">
        <v>128</v>
      </c>
      <c r="AO16" s="166" t="s">
        <v>129</v>
      </c>
      <c r="AP16" s="166" t="s">
        <v>130</v>
      </c>
      <c r="AQ16" s="166" t="s">
        <v>131</v>
      </c>
      <c r="AR16" s="166" t="s">
        <v>132</v>
      </c>
      <c r="AS16" s="166" t="s">
        <v>133</v>
      </c>
      <c r="AT16" s="166" t="s">
        <v>159</v>
      </c>
      <c r="AU16" s="166" t="s">
        <v>135</v>
      </c>
      <c r="AV16" s="166"/>
      <c r="AW16" s="166" t="s">
        <v>136</v>
      </c>
      <c r="AX16" s="166"/>
      <c r="AY16" s="166"/>
      <c r="AZ16" s="166"/>
      <c r="BA16" s="166"/>
      <c r="BB16" s="166">
        <v>84878428</v>
      </c>
      <c r="BC16" s="166" t="s">
        <v>137</v>
      </c>
      <c r="BD16" s="166" t="s">
        <v>138</v>
      </c>
      <c r="BE16" s="166" t="s">
        <v>139</v>
      </c>
      <c r="BF16" s="166" t="s">
        <v>140</v>
      </c>
      <c r="BG16" s="166"/>
      <c r="BH16" s="166" t="s">
        <v>141</v>
      </c>
      <c r="BI16" s="166" t="s">
        <v>137</v>
      </c>
      <c r="BJ16" s="166" t="s">
        <v>111</v>
      </c>
      <c r="BK16" s="166"/>
      <c r="BL16" s="166" t="s">
        <v>150</v>
      </c>
      <c r="BM16" s="166"/>
      <c r="BN16" s="166" t="s">
        <v>143</v>
      </c>
      <c r="BO16" s="166"/>
    </row>
    <row r="17" spans="1:67">
      <c r="A17" s="166">
        <v>7</v>
      </c>
      <c r="B17" s="166" t="s">
        <v>106</v>
      </c>
      <c r="C17" s="166" t="s">
        <v>107</v>
      </c>
      <c r="D17" s="166"/>
      <c r="E17" s="166" t="s">
        <v>108</v>
      </c>
      <c r="F17" s="166"/>
      <c r="G17" s="166" t="s">
        <v>109</v>
      </c>
      <c r="H17" s="166" t="s">
        <v>110</v>
      </c>
      <c r="I17" s="166" t="s">
        <v>111</v>
      </c>
      <c r="J17" s="166" t="s">
        <v>112</v>
      </c>
      <c r="K17" s="166" t="s">
        <v>23</v>
      </c>
      <c r="L17" s="166" t="s">
        <v>113</v>
      </c>
      <c r="M17" s="166" t="s">
        <v>114</v>
      </c>
      <c r="N17" s="166"/>
      <c r="O17" s="166"/>
      <c r="P17" s="166"/>
      <c r="Q17" s="166" t="s">
        <v>115</v>
      </c>
      <c r="R17" s="166" t="s">
        <v>23</v>
      </c>
      <c r="S17" s="166" t="s">
        <v>116</v>
      </c>
      <c r="T17" s="166" t="s">
        <v>117</v>
      </c>
      <c r="U17" s="166" t="s">
        <v>118</v>
      </c>
      <c r="V17" s="166" t="s">
        <v>119</v>
      </c>
      <c r="W17" s="166" t="s">
        <v>120</v>
      </c>
      <c r="X17" s="166" t="s">
        <v>112</v>
      </c>
      <c r="Y17" s="166" t="s">
        <v>121</v>
      </c>
      <c r="Z17" s="166" t="s">
        <v>122</v>
      </c>
      <c r="AA17" s="166" t="s">
        <v>123</v>
      </c>
      <c r="AB17" s="166" t="s">
        <v>115</v>
      </c>
      <c r="AC17" s="166">
        <v>5978320</v>
      </c>
      <c r="AD17" s="166" t="s">
        <v>23</v>
      </c>
      <c r="AE17" s="166" t="s">
        <v>118</v>
      </c>
      <c r="AF17" s="166" t="s">
        <v>23</v>
      </c>
      <c r="AG17" s="166" t="s">
        <v>124</v>
      </c>
      <c r="AH17" s="167" t="s">
        <v>41</v>
      </c>
      <c r="AI17" s="166" t="s">
        <v>160</v>
      </c>
      <c r="AJ17" s="166" t="s">
        <v>161</v>
      </c>
      <c r="AK17" s="166" t="s">
        <v>127</v>
      </c>
      <c r="AL17" s="166" t="s">
        <v>111</v>
      </c>
      <c r="AM17" s="168">
        <v>3662</v>
      </c>
      <c r="AN17" s="166" t="s">
        <v>128</v>
      </c>
      <c r="AO17" s="166" t="s">
        <v>129</v>
      </c>
      <c r="AP17" s="166" t="s">
        <v>130</v>
      </c>
      <c r="AQ17" s="166" t="s">
        <v>131</v>
      </c>
      <c r="AR17" s="166" t="s">
        <v>132</v>
      </c>
      <c r="AS17" s="166" t="s">
        <v>133</v>
      </c>
      <c r="AT17" s="166" t="s">
        <v>162</v>
      </c>
      <c r="AU17" s="166" t="s">
        <v>135</v>
      </c>
      <c r="AV17" s="166"/>
      <c r="AW17" s="166" t="s">
        <v>136</v>
      </c>
      <c r="AX17" s="166"/>
      <c r="AY17" s="166"/>
      <c r="AZ17" s="166"/>
      <c r="BA17" s="166"/>
      <c r="BB17" s="166">
        <v>84878428</v>
      </c>
      <c r="BC17" s="166" t="s">
        <v>137</v>
      </c>
      <c r="BD17" s="166" t="s">
        <v>138</v>
      </c>
      <c r="BE17" s="166" t="s">
        <v>139</v>
      </c>
      <c r="BF17" s="166" t="s">
        <v>140</v>
      </c>
      <c r="BG17" s="166"/>
      <c r="BH17" s="166" t="s">
        <v>141</v>
      </c>
      <c r="BI17" s="166" t="s">
        <v>137</v>
      </c>
      <c r="BJ17" s="166" t="s">
        <v>111</v>
      </c>
      <c r="BK17" s="166"/>
      <c r="BL17" s="166" t="s">
        <v>150</v>
      </c>
      <c r="BM17" s="166"/>
      <c r="BN17" s="166" t="s">
        <v>143</v>
      </c>
      <c r="BO17" s="166"/>
    </row>
    <row r="18" spans="1:67">
      <c r="A18" s="166">
        <v>8</v>
      </c>
      <c r="B18" s="166" t="s">
        <v>106</v>
      </c>
      <c r="C18" s="166" t="s">
        <v>107</v>
      </c>
      <c r="D18" s="166"/>
      <c r="E18" s="166" t="s">
        <v>108</v>
      </c>
      <c r="F18" s="166"/>
      <c r="G18" s="166" t="s">
        <v>109</v>
      </c>
      <c r="H18" s="166" t="s">
        <v>110</v>
      </c>
      <c r="I18" s="166" t="s">
        <v>111</v>
      </c>
      <c r="J18" s="166" t="s">
        <v>112</v>
      </c>
      <c r="K18" s="166" t="s">
        <v>23</v>
      </c>
      <c r="L18" s="166" t="s">
        <v>113</v>
      </c>
      <c r="M18" s="166" t="s">
        <v>114</v>
      </c>
      <c r="N18" s="166"/>
      <c r="O18" s="166"/>
      <c r="P18" s="166"/>
      <c r="Q18" s="166" t="s">
        <v>115</v>
      </c>
      <c r="R18" s="166" t="s">
        <v>23</v>
      </c>
      <c r="S18" s="166" t="s">
        <v>116</v>
      </c>
      <c r="T18" s="166" t="s">
        <v>117</v>
      </c>
      <c r="U18" s="166" t="s">
        <v>118</v>
      </c>
      <c r="V18" s="166" t="s">
        <v>119</v>
      </c>
      <c r="W18" s="166" t="s">
        <v>120</v>
      </c>
      <c r="X18" s="166" t="s">
        <v>112</v>
      </c>
      <c r="Y18" s="166" t="s">
        <v>121</v>
      </c>
      <c r="Z18" s="166" t="s">
        <v>122</v>
      </c>
      <c r="AA18" s="166" t="s">
        <v>123</v>
      </c>
      <c r="AB18" s="166" t="s">
        <v>115</v>
      </c>
      <c r="AC18" s="166">
        <v>5978320</v>
      </c>
      <c r="AD18" s="166" t="s">
        <v>23</v>
      </c>
      <c r="AE18" s="166" t="s">
        <v>118</v>
      </c>
      <c r="AF18" s="166" t="s">
        <v>23</v>
      </c>
      <c r="AG18" s="166" t="s">
        <v>124</v>
      </c>
      <c r="AH18" s="167" t="s">
        <v>41</v>
      </c>
      <c r="AI18" s="166" t="s">
        <v>163</v>
      </c>
      <c r="AJ18" s="166" t="s">
        <v>164</v>
      </c>
      <c r="AK18" s="166" t="s">
        <v>127</v>
      </c>
      <c r="AL18" s="166" t="s">
        <v>111</v>
      </c>
      <c r="AM18" s="168">
        <v>4472.3</v>
      </c>
      <c r="AN18" s="166" t="s">
        <v>128</v>
      </c>
      <c r="AO18" s="166" t="s">
        <v>129</v>
      </c>
      <c r="AP18" s="166" t="s">
        <v>130</v>
      </c>
      <c r="AQ18" s="166" t="s">
        <v>131</v>
      </c>
      <c r="AR18" s="166" t="s">
        <v>132</v>
      </c>
      <c r="AS18" s="166" t="s">
        <v>133</v>
      </c>
      <c r="AT18" s="166" t="s">
        <v>165</v>
      </c>
      <c r="AU18" s="166" t="s">
        <v>135</v>
      </c>
      <c r="AV18" s="166"/>
      <c r="AW18" s="166" t="s">
        <v>136</v>
      </c>
      <c r="AX18" s="166"/>
      <c r="AY18" s="166"/>
      <c r="AZ18" s="166"/>
      <c r="BA18" s="166"/>
      <c r="BB18" s="166">
        <v>84878428</v>
      </c>
      <c r="BC18" s="166" t="s">
        <v>137</v>
      </c>
      <c r="BD18" s="166" t="s">
        <v>138</v>
      </c>
      <c r="BE18" s="166" t="s">
        <v>139</v>
      </c>
      <c r="BF18" s="166" t="s">
        <v>140</v>
      </c>
      <c r="BG18" s="166"/>
      <c r="BH18" s="166" t="s">
        <v>141</v>
      </c>
      <c r="BI18" s="166" t="s">
        <v>137</v>
      </c>
      <c r="BJ18" s="166" t="s">
        <v>111</v>
      </c>
      <c r="BK18" s="166"/>
      <c r="BL18" s="166" t="s">
        <v>150</v>
      </c>
      <c r="BM18" s="166"/>
      <c r="BN18" s="166" t="s">
        <v>143</v>
      </c>
      <c r="BO18" s="166"/>
    </row>
    <row r="19" spans="1:67">
      <c r="A19" s="166">
        <v>9</v>
      </c>
      <c r="B19" s="166" t="s">
        <v>106</v>
      </c>
      <c r="C19" s="166" t="s">
        <v>107</v>
      </c>
      <c r="D19" s="166" t="s">
        <v>166</v>
      </c>
      <c r="E19" s="166" t="s">
        <v>167</v>
      </c>
      <c r="F19" s="166" t="s">
        <v>168</v>
      </c>
      <c r="G19" s="166" t="s">
        <v>169</v>
      </c>
      <c r="H19" s="166" t="s">
        <v>170</v>
      </c>
      <c r="I19" s="166"/>
      <c r="J19" s="166" t="s">
        <v>112</v>
      </c>
      <c r="K19" s="166" t="s">
        <v>23</v>
      </c>
      <c r="L19" s="166" t="s">
        <v>171</v>
      </c>
      <c r="M19" s="166" t="s">
        <v>172</v>
      </c>
      <c r="N19" s="166" t="s">
        <v>173</v>
      </c>
      <c r="O19" s="166"/>
      <c r="P19" s="166"/>
      <c r="Q19" s="166" t="s">
        <v>166</v>
      </c>
      <c r="R19" s="166" t="s">
        <v>23</v>
      </c>
      <c r="S19" s="166" t="s">
        <v>174</v>
      </c>
      <c r="T19" s="166" t="s">
        <v>117</v>
      </c>
      <c r="U19" s="166" t="s">
        <v>175</v>
      </c>
      <c r="V19" s="166" t="s">
        <v>119</v>
      </c>
      <c r="W19" s="166" t="s">
        <v>176</v>
      </c>
      <c r="X19" s="166" t="s">
        <v>112</v>
      </c>
      <c r="Y19" s="166" t="s">
        <v>177</v>
      </c>
      <c r="Z19" s="166" t="s">
        <v>178</v>
      </c>
      <c r="AA19" s="166" t="s">
        <v>179</v>
      </c>
      <c r="AB19" s="166" t="s">
        <v>166</v>
      </c>
      <c r="AC19" s="166">
        <v>5975783</v>
      </c>
      <c r="AD19" s="166" t="s">
        <v>23</v>
      </c>
      <c r="AE19" s="166" t="s">
        <v>180</v>
      </c>
      <c r="AF19" s="166" t="s">
        <v>23</v>
      </c>
      <c r="AG19" s="166" t="s">
        <v>181</v>
      </c>
      <c r="AH19" s="167" t="s">
        <v>41</v>
      </c>
      <c r="AI19" s="166" t="s">
        <v>182</v>
      </c>
      <c r="AJ19" s="166" t="s">
        <v>183</v>
      </c>
      <c r="AK19" s="166" t="s">
        <v>127</v>
      </c>
      <c r="AL19" s="166" t="s">
        <v>111</v>
      </c>
      <c r="AM19" s="168">
        <v>6000</v>
      </c>
      <c r="AN19" s="166"/>
      <c r="AO19" s="166" t="s">
        <v>168</v>
      </c>
      <c r="AP19" s="166" t="s">
        <v>130</v>
      </c>
      <c r="AQ19" s="166" t="s">
        <v>184</v>
      </c>
      <c r="AR19" s="166"/>
      <c r="AS19" s="166" t="s">
        <v>185</v>
      </c>
      <c r="AT19" s="166"/>
      <c r="AU19" s="166" t="s">
        <v>186</v>
      </c>
      <c r="AV19" s="166"/>
      <c r="AW19" s="166" t="s">
        <v>187</v>
      </c>
      <c r="AX19" s="166"/>
      <c r="AY19" s="166"/>
      <c r="AZ19" s="166"/>
      <c r="BA19" s="166"/>
      <c r="BB19" s="166">
        <v>46892161</v>
      </c>
      <c r="BC19" s="166" t="s">
        <v>137</v>
      </c>
      <c r="BD19" s="166" t="s">
        <v>138</v>
      </c>
      <c r="BE19" s="166" t="s">
        <v>188</v>
      </c>
      <c r="BF19" s="166" t="s">
        <v>189</v>
      </c>
      <c r="BG19" s="166" t="s">
        <v>190</v>
      </c>
      <c r="BH19" s="166" t="s">
        <v>141</v>
      </c>
      <c r="BI19" s="166" t="s">
        <v>191</v>
      </c>
      <c r="BJ19" s="166" t="s">
        <v>111</v>
      </c>
      <c r="BK19" s="166"/>
      <c r="BL19" s="166"/>
      <c r="BM19" s="166"/>
      <c r="BN19" s="166" t="s">
        <v>192</v>
      </c>
      <c r="BO19" s="166" t="s">
        <v>172</v>
      </c>
    </row>
    <row r="20" spans="1:67">
      <c r="A20" s="166">
        <v>10</v>
      </c>
      <c r="B20" s="166" t="s">
        <v>106</v>
      </c>
      <c r="C20" s="166" t="s">
        <v>107</v>
      </c>
      <c r="D20" s="166" t="s">
        <v>193</v>
      </c>
      <c r="E20" s="166" t="s">
        <v>194</v>
      </c>
      <c r="F20" s="166" t="s">
        <v>195</v>
      </c>
      <c r="G20" s="166" t="s">
        <v>196</v>
      </c>
      <c r="H20" s="166" t="s">
        <v>197</v>
      </c>
      <c r="I20" s="166" t="s">
        <v>111</v>
      </c>
      <c r="J20" s="166" t="s">
        <v>198</v>
      </c>
      <c r="K20" s="166" t="s">
        <v>195</v>
      </c>
      <c r="L20" s="166" t="s">
        <v>199</v>
      </c>
      <c r="M20" s="166" t="s">
        <v>200</v>
      </c>
      <c r="N20" s="166" t="s">
        <v>111</v>
      </c>
      <c r="O20" s="166" t="s">
        <v>201</v>
      </c>
      <c r="P20" s="166" t="s">
        <v>202</v>
      </c>
      <c r="Q20" s="166" t="s">
        <v>193</v>
      </c>
      <c r="R20" s="166" t="s">
        <v>9</v>
      </c>
      <c r="S20" s="166" t="s">
        <v>203</v>
      </c>
      <c r="T20" s="166" t="s">
        <v>204</v>
      </c>
      <c r="U20" s="166" t="s">
        <v>205</v>
      </c>
      <c r="V20" s="166" t="s">
        <v>119</v>
      </c>
      <c r="W20" s="166" t="s">
        <v>206</v>
      </c>
      <c r="X20" s="166" t="s">
        <v>198</v>
      </c>
      <c r="Y20" s="166" t="s">
        <v>207</v>
      </c>
      <c r="Z20" s="166" t="s">
        <v>208</v>
      </c>
      <c r="AA20" s="166" t="s">
        <v>209</v>
      </c>
      <c r="AB20" s="166" t="s">
        <v>193</v>
      </c>
      <c r="AC20" s="166">
        <v>5951879</v>
      </c>
      <c r="AD20" s="166" t="s">
        <v>9</v>
      </c>
      <c r="AE20" s="166" t="s">
        <v>205</v>
      </c>
      <c r="AF20" s="166" t="s">
        <v>9</v>
      </c>
      <c r="AG20" s="166" t="s">
        <v>205</v>
      </c>
      <c r="AH20" s="167" t="s">
        <v>42</v>
      </c>
      <c r="AI20" s="166" t="s">
        <v>210</v>
      </c>
      <c r="AJ20" s="166" t="s">
        <v>211</v>
      </c>
      <c r="AK20" s="166" t="s">
        <v>127</v>
      </c>
      <c r="AL20" s="166" t="s">
        <v>111</v>
      </c>
      <c r="AM20" s="168">
        <v>11474.4</v>
      </c>
      <c r="AN20" s="166"/>
      <c r="AO20" s="166" t="s">
        <v>111</v>
      </c>
      <c r="AP20" s="166" t="s">
        <v>212</v>
      </c>
      <c r="AQ20" s="166" t="s">
        <v>131</v>
      </c>
      <c r="AR20" s="166"/>
      <c r="AS20" s="166"/>
      <c r="AT20" s="166"/>
      <c r="AU20" s="166" t="s">
        <v>213</v>
      </c>
      <c r="AV20" s="166"/>
      <c r="AW20" s="166" t="s">
        <v>214</v>
      </c>
      <c r="AX20" s="166"/>
      <c r="AY20" s="166"/>
      <c r="AZ20" s="166"/>
      <c r="BA20" s="166" t="s">
        <v>215</v>
      </c>
      <c r="BB20" s="166">
        <v>84979059</v>
      </c>
      <c r="BC20" s="166" t="s">
        <v>191</v>
      </c>
      <c r="BD20" s="166" t="s">
        <v>138</v>
      </c>
      <c r="BE20" s="166" t="s">
        <v>216</v>
      </c>
      <c r="BF20" s="166" t="s">
        <v>217</v>
      </c>
      <c r="BG20" s="166" t="s">
        <v>190</v>
      </c>
      <c r="BH20" s="166" t="s">
        <v>218</v>
      </c>
      <c r="BI20" s="166" t="s">
        <v>137</v>
      </c>
      <c r="BJ20" s="166" t="s">
        <v>111</v>
      </c>
      <c r="BK20" s="166"/>
      <c r="BL20" s="166"/>
      <c r="BM20" s="166">
        <v>111752282</v>
      </c>
      <c r="BN20" s="166"/>
      <c r="BO20" s="166"/>
    </row>
    <row r="21" spans="1:67">
      <c r="A21" s="166">
        <v>11</v>
      </c>
      <c r="B21" s="166" t="s">
        <v>106</v>
      </c>
      <c r="C21" s="166" t="s">
        <v>107</v>
      </c>
      <c r="D21" s="166"/>
      <c r="E21" s="166" t="s">
        <v>219</v>
      </c>
      <c r="F21" s="166"/>
      <c r="G21" s="166" t="s">
        <v>220</v>
      </c>
      <c r="H21" s="166" t="s">
        <v>221</v>
      </c>
      <c r="I21" s="166"/>
      <c r="J21" s="166"/>
      <c r="K21" s="166" t="s">
        <v>23</v>
      </c>
      <c r="L21" s="166" t="s">
        <v>222</v>
      </c>
      <c r="M21" s="166" t="s">
        <v>223</v>
      </c>
      <c r="N21" s="166"/>
      <c r="O21" s="166"/>
      <c r="P21" s="166"/>
      <c r="Q21" s="166" t="s">
        <v>224</v>
      </c>
      <c r="R21" s="166" t="s">
        <v>23</v>
      </c>
      <c r="S21" s="166" t="s">
        <v>225</v>
      </c>
      <c r="T21" s="166" t="s">
        <v>117</v>
      </c>
      <c r="U21" s="166" t="s">
        <v>226</v>
      </c>
      <c r="V21" s="166" t="s">
        <v>119</v>
      </c>
      <c r="W21" s="166" t="s">
        <v>227</v>
      </c>
      <c r="X21" s="166" t="s">
        <v>228</v>
      </c>
      <c r="Y21" s="166" t="s">
        <v>229</v>
      </c>
      <c r="Z21" s="166" t="s">
        <v>230</v>
      </c>
      <c r="AA21" s="166" t="s">
        <v>231</v>
      </c>
      <c r="AB21" s="166" t="s">
        <v>224</v>
      </c>
      <c r="AC21" s="166">
        <v>5974578</v>
      </c>
      <c r="AD21" s="166" t="s">
        <v>23</v>
      </c>
      <c r="AE21" s="166" t="s">
        <v>232</v>
      </c>
      <c r="AF21" s="166" t="s">
        <v>23</v>
      </c>
      <c r="AG21" s="166" t="s">
        <v>232</v>
      </c>
      <c r="AH21" s="167" t="s">
        <v>42</v>
      </c>
      <c r="AI21" s="166" t="s">
        <v>233</v>
      </c>
      <c r="AJ21" s="166" t="s">
        <v>234</v>
      </c>
      <c r="AK21" s="166" t="s">
        <v>127</v>
      </c>
      <c r="AL21" s="166" t="s">
        <v>111</v>
      </c>
      <c r="AM21" s="168">
        <v>4950</v>
      </c>
      <c r="AN21" s="166"/>
      <c r="AO21" s="166" t="s">
        <v>111</v>
      </c>
      <c r="AP21" s="166" t="s">
        <v>130</v>
      </c>
      <c r="AQ21" s="166" t="s">
        <v>131</v>
      </c>
      <c r="AR21" s="166"/>
      <c r="AS21" s="166"/>
      <c r="AT21" s="166"/>
      <c r="AU21" s="166" t="s">
        <v>235</v>
      </c>
      <c r="AV21" s="166"/>
      <c r="AW21" s="166" t="s">
        <v>236</v>
      </c>
      <c r="AX21" s="166"/>
      <c r="AY21" s="166"/>
      <c r="AZ21" s="166"/>
      <c r="BA21" s="166" t="s">
        <v>237</v>
      </c>
      <c r="BB21" s="166">
        <v>51102661</v>
      </c>
      <c r="BC21" s="166" t="s">
        <v>191</v>
      </c>
      <c r="BD21" s="166" t="s">
        <v>238</v>
      </c>
      <c r="BE21" s="166" t="s">
        <v>239</v>
      </c>
      <c r="BF21" s="166" t="s">
        <v>240</v>
      </c>
      <c r="BG21" s="166"/>
      <c r="BH21" s="166" t="s">
        <v>241</v>
      </c>
      <c r="BI21" s="166" t="s">
        <v>137</v>
      </c>
      <c r="BJ21" s="166" t="s">
        <v>111</v>
      </c>
      <c r="BK21" s="166"/>
      <c r="BL21" s="166"/>
      <c r="BM21" s="166">
        <v>100806138</v>
      </c>
      <c r="BN21" s="166" t="s">
        <v>192</v>
      </c>
      <c r="BO21" s="166"/>
    </row>
    <row r="22" spans="1:67">
      <c r="A22" s="166">
        <v>12</v>
      </c>
      <c r="B22" s="166" t="s">
        <v>106</v>
      </c>
      <c r="C22" s="166" t="s">
        <v>107</v>
      </c>
      <c r="D22" s="166" t="s">
        <v>242</v>
      </c>
      <c r="E22" s="166" t="s">
        <v>243</v>
      </c>
      <c r="F22" s="166" t="s">
        <v>244</v>
      </c>
      <c r="G22" s="166" t="s">
        <v>245</v>
      </c>
      <c r="H22" s="166" t="s">
        <v>246</v>
      </c>
      <c r="I22" s="166"/>
      <c r="J22" s="166" t="s">
        <v>247</v>
      </c>
      <c r="K22" s="166" t="s">
        <v>9</v>
      </c>
      <c r="L22" s="166" t="s">
        <v>248</v>
      </c>
      <c r="M22" s="166" t="s">
        <v>249</v>
      </c>
      <c r="N22" s="166" t="s">
        <v>111</v>
      </c>
      <c r="O22" s="166"/>
      <c r="P22" s="166"/>
      <c r="Q22" s="166" t="s">
        <v>250</v>
      </c>
      <c r="R22" s="166" t="s">
        <v>9</v>
      </c>
      <c r="S22" s="166" t="s">
        <v>251</v>
      </c>
      <c r="T22" s="166" t="s">
        <v>204</v>
      </c>
      <c r="U22" s="166" t="s">
        <v>252</v>
      </c>
      <c r="V22" s="166" t="s">
        <v>119</v>
      </c>
      <c r="W22" s="166" t="s">
        <v>206</v>
      </c>
      <c r="X22" s="166" t="s">
        <v>247</v>
      </c>
      <c r="Y22" s="166" t="s">
        <v>253</v>
      </c>
      <c r="Z22" s="166" t="s">
        <v>254</v>
      </c>
      <c r="AA22" s="166" t="s">
        <v>255</v>
      </c>
      <c r="AB22" s="166" t="s">
        <v>250</v>
      </c>
      <c r="AC22" s="166">
        <v>5950302</v>
      </c>
      <c r="AD22" s="166" t="s">
        <v>9</v>
      </c>
      <c r="AE22" s="166" t="s">
        <v>256</v>
      </c>
      <c r="AF22" s="166" t="s">
        <v>9</v>
      </c>
      <c r="AG22" s="166" t="s">
        <v>257</v>
      </c>
      <c r="AH22" s="167" t="s">
        <v>42</v>
      </c>
      <c r="AI22" s="166" t="s">
        <v>258</v>
      </c>
      <c r="AJ22" s="166" t="s">
        <v>259</v>
      </c>
      <c r="AK22" s="166" t="s">
        <v>127</v>
      </c>
      <c r="AL22" s="166" t="s">
        <v>111</v>
      </c>
      <c r="AM22" s="168">
        <v>18253.2</v>
      </c>
      <c r="AN22" s="166"/>
      <c r="AO22" s="166" t="s">
        <v>111</v>
      </c>
      <c r="AP22" s="166" t="s">
        <v>212</v>
      </c>
      <c r="AQ22" s="166" t="s">
        <v>131</v>
      </c>
      <c r="AR22" s="166"/>
      <c r="AS22" s="166"/>
      <c r="AT22" s="166"/>
      <c r="AU22" s="166" t="s">
        <v>260</v>
      </c>
      <c r="AV22" s="166"/>
      <c r="AW22" s="166" t="s">
        <v>261</v>
      </c>
      <c r="AX22" s="166"/>
      <c r="AY22" s="166"/>
      <c r="AZ22" s="166"/>
      <c r="BA22" s="166" t="s">
        <v>262</v>
      </c>
      <c r="BB22" s="166">
        <v>90382426</v>
      </c>
      <c r="BC22" s="166" t="s">
        <v>191</v>
      </c>
      <c r="BD22" s="166" t="s">
        <v>263</v>
      </c>
      <c r="BE22" s="166" t="s">
        <v>216</v>
      </c>
      <c r="BF22" s="166" t="s">
        <v>264</v>
      </c>
      <c r="BG22" s="166" t="s">
        <v>190</v>
      </c>
      <c r="BH22" s="166" t="s">
        <v>141</v>
      </c>
      <c r="BI22" s="166" t="s">
        <v>137</v>
      </c>
      <c r="BJ22" s="166" t="s">
        <v>111</v>
      </c>
      <c r="BK22" s="166"/>
      <c r="BL22" s="166"/>
      <c r="BM22" s="166">
        <v>111744942</v>
      </c>
      <c r="BN22" s="166" t="s">
        <v>143</v>
      </c>
      <c r="BO22" s="166" t="s">
        <v>265</v>
      </c>
    </row>
    <row r="23" spans="1:67">
      <c r="A23" s="166">
        <v>13</v>
      </c>
      <c r="B23" s="166" t="s">
        <v>106</v>
      </c>
      <c r="C23" s="166" t="s">
        <v>107</v>
      </c>
      <c r="D23" s="166" t="s">
        <v>266</v>
      </c>
      <c r="E23" s="166" t="s">
        <v>267</v>
      </c>
      <c r="F23" s="166" t="s">
        <v>268</v>
      </c>
      <c r="G23" s="166" t="s">
        <v>269</v>
      </c>
      <c r="H23" s="166" t="s">
        <v>270</v>
      </c>
      <c r="I23" s="166" t="s">
        <v>111</v>
      </c>
      <c r="J23" s="166" t="s">
        <v>198</v>
      </c>
      <c r="K23" s="166" t="s">
        <v>23</v>
      </c>
      <c r="L23" s="166" t="s">
        <v>271</v>
      </c>
      <c r="M23" s="166" t="s">
        <v>272</v>
      </c>
      <c r="N23" s="166" t="s">
        <v>111</v>
      </c>
      <c r="O23" s="166"/>
      <c r="P23" s="166"/>
      <c r="Q23" s="166" t="s">
        <v>273</v>
      </c>
      <c r="R23" s="166" t="s">
        <v>23</v>
      </c>
      <c r="S23" s="166" t="s">
        <v>274</v>
      </c>
      <c r="T23" s="166" t="s">
        <v>204</v>
      </c>
      <c r="U23" s="166" t="s">
        <v>275</v>
      </c>
      <c r="V23" s="166" t="s">
        <v>119</v>
      </c>
      <c r="W23" s="166" t="s">
        <v>276</v>
      </c>
      <c r="X23" s="166" t="s">
        <v>198</v>
      </c>
      <c r="Y23" s="166" t="s">
        <v>277</v>
      </c>
      <c r="Z23" s="166" t="s">
        <v>278</v>
      </c>
      <c r="AA23" s="166" t="s">
        <v>279</v>
      </c>
      <c r="AB23" s="166" t="s">
        <v>273</v>
      </c>
      <c r="AC23" s="166">
        <v>5971900</v>
      </c>
      <c r="AD23" s="166" t="s">
        <v>23</v>
      </c>
      <c r="AE23" s="166" t="s">
        <v>275</v>
      </c>
      <c r="AF23" s="166" t="s">
        <v>23</v>
      </c>
      <c r="AG23" s="166" t="s">
        <v>275</v>
      </c>
      <c r="AH23" s="167" t="s">
        <v>42</v>
      </c>
      <c r="AI23" s="166" t="s">
        <v>280</v>
      </c>
      <c r="AJ23" s="166" t="s">
        <v>281</v>
      </c>
      <c r="AK23" s="166" t="s">
        <v>127</v>
      </c>
      <c r="AL23" s="166" t="s">
        <v>111</v>
      </c>
      <c r="AM23" s="168">
        <v>19836</v>
      </c>
      <c r="AN23" s="166"/>
      <c r="AO23" s="166" t="s">
        <v>111</v>
      </c>
      <c r="AP23" s="166" t="s">
        <v>212</v>
      </c>
      <c r="AQ23" s="166" t="s">
        <v>131</v>
      </c>
      <c r="AR23" s="166"/>
      <c r="AS23" s="166"/>
      <c r="AT23" s="166"/>
      <c r="AU23" s="166" t="s">
        <v>282</v>
      </c>
      <c r="AV23" s="166"/>
      <c r="AW23" s="166" t="s">
        <v>283</v>
      </c>
      <c r="AX23" s="166"/>
      <c r="AY23" s="166"/>
      <c r="AZ23" s="166"/>
      <c r="BA23" s="166" t="s">
        <v>284</v>
      </c>
      <c r="BB23" s="166">
        <v>66720108</v>
      </c>
      <c r="BC23" s="166" t="s">
        <v>191</v>
      </c>
      <c r="BD23" s="166" t="s">
        <v>138</v>
      </c>
      <c r="BE23" s="166" t="s">
        <v>285</v>
      </c>
      <c r="BF23" s="166" t="s">
        <v>217</v>
      </c>
      <c r="BG23" s="166" t="s">
        <v>190</v>
      </c>
      <c r="BH23" s="166" t="s">
        <v>286</v>
      </c>
      <c r="BI23" s="166" t="s">
        <v>137</v>
      </c>
      <c r="BJ23" s="166" t="s">
        <v>111</v>
      </c>
      <c r="BK23" s="166"/>
      <c r="BL23" s="166"/>
      <c r="BM23" s="166">
        <v>109651061</v>
      </c>
      <c r="BN23" s="166"/>
      <c r="BO23" s="166" t="s">
        <v>287</v>
      </c>
    </row>
    <row r="24" spans="1:67">
      <c r="A24" s="166">
        <v>14</v>
      </c>
      <c r="B24" s="166" t="s">
        <v>106</v>
      </c>
      <c r="C24" s="166" t="s">
        <v>107</v>
      </c>
      <c r="D24" s="166" t="s">
        <v>288</v>
      </c>
      <c r="E24" s="166" t="s">
        <v>289</v>
      </c>
      <c r="F24" s="166" t="s">
        <v>290</v>
      </c>
      <c r="G24" s="166" t="s">
        <v>291</v>
      </c>
      <c r="H24" s="166" t="s">
        <v>111</v>
      </c>
      <c r="I24" s="166" t="s">
        <v>111</v>
      </c>
      <c r="J24" s="166" t="s">
        <v>112</v>
      </c>
      <c r="K24" s="166" t="s">
        <v>9</v>
      </c>
      <c r="L24" s="166" t="s">
        <v>113</v>
      </c>
      <c r="M24" s="166" t="s">
        <v>292</v>
      </c>
      <c r="N24" s="166" t="s">
        <v>293</v>
      </c>
      <c r="O24" s="166"/>
      <c r="P24" s="166"/>
      <c r="Q24" s="166" t="s">
        <v>294</v>
      </c>
      <c r="R24" s="166" t="s">
        <v>9</v>
      </c>
      <c r="S24" s="166" t="s">
        <v>295</v>
      </c>
      <c r="T24" s="166" t="s">
        <v>204</v>
      </c>
      <c r="U24" s="166" t="s">
        <v>296</v>
      </c>
      <c r="V24" s="166" t="s">
        <v>119</v>
      </c>
      <c r="W24" s="166" t="s">
        <v>176</v>
      </c>
      <c r="X24" s="166" t="s">
        <v>112</v>
      </c>
      <c r="Y24" s="166" t="s">
        <v>297</v>
      </c>
      <c r="Z24" s="166" t="s">
        <v>298</v>
      </c>
      <c r="AA24" s="166" t="s">
        <v>298</v>
      </c>
      <c r="AB24" s="166" t="s">
        <v>294</v>
      </c>
      <c r="AC24" s="166">
        <v>5948567</v>
      </c>
      <c r="AD24" s="166" t="s">
        <v>9</v>
      </c>
      <c r="AE24" s="166" t="s">
        <v>299</v>
      </c>
      <c r="AF24" s="166" t="s">
        <v>9</v>
      </c>
      <c r="AG24" s="166" t="s">
        <v>300</v>
      </c>
      <c r="AH24" s="167" t="s">
        <v>42</v>
      </c>
      <c r="AI24" s="166" t="s">
        <v>301</v>
      </c>
      <c r="AJ24" s="166" t="s">
        <v>302</v>
      </c>
      <c r="AK24" s="166" t="s">
        <v>127</v>
      </c>
      <c r="AL24" s="166" t="s">
        <v>111</v>
      </c>
      <c r="AM24" s="168">
        <v>24960.3</v>
      </c>
      <c r="AN24" s="166"/>
      <c r="AO24" s="166" t="s">
        <v>293</v>
      </c>
      <c r="AP24" s="166" t="s">
        <v>212</v>
      </c>
      <c r="AQ24" s="166" t="s">
        <v>131</v>
      </c>
      <c r="AR24" s="166"/>
      <c r="AS24" s="166"/>
      <c r="AT24" s="166"/>
      <c r="AU24" s="166" t="s">
        <v>303</v>
      </c>
      <c r="AV24" s="166"/>
      <c r="AW24" s="166" t="s">
        <v>304</v>
      </c>
      <c r="AX24" s="166"/>
      <c r="AY24" s="166"/>
      <c r="AZ24" s="166"/>
      <c r="BA24" s="166" t="s">
        <v>215</v>
      </c>
      <c r="BB24" s="166">
        <v>43479075</v>
      </c>
      <c r="BC24" s="166" t="s">
        <v>191</v>
      </c>
      <c r="BD24" s="166" t="s">
        <v>138</v>
      </c>
      <c r="BE24" s="166" t="s">
        <v>305</v>
      </c>
      <c r="BF24" s="166" t="s">
        <v>306</v>
      </c>
      <c r="BG24" s="166" t="s">
        <v>190</v>
      </c>
      <c r="BH24" s="166" t="s">
        <v>286</v>
      </c>
      <c r="BI24" s="166" t="s">
        <v>137</v>
      </c>
      <c r="BJ24" s="166" t="s">
        <v>111</v>
      </c>
      <c r="BK24" s="166"/>
      <c r="BL24" s="166"/>
      <c r="BM24" s="166">
        <v>111333465</v>
      </c>
      <c r="BN24" s="166" t="s">
        <v>192</v>
      </c>
      <c r="BO24" s="166" t="s">
        <v>307</v>
      </c>
    </row>
    <row r="25" spans="1:67">
      <c r="A25" s="166">
        <v>15</v>
      </c>
      <c r="B25" s="166" t="s">
        <v>106</v>
      </c>
      <c r="C25" s="166" t="s">
        <v>107</v>
      </c>
      <c r="D25" s="166" t="s">
        <v>308</v>
      </c>
      <c r="E25" s="166" t="s">
        <v>309</v>
      </c>
      <c r="F25" s="166" t="s">
        <v>310</v>
      </c>
      <c r="G25" s="166" t="s">
        <v>311</v>
      </c>
      <c r="H25" s="166" t="s">
        <v>312</v>
      </c>
      <c r="I25" s="166" t="s">
        <v>313</v>
      </c>
      <c r="J25" s="166"/>
      <c r="K25" s="166" t="s">
        <v>195</v>
      </c>
      <c r="L25" s="166" t="s">
        <v>248</v>
      </c>
      <c r="M25" s="166" t="s">
        <v>314</v>
      </c>
      <c r="N25" s="166" t="s">
        <v>111</v>
      </c>
      <c r="O25" s="166" t="s">
        <v>195</v>
      </c>
      <c r="P25" s="166" t="s">
        <v>315</v>
      </c>
      <c r="Q25" s="166" t="s">
        <v>316</v>
      </c>
      <c r="R25" s="166" t="s">
        <v>23</v>
      </c>
      <c r="S25" s="166" t="s">
        <v>317</v>
      </c>
      <c r="T25" s="166" t="s">
        <v>204</v>
      </c>
      <c r="U25" s="166" t="s">
        <v>318</v>
      </c>
      <c r="V25" s="166" t="s">
        <v>119</v>
      </c>
      <c r="W25" s="166" t="s">
        <v>227</v>
      </c>
      <c r="X25" s="166" t="s">
        <v>112</v>
      </c>
      <c r="Y25" s="166" t="s">
        <v>319</v>
      </c>
      <c r="Z25" s="166" t="s">
        <v>320</v>
      </c>
      <c r="AA25" s="166" t="s">
        <v>321</v>
      </c>
      <c r="AB25" s="166" t="s">
        <v>316</v>
      </c>
      <c r="AC25" s="166">
        <v>5969969</v>
      </c>
      <c r="AD25" s="166" t="s">
        <v>23</v>
      </c>
      <c r="AE25" s="166" t="s">
        <v>322</v>
      </c>
      <c r="AF25" s="166" t="s">
        <v>23</v>
      </c>
      <c r="AG25" s="166" t="s">
        <v>322</v>
      </c>
      <c r="AH25" s="167" t="s">
        <v>42</v>
      </c>
      <c r="AI25" s="166" t="s">
        <v>323</v>
      </c>
      <c r="AJ25" s="166" t="s">
        <v>324</v>
      </c>
      <c r="AK25" s="166" t="s">
        <v>127</v>
      </c>
      <c r="AL25" s="166" t="s">
        <v>111</v>
      </c>
      <c r="AM25" s="168">
        <v>3939.6</v>
      </c>
      <c r="AN25" s="166"/>
      <c r="AO25" s="166" t="s">
        <v>111</v>
      </c>
      <c r="AP25" s="166" t="s">
        <v>212</v>
      </c>
      <c r="AQ25" s="166" t="s">
        <v>131</v>
      </c>
      <c r="AR25" s="166"/>
      <c r="AS25" s="166"/>
      <c r="AT25" s="166"/>
      <c r="AU25" s="166" t="s">
        <v>325</v>
      </c>
      <c r="AV25" s="166"/>
      <c r="AW25" s="166" t="s">
        <v>326</v>
      </c>
      <c r="AX25" s="166"/>
      <c r="AY25" s="166"/>
      <c r="AZ25" s="166"/>
      <c r="BA25" s="166" t="s">
        <v>237</v>
      </c>
      <c r="BB25" s="166">
        <v>92533440</v>
      </c>
      <c r="BC25" s="166" t="s">
        <v>191</v>
      </c>
      <c r="BD25" s="166" t="s">
        <v>138</v>
      </c>
      <c r="BE25" s="166" t="s">
        <v>239</v>
      </c>
      <c r="BF25" s="166" t="s">
        <v>217</v>
      </c>
      <c r="BG25" s="166" t="s">
        <v>190</v>
      </c>
      <c r="BH25" s="166" t="s">
        <v>141</v>
      </c>
      <c r="BI25" s="166" t="s">
        <v>137</v>
      </c>
      <c r="BJ25" s="166" t="s">
        <v>111</v>
      </c>
      <c r="BK25" s="166"/>
      <c r="BL25" s="166"/>
      <c r="BM25" s="166">
        <v>111727973</v>
      </c>
      <c r="BN25" s="166" t="s">
        <v>192</v>
      </c>
      <c r="BO25" s="166" t="s">
        <v>327</v>
      </c>
    </row>
    <row r="26" spans="1:67">
      <c r="A26" s="166">
        <v>16</v>
      </c>
      <c r="B26" s="166" t="s">
        <v>106</v>
      </c>
      <c r="C26" s="166" t="s">
        <v>107</v>
      </c>
      <c r="D26" s="166" t="s">
        <v>298</v>
      </c>
      <c r="E26" s="166" t="s">
        <v>328</v>
      </c>
      <c r="F26" s="166" t="s">
        <v>329</v>
      </c>
      <c r="G26" s="166" t="s">
        <v>330</v>
      </c>
      <c r="H26" s="166" t="s">
        <v>331</v>
      </c>
      <c r="I26" s="166" t="s">
        <v>111</v>
      </c>
      <c r="J26" s="166" t="s">
        <v>332</v>
      </c>
      <c r="K26" s="166" t="s">
        <v>32</v>
      </c>
      <c r="L26" s="166" t="s">
        <v>333</v>
      </c>
      <c r="M26" s="166" t="s">
        <v>334</v>
      </c>
      <c r="N26" s="166" t="s">
        <v>111</v>
      </c>
      <c r="O26" s="166"/>
      <c r="P26" s="166"/>
      <c r="Q26" s="166" t="s">
        <v>335</v>
      </c>
      <c r="R26" s="166" t="s">
        <v>32</v>
      </c>
      <c r="S26" s="166" t="s">
        <v>336</v>
      </c>
      <c r="T26" s="166" t="s">
        <v>204</v>
      </c>
      <c r="U26" s="166" t="s">
        <v>337</v>
      </c>
      <c r="V26" s="166" t="s">
        <v>338</v>
      </c>
      <c r="W26" s="166" t="s">
        <v>339</v>
      </c>
      <c r="X26" s="166" t="s">
        <v>198</v>
      </c>
      <c r="Y26" s="166" t="s">
        <v>340</v>
      </c>
      <c r="Z26" s="166" t="s">
        <v>341</v>
      </c>
      <c r="AA26" s="166" t="s">
        <v>342</v>
      </c>
      <c r="AB26" s="166" t="s">
        <v>335</v>
      </c>
      <c r="AC26" s="166">
        <v>5947004</v>
      </c>
      <c r="AD26" s="166" t="s">
        <v>32</v>
      </c>
      <c r="AE26" s="166" t="s">
        <v>343</v>
      </c>
      <c r="AF26" s="166" t="s">
        <v>32</v>
      </c>
      <c r="AG26" s="166" t="s">
        <v>343</v>
      </c>
      <c r="AH26" s="167" t="s">
        <v>39</v>
      </c>
      <c r="AI26" s="166" t="s">
        <v>344</v>
      </c>
      <c r="AJ26" s="166" t="s">
        <v>345</v>
      </c>
      <c r="AK26" s="166" t="s">
        <v>127</v>
      </c>
      <c r="AL26" s="166" t="s">
        <v>111</v>
      </c>
      <c r="AM26" s="168">
        <v>18817.5</v>
      </c>
      <c r="AN26" s="166"/>
      <c r="AO26" s="166" t="s">
        <v>111</v>
      </c>
      <c r="AP26" s="166" t="s">
        <v>212</v>
      </c>
      <c r="AQ26" s="166" t="s">
        <v>184</v>
      </c>
      <c r="AR26" s="166" t="s">
        <v>346</v>
      </c>
      <c r="AS26" s="166" t="s">
        <v>347</v>
      </c>
      <c r="AT26" s="166" t="s">
        <v>348</v>
      </c>
      <c r="AU26" s="166" t="s">
        <v>325</v>
      </c>
      <c r="AV26" s="166"/>
      <c r="AW26" s="166" t="s">
        <v>349</v>
      </c>
      <c r="AX26" s="166"/>
      <c r="AY26" s="166"/>
      <c r="AZ26" s="166"/>
      <c r="BA26" s="166"/>
      <c r="BB26" s="166">
        <v>93866417</v>
      </c>
      <c r="BC26" s="166" t="s">
        <v>137</v>
      </c>
      <c r="BD26" s="166" t="s">
        <v>138</v>
      </c>
      <c r="BE26" s="166" t="s">
        <v>350</v>
      </c>
      <c r="BF26" s="166" t="s">
        <v>140</v>
      </c>
      <c r="BG26" s="166" t="s">
        <v>190</v>
      </c>
      <c r="BH26" s="166" t="s">
        <v>141</v>
      </c>
      <c r="BI26" s="166" t="s">
        <v>137</v>
      </c>
      <c r="BJ26" s="166" t="s">
        <v>111</v>
      </c>
      <c r="BK26" s="166"/>
      <c r="BL26" s="166" t="s">
        <v>142</v>
      </c>
      <c r="BM26" s="166"/>
      <c r="BN26" s="166"/>
      <c r="BO26" s="166" t="s">
        <v>307</v>
      </c>
    </row>
    <row r="27" spans="1:67">
      <c r="A27" s="166">
        <v>17</v>
      </c>
      <c r="B27" s="166" t="s">
        <v>106</v>
      </c>
      <c r="C27" s="166" t="s">
        <v>107</v>
      </c>
      <c r="D27" s="166" t="s">
        <v>298</v>
      </c>
      <c r="E27" s="166" t="s">
        <v>328</v>
      </c>
      <c r="F27" s="166" t="s">
        <v>329</v>
      </c>
      <c r="G27" s="166" t="s">
        <v>330</v>
      </c>
      <c r="H27" s="166" t="s">
        <v>331</v>
      </c>
      <c r="I27" s="166" t="s">
        <v>111</v>
      </c>
      <c r="J27" s="166" t="s">
        <v>332</v>
      </c>
      <c r="K27" s="166" t="s">
        <v>32</v>
      </c>
      <c r="L27" s="166" t="s">
        <v>333</v>
      </c>
      <c r="M27" s="166" t="s">
        <v>334</v>
      </c>
      <c r="N27" s="166" t="s">
        <v>111</v>
      </c>
      <c r="O27" s="166"/>
      <c r="P27" s="166"/>
      <c r="Q27" s="166" t="s">
        <v>335</v>
      </c>
      <c r="R27" s="166" t="s">
        <v>32</v>
      </c>
      <c r="S27" s="166" t="s">
        <v>336</v>
      </c>
      <c r="T27" s="166" t="s">
        <v>204</v>
      </c>
      <c r="U27" s="166" t="s">
        <v>337</v>
      </c>
      <c r="V27" s="166" t="s">
        <v>338</v>
      </c>
      <c r="W27" s="166" t="s">
        <v>339</v>
      </c>
      <c r="X27" s="166" t="s">
        <v>198</v>
      </c>
      <c r="Y27" s="166" t="s">
        <v>340</v>
      </c>
      <c r="Z27" s="166" t="s">
        <v>341</v>
      </c>
      <c r="AA27" s="166" t="s">
        <v>342</v>
      </c>
      <c r="AB27" s="166" t="s">
        <v>335</v>
      </c>
      <c r="AC27" s="166">
        <v>5947004</v>
      </c>
      <c r="AD27" s="166" t="s">
        <v>32</v>
      </c>
      <c r="AE27" s="166" t="s">
        <v>343</v>
      </c>
      <c r="AF27" s="166" t="s">
        <v>32</v>
      </c>
      <c r="AG27" s="166" t="s">
        <v>343</v>
      </c>
      <c r="AH27" s="167" t="s">
        <v>39</v>
      </c>
      <c r="AI27" s="166" t="s">
        <v>351</v>
      </c>
      <c r="AJ27" s="166" t="s">
        <v>352</v>
      </c>
      <c r="AK27" s="166" t="s">
        <v>127</v>
      </c>
      <c r="AL27" s="166" t="s">
        <v>111</v>
      </c>
      <c r="AM27" s="168">
        <v>24090</v>
      </c>
      <c r="AN27" s="166"/>
      <c r="AO27" s="166" t="s">
        <v>111</v>
      </c>
      <c r="AP27" s="166" t="s">
        <v>212</v>
      </c>
      <c r="AQ27" s="166" t="s">
        <v>184</v>
      </c>
      <c r="AR27" s="166" t="s">
        <v>346</v>
      </c>
      <c r="AS27" s="166" t="s">
        <v>347</v>
      </c>
      <c r="AT27" s="166" t="s">
        <v>353</v>
      </c>
      <c r="AU27" s="166" t="s">
        <v>325</v>
      </c>
      <c r="AV27" s="166"/>
      <c r="AW27" s="166" t="s">
        <v>349</v>
      </c>
      <c r="AX27" s="166"/>
      <c r="AY27" s="166"/>
      <c r="AZ27" s="166"/>
      <c r="BA27" s="166"/>
      <c r="BB27" s="166">
        <v>93866417</v>
      </c>
      <c r="BC27" s="166" t="s">
        <v>137</v>
      </c>
      <c r="BD27" s="166" t="s">
        <v>138</v>
      </c>
      <c r="BE27" s="166" t="s">
        <v>350</v>
      </c>
      <c r="BF27" s="166" t="s">
        <v>140</v>
      </c>
      <c r="BG27" s="166" t="s">
        <v>190</v>
      </c>
      <c r="BH27" s="166" t="s">
        <v>141</v>
      </c>
      <c r="BI27" s="166" t="s">
        <v>137</v>
      </c>
      <c r="BJ27" s="166" t="s">
        <v>111</v>
      </c>
      <c r="BK27" s="166"/>
      <c r="BL27" s="166" t="s">
        <v>142</v>
      </c>
      <c r="BM27" s="166"/>
      <c r="BN27" s="166"/>
      <c r="BO27" s="166" t="s">
        <v>307</v>
      </c>
    </row>
    <row r="28" spans="1:67">
      <c r="A28" s="166">
        <v>18</v>
      </c>
      <c r="B28" s="166" t="s">
        <v>106</v>
      </c>
      <c r="C28" s="166" t="s">
        <v>107</v>
      </c>
      <c r="D28" s="166" t="s">
        <v>298</v>
      </c>
      <c r="E28" s="166" t="s">
        <v>328</v>
      </c>
      <c r="F28" s="166" t="s">
        <v>329</v>
      </c>
      <c r="G28" s="166" t="s">
        <v>330</v>
      </c>
      <c r="H28" s="166" t="s">
        <v>331</v>
      </c>
      <c r="I28" s="166" t="s">
        <v>111</v>
      </c>
      <c r="J28" s="166" t="s">
        <v>332</v>
      </c>
      <c r="K28" s="166" t="s">
        <v>32</v>
      </c>
      <c r="L28" s="166" t="s">
        <v>333</v>
      </c>
      <c r="M28" s="166" t="s">
        <v>334</v>
      </c>
      <c r="N28" s="166" t="s">
        <v>111</v>
      </c>
      <c r="O28" s="166"/>
      <c r="P28" s="166"/>
      <c r="Q28" s="166" t="s">
        <v>335</v>
      </c>
      <c r="R28" s="166" t="s">
        <v>32</v>
      </c>
      <c r="S28" s="166" t="s">
        <v>336</v>
      </c>
      <c r="T28" s="166" t="s">
        <v>204</v>
      </c>
      <c r="U28" s="166" t="s">
        <v>337</v>
      </c>
      <c r="V28" s="166" t="s">
        <v>338</v>
      </c>
      <c r="W28" s="166" t="s">
        <v>339</v>
      </c>
      <c r="X28" s="166" t="s">
        <v>198</v>
      </c>
      <c r="Y28" s="166" t="s">
        <v>340</v>
      </c>
      <c r="Z28" s="166" t="s">
        <v>341</v>
      </c>
      <c r="AA28" s="166" t="s">
        <v>342</v>
      </c>
      <c r="AB28" s="166" t="s">
        <v>335</v>
      </c>
      <c r="AC28" s="166">
        <v>5947004</v>
      </c>
      <c r="AD28" s="166" t="s">
        <v>32</v>
      </c>
      <c r="AE28" s="166" t="s">
        <v>343</v>
      </c>
      <c r="AF28" s="166" t="s">
        <v>32</v>
      </c>
      <c r="AG28" s="166" t="s">
        <v>343</v>
      </c>
      <c r="AH28" s="167" t="s">
        <v>39</v>
      </c>
      <c r="AI28" s="166" t="s">
        <v>354</v>
      </c>
      <c r="AJ28" s="166" t="s">
        <v>355</v>
      </c>
      <c r="AK28" s="166" t="s">
        <v>127</v>
      </c>
      <c r="AL28" s="166" t="s">
        <v>111</v>
      </c>
      <c r="AM28" s="168">
        <v>39900</v>
      </c>
      <c r="AN28" s="166"/>
      <c r="AO28" s="166" t="s">
        <v>111</v>
      </c>
      <c r="AP28" s="166" t="s">
        <v>212</v>
      </c>
      <c r="AQ28" s="166" t="s">
        <v>184</v>
      </c>
      <c r="AR28" s="166" t="s">
        <v>346</v>
      </c>
      <c r="AS28" s="166" t="s">
        <v>347</v>
      </c>
      <c r="AT28" s="166" t="s">
        <v>356</v>
      </c>
      <c r="AU28" s="166" t="s">
        <v>325</v>
      </c>
      <c r="AV28" s="166"/>
      <c r="AW28" s="166" t="s">
        <v>349</v>
      </c>
      <c r="AX28" s="166"/>
      <c r="AY28" s="166"/>
      <c r="AZ28" s="166"/>
      <c r="BA28" s="166"/>
      <c r="BB28" s="166">
        <v>93866417</v>
      </c>
      <c r="BC28" s="166" t="s">
        <v>137</v>
      </c>
      <c r="BD28" s="166" t="s">
        <v>138</v>
      </c>
      <c r="BE28" s="166" t="s">
        <v>350</v>
      </c>
      <c r="BF28" s="166" t="s">
        <v>140</v>
      </c>
      <c r="BG28" s="166" t="s">
        <v>190</v>
      </c>
      <c r="BH28" s="166" t="s">
        <v>141</v>
      </c>
      <c r="BI28" s="166" t="s">
        <v>137</v>
      </c>
      <c r="BJ28" s="166" t="s">
        <v>111</v>
      </c>
      <c r="BK28" s="166"/>
      <c r="BL28" s="166" t="s">
        <v>142</v>
      </c>
      <c r="BM28" s="166"/>
      <c r="BN28" s="166"/>
      <c r="BO28" s="166" t="s">
        <v>307</v>
      </c>
    </row>
    <row r="29" spans="1:67">
      <c r="A29" s="166">
        <v>19</v>
      </c>
      <c r="B29" s="166" t="s">
        <v>106</v>
      </c>
      <c r="C29" s="166" t="s">
        <v>107</v>
      </c>
      <c r="D29" s="166" t="s">
        <v>298</v>
      </c>
      <c r="E29" s="166" t="s">
        <v>328</v>
      </c>
      <c r="F29" s="166" t="s">
        <v>329</v>
      </c>
      <c r="G29" s="166" t="s">
        <v>330</v>
      </c>
      <c r="H29" s="166" t="s">
        <v>331</v>
      </c>
      <c r="I29" s="166" t="s">
        <v>111</v>
      </c>
      <c r="J29" s="166" t="s">
        <v>332</v>
      </c>
      <c r="K29" s="166" t="s">
        <v>32</v>
      </c>
      <c r="L29" s="166" t="s">
        <v>333</v>
      </c>
      <c r="M29" s="166" t="s">
        <v>334</v>
      </c>
      <c r="N29" s="166" t="s">
        <v>111</v>
      </c>
      <c r="O29" s="166"/>
      <c r="P29" s="166"/>
      <c r="Q29" s="166" t="s">
        <v>335</v>
      </c>
      <c r="R29" s="166" t="s">
        <v>32</v>
      </c>
      <c r="S29" s="166" t="s">
        <v>336</v>
      </c>
      <c r="T29" s="166" t="s">
        <v>204</v>
      </c>
      <c r="U29" s="166" t="s">
        <v>337</v>
      </c>
      <c r="V29" s="166" t="s">
        <v>338</v>
      </c>
      <c r="W29" s="166" t="s">
        <v>339</v>
      </c>
      <c r="X29" s="166" t="s">
        <v>198</v>
      </c>
      <c r="Y29" s="166" t="s">
        <v>340</v>
      </c>
      <c r="Z29" s="166" t="s">
        <v>341</v>
      </c>
      <c r="AA29" s="166" t="s">
        <v>342</v>
      </c>
      <c r="AB29" s="166" t="s">
        <v>335</v>
      </c>
      <c r="AC29" s="166">
        <v>5947004</v>
      </c>
      <c r="AD29" s="166" t="s">
        <v>32</v>
      </c>
      <c r="AE29" s="166" t="s">
        <v>343</v>
      </c>
      <c r="AF29" s="166" t="s">
        <v>32</v>
      </c>
      <c r="AG29" s="166" t="s">
        <v>343</v>
      </c>
      <c r="AH29" s="167" t="s">
        <v>39</v>
      </c>
      <c r="AI29" s="166" t="s">
        <v>357</v>
      </c>
      <c r="AJ29" s="166" t="s">
        <v>358</v>
      </c>
      <c r="AK29" s="166" t="s">
        <v>127</v>
      </c>
      <c r="AL29" s="166" t="s">
        <v>111</v>
      </c>
      <c r="AM29" s="168">
        <v>13992.5</v>
      </c>
      <c r="AN29" s="166"/>
      <c r="AO29" s="166" t="s">
        <v>111</v>
      </c>
      <c r="AP29" s="166" t="s">
        <v>212</v>
      </c>
      <c r="AQ29" s="166" t="s">
        <v>184</v>
      </c>
      <c r="AR29" s="166" t="s">
        <v>346</v>
      </c>
      <c r="AS29" s="166" t="s">
        <v>347</v>
      </c>
      <c r="AT29" s="166" t="s">
        <v>359</v>
      </c>
      <c r="AU29" s="166" t="s">
        <v>325</v>
      </c>
      <c r="AV29" s="166"/>
      <c r="AW29" s="166" t="s">
        <v>349</v>
      </c>
      <c r="AX29" s="166"/>
      <c r="AY29" s="166"/>
      <c r="AZ29" s="166"/>
      <c r="BA29" s="166"/>
      <c r="BB29" s="166">
        <v>93866417</v>
      </c>
      <c r="BC29" s="166" t="s">
        <v>137</v>
      </c>
      <c r="BD29" s="166" t="s">
        <v>138</v>
      </c>
      <c r="BE29" s="166" t="s">
        <v>350</v>
      </c>
      <c r="BF29" s="166" t="s">
        <v>140</v>
      </c>
      <c r="BG29" s="166" t="s">
        <v>190</v>
      </c>
      <c r="BH29" s="166" t="s">
        <v>141</v>
      </c>
      <c r="BI29" s="166" t="s">
        <v>137</v>
      </c>
      <c r="BJ29" s="166" t="s">
        <v>111</v>
      </c>
      <c r="BK29" s="166"/>
      <c r="BL29" s="166" t="s">
        <v>142</v>
      </c>
      <c r="BM29" s="166"/>
      <c r="BN29" s="166"/>
      <c r="BO29" s="166" t="s">
        <v>307</v>
      </c>
    </row>
    <row r="30" spans="1:67">
      <c r="A30" s="166">
        <v>20</v>
      </c>
      <c r="B30" s="166" t="s">
        <v>106</v>
      </c>
      <c r="C30" s="166" t="s">
        <v>107</v>
      </c>
      <c r="D30" s="166" t="s">
        <v>298</v>
      </c>
      <c r="E30" s="166" t="s">
        <v>360</v>
      </c>
      <c r="F30" s="166" t="s">
        <v>329</v>
      </c>
      <c r="G30" s="166" t="s">
        <v>361</v>
      </c>
      <c r="H30" s="166" t="s">
        <v>362</v>
      </c>
      <c r="I30" s="166" t="s">
        <v>111</v>
      </c>
      <c r="J30" s="166" t="s">
        <v>228</v>
      </c>
      <c r="K30" s="166" t="s">
        <v>9</v>
      </c>
      <c r="L30" s="166" t="s">
        <v>199</v>
      </c>
      <c r="M30" s="166" t="s">
        <v>200</v>
      </c>
      <c r="N30" s="166" t="s">
        <v>111</v>
      </c>
      <c r="O30" s="166"/>
      <c r="P30" s="166"/>
      <c r="Q30" s="166" t="s">
        <v>363</v>
      </c>
      <c r="R30" s="166" t="s">
        <v>9</v>
      </c>
      <c r="S30" s="166" t="s">
        <v>364</v>
      </c>
      <c r="T30" s="166" t="s">
        <v>204</v>
      </c>
      <c r="U30" s="166" t="s">
        <v>365</v>
      </c>
      <c r="V30" s="166" t="s">
        <v>119</v>
      </c>
      <c r="W30" s="166" t="s">
        <v>366</v>
      </c>
      <c r="X30" s="166" t="s">
        <v>228</v>
      </c>
      <c r="Y30" s="166" t="s">
        <v>367</v>
      </c>
      <c r="Z30" s="166" t="s">
        <v>368</v>
      </c>
      <c r="AA30" s="166" t="s">
        <v>369</v>
      </c>
      <c r="AB30" s="166" t="s">
        <v>363</v>
      </c>
      <c r="AC30" s="166">
        <v>5946787</v>
      </c>
      <c r="AD30" s="166" t="s">
        <v>9</v>
      </c>
      <c r="AE30" s="166" t="s">
        <v>370</v>
      </c>
      <c r="AF30" s="166" t="s">
        <v>9</v>
      </c>
      <c r="AG30" s="166" t="s">
        <v>371</v>
      </c>
      <c r="AH30" s="167" t="s">
        <v>42</v>
      </c>
      <c r="AI30" s="166" t="s">
        <v>372</v>
      </c>
      <c r="AJ30" s="166" t="s">
        <v>373</v>
      </c>
      <c r="AK30" s="166" t="s">
        <v>127</v>
      </c>
      <c r="AL30" s="166" t="s">
        <v>111</v>
      </c>
      <c r="AM30" s="168">
        <v>11571</v>
      </c>
      <c r="AN30" s="166"/>
      <c r="AO30" s="166" t="s">
        <v>111</v>
      </c>
      <c r="AP30" s="166" t="s">
        <v>212</v>
      </c>
      <c r="AQ30" s="166" t="s">
        <v>131</v>
      </c>
      <c r="AR30" s="166"/>
      <c r="AS30" s="166"/>
      <c r="AT30" s="166"/>
      <c r="AU30" s="166" t="s">
        <v>325</v>
      </c>
      <c r="AV30" s="166"/>
      <c r="AW30" s="166" t="s">
        <v>374</v>
      </c>
      <c r="AX30" s="166"/>
      <c r="AY30" s="166"/>
      <c r="AZ30" s="166"/>
      <c r="BA30" s="166" t="s">
        <v>237</v>
      </c>
      <c r="BB30" s="166">
        <v>81194140</v>
      </c>
      <c r="BC30" s="166" t="s">
        <v>191</v>
      </c>
      <c r="BD30" s="166" t="s">
        <v>138</v>
      </c>
      <c r="BE30" s="166" t="s">
        <v>375</v>
      </c>
      <c r="BF30" s="166" t="s">
        <v>376</v>
      </c>
      <c r="BG30" s="166" t="s">
        <v>190</v>
      </c>
      <c r="BH30" s="166" t="s">
        <v>377</v>
      </c>
      <c r="BI30" s="166" t="s">
        <v>137</v>
      </c>
      <c r="BJ30" s="166" t="s">
        <v>111</v>
      </c>
      <c r="BK30" s="166"/>
      <c r="BL30" s="166"/>
      <c r="BM30" s="166">
        <v>111727315</v>
      </c>
      <c r="BN30" s="166" t="s">
        <v>378</v>
      </c>
      <c r="BO30" s="166" t="s">
        <v>307</v>
      </c>
    </row>
    <row r="31" spans="1:67">
      <c r="A31" s="166">
        <v>21</v>
      </c>
      <c r="B31" s="166" t="s">
        <v>106</v>
      </c>
      <c r="C31" s="166" t="s">
        <v>107</v>
      </c>
      <c r="D31" s="166" t="s">
        <v>379</v>
      </c>
      <c r="E31" s="166" t="s">
        <v>380</v>
      </c>
      <c r="F31" s="166" t="s">
        <v>381</v>
      </c>
      <c r="G31" s="166" t="s">
        <v>382</v>
      </c>
      <c r="H31" s="166" t="s">
        <v>383</v>
      </c>
      <c r="I31" s="166" t="s">
        <v>111</v>
      </c>
      <c r="J31" s="166" t="s">
        <v>112</v>
      </c>
      <c r="K31" s="166" t="s">
        <v>381</v>
      </c>
      <c r="L31" s="166" t="s">
        <v>248</v>
      </c>
      <c r="M31" s="166" t="s">
        <v>249</v>
      </c>
      <c r="N31" s="166" t="s">
        <v>111</v>
      </c>
      <c r="O31" s="166" t="s">
        <v>381</v>
      </c>
      <c r="P31" s="166" t="s">
        <v>384</v>
      </c>
      <c r="Q31" s="166" t="s">
        <v>385</v>
      </c>
      <c r="R31" s="166" t="s">
        <v>9</v>
      </c>
      <c r="S31" s="166" t="s">
        <v>386</v>
      </c>
      <c r="T31" s="166" t="s">
        <v>204</v>
      </c>
      <c r="U31" s="166" t="s">
        <v>387</v>
      </c>
      <c r="V31" s="166" t="s">
        <v>119</v>
      </c>
      <c r="W31" s="166" t="s">
        <v>206</v>
      </c>
      <c r="X31" s="166" t="s">
        <v>112</v>
      </c>
      <c r="Y31" s="166" t="s">
        <v>388</v>
      </c>
      <c r="Z31" s="166" t="s">
        <v>389</v>
      </c>
      <c r="AA31" s="166" t="s">
        <v>390</v>
      </c>
      <c r="AB31" s="166" t="s">
        <v>385</v>
      </c>
      <c r="AC31" s="166">
        <v>5912719</v>
      </c>
      <c r="AD31" s="166" t="s">
        <v>9</v>
      </c>
      <c r="AE31" s="166" t="s">
        <v>391</v>
      </c>
      <c r="AF31" s="166" t="s">
        <v>9</v>
      </c>
      <c r="AG31" s="166" t="s">
        <v>391</v>
      </c>
      <c r="AH31" s="167" t="s">
        <v>42</v>
      </c>
      <c r="AI31" s="166" t="s">
        <v>392</v>
      </c>
      <c r="AJ31" s="166" t="s">
        <v>393</v>
      </c>
      <c r="AK31" s="166" t="s">
        <v>127</v>
      </c>
      <c r="AL31" s="166" t="s">
        <v>111</v>
      </c>
      <c r="AM31" s="168">
        <v>4183.2</v>
      </c>
      <c r="AN31" s="166"/>
      <c r="AO31" s="166" t="s">
        <v>111</v>
      </c>
      <c r="AP31" s="166" t="s">
        <v>212</v>
      </c>
      <c r="AQ31" s="166" t="s">
        <v>131</v>
      </c>
      <c r="AR31" s="166"/>
      <c r="AS31" s="166"/>
      <c r="AT31" s="166"/>
      <c r="AU31" s="166" t="s">
        <v>394</v>
      </c>
      <c r="AV31" s="166"/>
      <c r="AW31" s="166" t="s">
        <v>395</v>
      </c>
      <c r="AX31" s="166"/>
      <c r="AY31" s="166"/>
      <c r="AZ31" s="166"/>
      <c r="BA31" s="166" t="s">
        <v>237</v>
      </c>
      <c r="BB31" s="166">
        <v>93692625</v>
      </c>
      <c r="BC31" s="166" t="s">
        <v>191</v>
      </c>
      <c r="BD31" s="166" t="s">
        <v>138</v>
      </c>
      <c r="BE31" s="166" t="s">
        <v>216</v>
      </c>
      <c r="BF31" s="166" t="s">
        <v>306</v>
      </c>
      <c r="BG31" s="166" t="s">
        <v>190</v>
      </c>
      <c r="BH31" s="166" t="s">
        <v>396</v>
      </c>
      <c r="BI31" s="166" t="s">
        <v>137</v>
      </c>
      <c r="BJ31" s="166" t="s">
        <v>111</v>
      </c>
      <c r="BK31" s="166"/>
      <c r="BL31" s="166"/>
      <c r="BM31" s="166">
        <v>107740011</v>
      </c>
      <c r="BN31" s="166" t="s">
        <v>378</v>
      </c>
      <c r="BO31" s="166" t="s">
        <v>307</v>
      </c>
    </row>
    <row r="32" spans="1:67">
      <c r="A32" s="166">
        <v>22</v>
      </c>
      <c r="B32" s="166" t="s">
        <v>106</v>
      </c>
      <c r="C32" s="166" t="s">
        <v>107</v>
      </c>
      <c r="D32" s="166" t="s">
        <v>397</v>
      </c>
      <c r="E32" s="166" t="s">
        <v>398</v>
      </c>
      <c r="F32" s="166" t="s">
        <v>399</v>
      </c>
      <c r="G32" s="166" t="s">
        <v>400</v>
      </c>
      <c r="H32" s="166" t="s">
        <v>401</v>
      </c>
      <c r="I32" s="166" t="s">
        <v>111</v>
      </c>
      <c r="J32" s="166" t="s">
        <v>112</v>
      </c>
      <c r="K32" s="166" t="s">
        <v>9</v>
      </c>
      <c r="L32" s="166" t="s">
        <v>402</v>
      </c>
      <c r="M32" s="166" t="s">
        <v>403</v>
      </c>
      <c r="N32" s="166" t="s">
        <v>111</v>
      </c>
      <c r="O32" s="166"/>
      <c r="P32" s="166"/>
      <c r="Q32" s="166" t="s">
        <v>404</v>
      </c>
      <c r="R32" s="166" t="s">
        <v>9</v>
      </c>
      <c r="S32" s="166" t="s">
        <v>405</v>
      </c>
      <c r="T32" s="166" t="s">
        <v>204</v>
      </c>
      <c r="U32" s="166" t="s">
        <v>406</v>
      </c>
      <c r="V32" s="166" t="s">
        <v>119</v>
      </c>
      <c r="W32" s="166" t="s">
        <v>206</v>
      </c>
      <c r="X32" s="166" t="s">
        <v>112</v>
      </c>
      <c r="Y32" s="166" t="s">
        <v>407</v>
      </c>
      <c r="Z32" s="166" t="s">
        <v>407</v>
      </c>
      <c r="AA32" s="166" t="s">
        <v>407</v>
      </c>
      <c r="AB32" s="166" t="s">
        <v>404</v>
      </c>
      <c r="AC32" s="166">
        <v>5944386</v>
      </c>
      <c r="AD32" s="166" t="s">
        <v>9</v>
      </c>
      <c r="AE32" s="166" t="s">
        <v>408</v>
      </c>
      <c r="AF32" s="166" t="s">
        <v>9</v>
      </c>
      <c r="AG32" s="166" t="s">
        <v>409</v>
      </c>
      <c r="AH32" s="167" t="s">
        <v>42</v>
      </c>
      <c r="AI32" s="166" t="s">
        <v>410</v>
      </c>
      <c r="AJ32" s="166" t="s">
        <v>411</v>
      </c>
      <c r="AK32" s="166" t="s">
        <v>127</v>
      </c>
      <c r="AL32" s="166" t="s">
        <v>111</v>
      </c>
      <c r="AM32" s="168">
        <v>8971.2</v>
      </c>
      <c r="AN32" s="166"/>
      <c r="AO32" s="166" t="s">
        <v>111</v>
      </c>
      <c r="AP32" s="166" t="s">
        <v>212</v>
      </c>
      <c r="AQ32" s="166" t="s">
        <v>131</v>
      </c>
      <c r="AR32" s="166"/>
      <c r="AS32" s="166"/>
      <c r="AT32" s="166"/>
      <c r="AU32" s="166" t="s">
        <v>412</v>
      </c>
      <c r="AV32" s="166"/>
      <c r="AW32" s="166" t="s">
        <v>413</v>
      </c>
      <c r="AX32" s="166"/>
      <c r="AY32" s="166"/>
      <c r="AZ32" s="166"/>
      <c r="BA32" s="166" t="s">
        <v>414</v>
      </c>
      <c r="BB32" s="166">
        <v>93606294</v>
      </c>
      <c r="BC32" s="166" t="s">
        <v>191</v>
      </c>
      <c r="BD32" s="166" t="s">
        <v>138</v>
      </c>
      <c r="BE32" s="166" t="s">
        <v>216</v>
      </c>
      <c r="BF32" s="166" t="s">
        <v>376</v>
      </c>
      <c r="BG32" s="166" t="s">
        <v>190</v>
      </c>
      <c r="BH32" s="166" t="s">
        <v>286</v>
      </c>
      <c r="BI32" s="166" t="s">
        <v>137</v>
      </c>
      <c r="BJ32" s="166" t="s">
        <v>111</v>
      </c>
      <c r="BK32" s="166"/>
      <c r="BL32" s="166"/>
      <c r="BM32" s="166">
        <v>110980901</v>
      </c>
      <c r="BN32" s="166" t="s">
        <v>192</v>
      </c>
      <c r="BO32" s="166" t="s">
        <v>307</v>
      </c>
    </row>
    <row r="33" spans="1:67">
      <c r="A33" s="166">
        <v>23</v>
      </c>
      <c r="B33" s="166" t="s">
        <v>106</v>
      </c>
      <c r="C33" s="166" t="s">
        <v>107</v>
      </c>
      <c r="D33" s="166" t="s">
        <v>397</v>
      </c>
      <c r="E33" s="166" t="s">
        <v>415</v>
      </c>
      <c r="F33" s="166" t="s">
        <v>416</v>
      </c>
      <c r="G33" s="166" t="s">
        <v>417</v>
      </c>
      <c r="H33" s="166" t="s">
        <v>418</v>
      </c>
      <c r="I33" s="166" t="s">
        <v>111</v>
      </c>
      <c r="J33" s="166" t="s">
        <v>112</v>
      </c>
      <c r="K33" s="166" t="s">
        <v>416</v>
      </c>
      <c r="L33" s="166" t="s">
        <v>171</v>
      </c>
      <c r="M33" s="166" t="s">
        <v>419</v>
      </c>
      <c r="N33" s="166" t="s">
        <v>420</v>
      </c>
      <c r="O33" s="166" t="s">
        <v>416</v>
      </c>
      <c r="P33" s="166" t="s">
        <v>421</v>
      </c>
      <c r="Q33" s="166" t="s">
        <v>397</v>
      </c>
      <c r="R33" s="166" t="s">
        <v>9</v>
      </c>
      <c r="S33" s="166" t="s">
        <v>422</v>
      </c>
      <c r="T33" s="166" t="s">
        <v>204</v>
      </c>
      <c r="U33" s="166" t="s">
        <v>423</v>
      </c>
      <c r="V33" s="166" t="s">
        <v>119</v>
      </c>
      <c r="W33" s="166" t="s">
        <v>206</v>
      </c>
      <c r="X33" s="166" t="s">
        <v>112</v>
      </c>
      <c r="Y33" s="166" t="s">
        <v>424</v>
      </c>
      <c r="Z33" s="166" t="s">
        <v>425</v>
      </c>
      <c r="AA33" s="166" t="s">
        <v>426</v>
      </c>
      <c r="AB33" s="166" t="s">
        <v>397</v>
      </c>
      <c r="AC33" s="166">
        <v>5901860</v>
      </c>
      <c r="AD33" s="166" t="s">
        <v>9</v>
      </c>
      <c r="AE33" s="166" t="s">
        <v>427</v>
      </c>
      <c r="AF33" s="166" t="s">
        <v>9</v>
      </c>
      <c r="AG33" s="166" t="s">
        <v>427</v>
      </c>
      <c r="AH33" s="167" t="s">
        <v>42</v>
      </c>
      <c r="AI33" s="166" t="s">
        <v>428</v>
      </c>
      <c r="AJ33" s="166" t="s">
        <v>429</v>
      </c>
      <c r="AK33" s="166" t="s">
        <v>127</v>
      </c>
      <c r="AL33" s="166" t="s">
        <v>111</v>
      </c>
      <c r="AM33" s="168">
        <v>2914.8</v>
      </c>
      <c r="AN33" s="166"/>
      <c r="AO33" s="166" t="s">
        <v>430</v>
      </c>
      <c r="AP33" s="166" t="s">
        <v>212</v>
      </c>
      <c r="AQ33" s="166" t="s">
        <v>131</v>
      </c>
      <c r="AR33" s="166"/>
      <c r="AS33" s="166"/>
      <c r="AT33" s="166"/>
      <c r="AU33" s="166" t="s">
        <v>431</v>
      </c>
      <c r="AV33" s="166"/>
      <c r="AW33" s="166" t="s">
        <v>432</v>
      </c>
      <c r="AX33" s="166"/>
      <c r="AY33" s="166"/>
      <c r="AZ33" s="166"/>
      <c r="BA33" s="166" t="s">
        <v>215</v>
      </c>
      <c r="BB33" s="166">
        <v>89188137</v>
      </c>
      <c r="BC33" s="166" t="s">
        <v>191</v>
      </c>
      <c r="BD33" s="166" t="s">
        <v>138</v>
      </c>
      <c r="BE33" s="166" t="s">
        <v>433</v>
      </c>
      <c r="BF33" s="166" t="s">
        <v>264</v>
      </c>
      <c r="BG33" s="166" t="s">
        <v>190</v>
      </c>
      <c r="BH33" s="166" t="s">
        <v>141</v>
      </c>
      <c r="BI33" s="166" t="s">
        <v>137</v>
      </c>
      <c r="BJ33" s="166" t="s">
        <v>111</v>
      </c>
      <c r="BK33" s="166"/>
      <c r="BL33" s="166"/>
      <c r="BM33" s="166">
        <v>111680865</v>
      </c>
      <c r="BN33" s="166" t="s">
        <v>192</v>
      </c>
      <c r="BO33" s="166"/>
    </row>
    <row r="34" spans="1:67">
      <c r="A34" s="166">
        <v>24</v>
      </c>
      <c r="B34" s="166" t="s">
        <v>106</v>
      </c>
      <c r="C34" s="166" t="s">
        <v>107</v>
      </c>
      <c r="D34" s="166" t="s">
        <v>434</v>
      </c>
      <c r="E34" s="166" t="s">
        <v>435</v>
      </c>
      <c r="F34" s="166" t="s">
        <v>436</v>
      </c>
      <c r="G34" s="166" t="s">
        <v>437</v>
      </c>
      <c r="H34" s="166" t="s">
        <v>438</v>
      </c>
      <c r="I34" s="166"/>
      <c r="J34" s="166" t="s">
        <v>439</v>
      </c>
      <c r="K34" s="166" t="s">
        <v>430</v>
      </c>
      <c r="L34" s="166" t="s">
        <v>171</v>
      </c>
      <c r="M34" s="166" t="s">
        <v>172</v>
      </c>
      <c r="N34" s="166" t="s">
        <v>440</v>
      </c>
      <c r="O34" s="166"/>
      <c r="P34" s="166"/>
      <c r="Q34" s="166" t="s">
        <v>434</v>
      </c>
      <c r="R34" s="166" t="s">
        <v>430</v>
      </c>
      <c r="S34" s="166" t="s">
        <v>441</v>
      </c>
      <c r="T34" s="166" t="s">
        <v>117</v>
      </c>
      <c r="U34" s="166" t="s">
        <v>442</v>
      </c>
      <c r="V34" s="166" t="s">
        <v>119</v>
      </c>
      <c r="W34" s="166" t="s">
        <v>227</v>
      </c>
      <c r="X34" s="166" t="s">
        <v>439</v>
      </c>
      <c r="Y34" s="166" t="s">
        <v>443</v>
      </c>
      <c r="Z34" s="166" t="s">
        <v>444</v>
      </c>
      <c r="AA34" s="166" t="s">
        <v>444</v>
      </c>
      <c r="AB34" s="166" t="s">
        <v>434</v>
      </c>
      <c r="AC34" s="166">
        <v>5898208</v>
      </c>
      <c r="AD34" s="166" t="s">
        <v>32</v>
      </c>
      <c r="AE34" s="166" t="s">
        <v>445</v>
      </c>
      <c r="AF34" s="166" t="s">
        <v>430</v>
      </c>
      <c r="AG34" s="166" t="s">
        <v>446</v>
      </c>
      <c r="AH34" s="167" t="s">
        <v>38</v>
      </c>
      <c r="AI34" s="166"/>
      <c r="AJ34" s="166"/>
      <c r="AK34" s="166" t="s">
        <v>127</v>
      </c>
      <c r="AL34" s="166" t="s">
        <v>111</v>
      </c>
      <c r="AM34" s="168">
        <v>4500</v>
      </c>
      <c r="AN34" s="166"/>
      <c r="AO34" s="166" t="s">
        <v>436</v>
      </c>
      <c r="AP34" s="166" t="s">
        <v>447</v>
      </c>
      <c r="AQ34" s="166" t="s">
        <v>184</v>
      </c>
      <c r="AR34" s="166"/>
      <c r="AS34" s="166" t="s">
        <v>448</v>
      </c>
      <c r="AT34" s="166"/>
      <c r="AU34" s="166"/>
      <c r="AV34" s="166"/>
      <c r="AW34" s="166" t="s">
        <v>449</v>
      </c>
      <c r="AX34" s="166"/>
      <c r="AY34" s="166"/>
      <c r="AZ34" s="166"/>
      <c r="BA34" s="166"/>
      <c r="BB34" s="166">
        <v>92180452</v>
      </c>
      <c r="BC34" s="166" t="s">
        <v>137</v>
      </c>
      <c r="BD34" s="166" t="s">
        <v>138</v>
      </c>
      <c r="BE34" s="166" t="s">
        <v>239</v>
      </c>
      <c r="BF34" s="166" t="s">
        <v>217</v>
      </c>
      <c r="BG34" s="166" t="s">
        <v>450</v>
      </c>
      <c r="BH34" s="166" t="s">
        <v>218</v>
      </c>
      <c r="BI34" s="166" t="s">
        <v>137</v>
      </c>
      <c r="BJ34" s="166" t="s">
        <v>111</v>
      </c>
      <c r="BK34" s="166"/>
      <c r="BL34" s="166"/>
      <c r="BM34" s="166"/>
      <c r="BN34" s="166" t="s">
        <v>451</v>
      </c>
      <c r="BO34" s="166" t="s">
        <v>172</v>
      </c>
    </row>
    <row r="35" spans="1:67">
      <c r="A35" s="166">
        <v>25</v>
      </c>
      <c r="B35" s="166" t="s">
        <v>106</v>
      </c>
      <c r="C35" s="166" t="s">
        <v>107</v>
      </c>
      <c r="D35" s="166" t="s">
        <v>452</v>
      </c>
      <c r="E35" s="166" t="s">
        <v>453</v>
      </c>
      <c r="F35" s="166" t="s">
        <v>310</v>
      </c>
      <c r="G35" s="166" t="s">
        <v>454</v>
      </c>
      <c r="H35" s="166" t="s">
        <v>455</v>
      </c>
      <c r="I35" s="166" t="s">
        <v>456</v>
      </c>
      <c r="J35" s="166"/>
      <c r="K35" s="166" t="s">
        <v>457</v>
      </c>
      <c r="L35" s="166" t="s">
        <v>248</v>
      </c>
      <c r="M35" s="166" t="s">
        <v>458</v>
      </c>
      <c r="N35" s="166" t="s">
        <v>111</v>
      </c>
      <c r="O35" s="166" t="s">
        <v>457</v>
      </c>
      <c r="P35" s="166" t="s">
        <v>459</v>
      </c>
      <c r="Q35" s="166" t="s">
        <v>460</v>
      </c>
      <c r="R35" s="166" t="s">
        <v>23</v>
      </c>
      <c r="S35" s="166" t="s">
        <v>461</v>
      </c>
      <c r="T35" s="166" t="s">
        <v>204</v>
      </c>
      <c r="U35" s="166" t="s">
        <v>462</v>
      </c>
      <c r="V35" s="166" t="s">
        <v>119</v>
      </c>
      <c r="W35" s="166" t="s">
        <v>206</v>
      </c>
      <c r="X35" s="166" t="s">
        <v>463</v>
      </c>
      <c r="Y35" s="166" t="s">
        <v>464</v>
      </c>
      <c r="Z35" s="166" t="s">
        <v>465</v>
      </c>
      <c r="AA35" s="166" t="s">
        <v>466</v>
      </c>
      <c r="AB35" s="166" t="s">
        <v>460</v>
      </c>
      <c r="AC35" s="166">
        <v>5873447</v>
      </c>
      <c r="AD35" s="166" t="s">
        <v>23</v>
      </c>
      <c r="AE35" s="166" t="s">
        <v>467</v>
      </c>
      <c r="AF35" s="166" t="s">
        <v>23</v>
      </c>
      <c r="AG35" s="166" t="s">
        <v>468</v>
      </c>
      <c r="AH35" s="167" t="s">
        <v>42</v>
      </c>
      <c r="AI35" s="166" t="s">
        <v>469</v>
      </c>
      <c r="AJ35" s="166" t="s">
        <v>470</v>
      </c>
      <c r="AK35" s="166" t="s">
        <v>127</v>
      </c>
      <c r="AL35" s="166" t="s">
        <v>111</v>
      </c>
      <c r="AM35" s="168">
        <v>6442.8</v>
      </c>
      <c r="AN35" s="166"/>
      <c r="AO35" s="166" t="s">
        <v>111</v>
      </c>
      <c r="AP35" s="166" t="s">
        <v>212</v>
      </c>
      <c r="AQ35" s="166" t="s">
        <v>131</v>
      </c>
      <c r="AR35" s="166"/>
      <c r="AS35" s="166"/>
      <c r="AT35" s="166"/>
      <c r="AU35" s="166" t="s">
        <v>471</v>
      </c>
      <c r="AV35" s="166"/>
      <c r="AW35" s="166" t="s">
        <v>472</v>
      </c>
      <c r="AX35" s="166"/>
      <c r="AY35" s="166"/>
      <c r="AZ35" s="166"/>
      <c r="BA35" s="166" t="s">
        <v>414</v>
      </c>
      <c r="BB35" s="166">
        <v>92795110</v>
      </c>
      <c r="BC35" s="166" t="s">
        <v>191</v>
      </c>
      <c r="BD35" s="166" t="s">
        <v>138</v>
      </c>
      <c r="BE35" s="166" t="s">
        <v>216</v>
      </c>
      <c r="BF35" s="166" t="s">
        <v>240</v>
      </c>
      <c r="BG35" s="166" t="s">
        <v>190</v>
      </c>
      <c r="BH35" s="166" t="s">
        <v>241</v>
      </c>
      <c r="BI35" s="166" t="s">
        <v>137</v>
      </c>
      <c r="BJ35" s="166" t="s">
        <v>111</v>
      </c>
      <c r="BK35" s="166"/>
      <c r="BL35" s="166"/>
      <c r="BM35" s="166">
        <v>108843172</v>
      </c>
      <c r="BN35" s="166"/>
      <c r="BO35" s="166" t="s">
        <v>473</v>
      </c>
    </row>
    <row r="36" spans="1:67">
      <c r="A36" s="166">
        <v>26</v>
      </c>
      <c r="B36" s="166" t="s">
        <v>106</v>
      </c>
      <c r="C36" s="166" t="s">
        <v>107</v>
      </c>
      <c r="D36" s="166" t="s">
        <v>397</v>
      </c>
      <c r="E36" s="166" t="s">
        <v>474</v>
      </c>
      <c r="F36" s="166" t="s">
        <v>201</v>
      </c>
      <c r="G36" s="166" t="s">
        <v>475</v>
      </c>
      <c r="H36" s="166" t="s">
        <v>476</v>
      </c>
      <c r="I36" s="166" t="s">
        <v>111</v>
      </c>
      <c r="J36" s="166" t="s">
        <v>298</v>
      </c>
      <c r="K36" s="166" t="s">
        <v>477</v>
      </c>
      <c r="L36" s="166" t="s">
        <v>478</v>
      </c>
      <c r="M36" s="166" t="s">
        <v>478</v>
      </c>
      <c r="N36" s="166" t="s">
        <v>111</v>
      </c>
      <c r="O36" s="166"/>
      <c r="P36" s="166"/>
      <c r="Q36" s="166" t="s">
        <v>397</v>
      </c>
      <c r="R36" s="166" t="s">
        <v>477</v>
      </c>
      <c r="S36" s="166" t="s">
        <v>479</v>
      </c>
      <c r="T36" s="166" t="s">
        <v>204</v>
      </c>
      <c r="U36" s="166" t="s">
        <v>480</v>
      </c>
      <c r="V36" s="166" t="s">
        <v>119</v>
      </c>
      <c r="W36" s="166" t="s">
        <v>206</v>
      </c>
      <c r="X36" s="166" t="s">
        <v>463</v>
      </c>
      <c r="Y36" s="166" t="s">
        <v>481</v>
      </c>
      <c r="Z36" s="166" t="s">
        <v>482</v>
      </c>
      <c r="AA36" s="166" t="s">
        <v>463</v>
      </c>
      <c r="AB36" s="166" t="s">
        <v>397</v>
      </c>
      <c r="AC36" s="166">
        <v>5786945</v>
      </c>
      <c r="AD36" s="166" t="s">
        <v>32</v>
      </c>
      <c r="AE36" s="166" t="s">
        <v>480</v>
      </c>
      <c r="AF36" s="166" t="s">
        <v>477</v>
      </c>
      <c r="AG36" s="166" t="s">
        <v>483</v>
      </c>
      <c r="AH36" s="167" t="s">
        <v>42</v>
      </c>
      <c r="AI36" s="166"/>
      <c r="AJ36" s="166"/>
      <c r="AK36" s="166" t="s">
        <v>127</v>
      </c>
      <c r="AL36" s="166" t="s">
        <v>111</v>
      </c>
      <c r="AM36" s="168">
        <v>9690</v>
      </c>
      <c r="AN36" s="166"/>
      <c r="AO36" s="166" t="s">
        <v>111</v>
      </c>
      <c r="AP36" s="166" t="s">
        <v>447</v>
      </c>
      <c r="AQ36" s="166" t="s">
        <v>131</v>
      </c>
      <c r="AR36" s="166"/>
      <c r="AS36" s="166"/>
      <c r="AT36" s="166"/>
      <c r="AU36" s="166"/>
      <c r="AV36" s="166"/>
      <c r="AW36" s="166" t="s">
        <v>484</v>
      </c>
      <c r="AX36" s="166"/>
      <c r="AY36" s="166"/>
      <c r="AZ36" s="166"/>
      <c r="BA36" s="166"/>
      <c r="BB36" s="166">
        <v>93059002</v>
      </c>
      <c r="BC36" s="166" t="s">
        <v>137</v>
      </c>
      <c r="BD36" s="166" t="s">
        <v>238</v>
      </c>
      <c r="BE36" s="166" t="s">
        <v>216</v>
      </c>
      <c r="BF36" s="166" t="s">
        <v>376</v>
      </c>
      <c r="BG36" s="166" t="s">
        <v>190</v>
      </c>
      <c r="BH36" s="166" t="s">
        <v>141</v>
      </c>
      <c r="BI36" s="166" t="s">
        <v>137</v>
      </c>
      <c r="BJ36" s="166" t="s">
        <v>111</v>
      </c>
      <c r="BK36" s="166"/>
      <c r="BL36" s="166"/>
      <c r="BM36" s="166"/>
      <c r="BN36" s="166"/>
      <c r="BO36" s="166" t="s">
        <v>307</v>
      </c>
    </row>
    <row r="37" spans="1:67">
      <c r="A37" s="166">
        <v>27</v>
      </c>
      <c r="B37" s="166" t="s">
        <v>106</v>
      </c>
      <c r="C37" s="166" t="s">
        <v>107</v>
      </c>
      <c r="D37" s="166" t="s">
        <v>485</v>
      </c>
      <c r="E37" s="166" t="s">
        <v>486</v>
      </c>
      <c r="F37" s="166" t="s">
        <v>244</v>
      </c>
      <c r="G37" s="166" t="s">
        <v>487</v>
      </c>
      <c r="H37" s="166" t="s">
        <v>488</v>
      </c>
      <c r="I37" s="166"/>
      <c r="J37" s="166" t="s">
        <v>112</v>
      </c>
      <c r="K37" s="166" t="s">
        <v>201</v>
      </c>
      <c r="L37" s="166" t="s">
        <v>489</v>
      </c>
      <c r="M37" s="166" t="s">
        <v>490</v>
      </c>
      <c r="N37" s="166" t="s">
        <v>111</v>
      </c>
      <c r="O37" s="166"/>
      <c r="P37" s="166"/>
      <c r="Q37" s="166" t="s">
        <v>298</v>
      </c>
      <c r="R37" s="166" t="s">
        <v>23</v>
      </c>
      <c r="S37" s="166" t="s">
        <v>491</v>
      </c>
      <c r="T37" s="166" t="s">
        <v>204</v>
      </c>
      <c r="U37" s="166" t="s">
        <v>492</v>
      </c>
      <c r="V37" s="166" t="s">
        <v>119</v>
      </c>
      <c r="W37" s="166" t="s">
        <v>493</v>
      </c>
      <c r="X37" s="166" t="s">
        <v>112</v>
      </c>
      <c r="Y37" s="166" t="s">
        <v>494</v>
      </c>
      <c r="Z37" s="166" t="s">
        <v>495</v>
      </c>
      <c r="AA37" s="166" t="s">
        <v>496</v>
      </c>
      <c r="AB37" s="166" t="s">
        <v>298</v>
      </c>
      <c r="AC37" s="166">
        <v>5786937</v>
      </c>
      <c r="AD37" s="166" t="s">
        <v>23</v>
      </c>
      <c r="AE37" s="166" t="s">
        <v>497</v>
      </c>
      <c r="AF37" s="166" t="s">
        <v>23</v>
      </c>
      <c r="AG37" s="166" t="s">
        <v>497</v>
      </c>
      <c r="AH37" s="167" t="s">
        <v>42</v>
      </c>
      <c r="AI37" s="166" t="s">
        <v>498</v>
      </c>
      <c r="AJ37" s="166" t="s">
        <v>499</v>
      </c>
      <c r="AK37" s="166" t="s">
        <v>127</v>
      </c>
      <c r="AL37" s="166" t="s">
        <v>111</v>
      </c>
      <c r="AM37" s="168">
        <v>8971.2</v>
      </c>
      <c r="AN37" s="166"/>
      <c r="AO37" s="166" t="s">
        <v>111</v>
      </c>
      <c r="AP37" s="166" t="s">
        <v>212</v>
      </c>
      <c r="AQ37" s="166" t="s">
        <v>131</v>
      </c>
      <c r="AR37" s="166"/>
      <c r="AS37" s="166"/>
      <c r="AT37" s="166"/>
      <c r="AU37" s="166" t="s">
        <v>500</v>
      </c>
      <c r="AV37" s="166"/>
      <c r="AW37" s="166" t="s">
        <v>501</v>
      </c>
      <c r="AX37" s="166"/>
      <c r="AY37" s="166"/>
      <c r="AZ37" s="166"/>
      <c r="BA37" s="166" t="s">
        <v>414</v>
      </c>
      <c r="BB37" s="166">
        <v>93059871</v>
      </c>
      <c r="BC37" s="166" t="s">
        <v>191</v>
      </c>
      <c r="BD37" s="166" t="s">
        <v>138</v>
      </c>
      <c r="BE37" s="166" t="s">
        <v>216</v>
      </c>
      <c r="BF37" s="166" t="s">
        <v>111</v>
      </c>
      <c r="BG37" s="166"/>
      <c r="BH37" s="166" t="s">
        <v>218</v>
      </c>
      <c r="BI37" s="166" t="s">
        <v>137</v>
      </c>
      <c r="BJ37" s="166" t="s">
        <v>111</v>
      </c>
      <c r="BK37" s="166"/>
      <c r="BL37" s="166"/>
      <c r="BM37" s="166">
        <v>111640619</v>
      </c>
      <c r="BN37" s="166" t="s">
        <v>143</v>
      </c>
      <c r="BO37" s="166" t="s">
        <v>265</v>
      </c>
    </row>
    <row r="38" spans="1:67">
      <c r="A38" s="166">
        <v>28</v>
      </c>
      <c r="B38" s="166" t="s">
        <v>106</v>
      </c>
      <c r="C38" s="166" t="s">
        <v>107</v>
      </c>
      <c r="D38" s="166"/>
      <c r="E38" s="166" t="s">
        <v>502</v>
      </c>
      <c r="F38" s="166"/>
      <c r="G38" s="166" t="s">
        <v>503</v>
      </c>
      <c r="H38" s="166" t="s">
        <v>504</v>
      </c>
      <c r="I38" s="166"/>
      <c r="J38" s="166" t="s">
        <v>228</v>
      </c>
      <c r="K38" s="166" t="s">
        <v>23</v>
      </c>
      <c r="L38" s="166" t="s">
        <v>171</v>
      </c>
      <c r="M38" s="166" t="s">
        <v>172</v>
      </c>
      <c r="N38" s="166"/>
      <c r="O38" s="166"/>
      <c r="P38" s="166"/>
      <c r="Q38" s="166" t="s">
        <v>505</v>
      </c>
      <c r="R38" s="166" t="s">
        <v>23</v>
      </c>
      <c r="S38" s="166" t="s">
        <v>506</v>
      </c>
      <c r="T38" s="166" t="s">
        <v>117</v>
      </c>
      <c r="U38" s="166" t="s">
        <v>507</v>
      </c>
      <c r="V38" s="166" t="s">
        <v>119</v>
      </c>
      <c r="W38" s="166" t="s">
        <v>276</v>
      </c>
      <c r="X38" s="166" t="s">
        <v>228</v>
      </c>
      <c r="Y38" s="166" t="s">
        <v>253</v>
      </c>
      <c r="Z38" s="166" t="s">
        <v>178</v>
      </c>
      <c r="AA38" s="166" t="s">
        <v>508</v>
      </c>
      <c r="AB38" s="166" t="s">
        <v>505</v>
      </c>
      <c r="AC38" s="166">
        <v>5786168</v>
      </c>
      <c r="AD38" s="166" t="s">
        <v>23</v>
      </c>
      <c r="AE38" s="166" t="s">
        <v>507</v>
      </c>
      <c r="AF38" s="166" t="s">
        <v>23</v>
      </c>
      <c r="AG38" s="166" t="s">
        <v>507</v>
      </c>
      <c r="AH38" s="167" t="s">
        <v>41</v>
      </c>
      <c r="AI38" s="166" t="s">
        <v>509</v>
      </c>
      <c r="AJ38" s="166" t="s">
        <v>510</v>
      </c>
      <c r="AK38" s="166" t="s">
        <v>127</v>
      </c>
      <c r="AL38" s="166" t="s">
        <v>111</v>
      </c>
      <c r="AM38" s="168">
        <v>4600</v>
      </c>
      <c r="AN38" s="166" t="s">
        <v>511</v>
      </c>
      <c r="AO38" s="166" t="s">
        <v>111</v>
      </c>
      <c r="AP38" s="166" t="s">
        <v>130</v>
      </c>
      <c r="AQ38" s="166" t="s">
        <v>131</v>
      </c>
      <c r="AR38" s="166" t="s">
        <v>132</v>
      </c>
      <c r="AS38" s="166" t="s">
        <v>512</v>
      </c>
      <c r="AT38" s="166" t="s">
        <v>513</v>
      </c>
      <c r="AU38" s="166" t="s">
        <v>514</v>
      </c>
      <c r="AV38" s="166"/>
      <c r="AW38" s="166" t="s">
        <v>515</v>
      </c>
      <c r="AX38" s="166"/>
      <c r="AY38" s="166"/>
      <c r="AZ38" s="166"/>
      <c r="BA38" s="166"/>
      <c r="BB38" s="166">
        <v>47784450</v>
      </c>
      <c r="BC38" s="166" t="s">
        <v>137</v>
      </c>
      <c r="BD38" s="166" t="s">
        <v>238</v>
      </c>
      <c r="BE38" s="166" t="s">
        <v>276</v>
      </c>
      <c r="BF38" s="166" t="s">
        <v>217</v>
      </c>
      <c r="BG38" s="166"/>
      <c r="BH38" s="166" t="s">
        <v>141</v>
      </c>
      <c r="BI38" s="166" t="s">
        <v>137</v>
      </c>
      <c r="BJ38" s="166" t="s">
        <v>111</v>
      </c>
      <c r="BK38" s="166"/>
      <c r="BL38" s="166" t="s">
        <v>150</v>
      </c>
      <c r="BM38" s="166"/>
      <c r="BN38" s="166" t="s">
        <v>192</v>
      </c>
      <c r="BO38" s="166"/>
    </row>
    <row r="39" spans="1:67">
      <c r="A39" s="166">
        <v>29</v>
      </c>
      <c r="B39" s="166" t="s">
        <v>106</v>
      </c>
      <c r="C39" s="166" t="s">
        <v>107</v>
      </c>
      <c r="D39" s="166"/>
      <c r="E39" s="166" t="s">
        <v>502</v>
      </c>
      <c r="F39" s="166"/>
      <c r="G39" s="166" t="s">
        <v>503</v>
      </c>
      <c r="H39" s="166" t="s">
        <v>504</v>
      </c>
      <c r="I39" s="166"/>
      <c r="J39" s="166" t="s">
        <v>228</v>
      </c>
      <c r="K39" s="166" t="s">
        <v>23</v>
      </c>
      <c r="L39" s="166" t="s">
        <v>171</v>
      </c>
      <c r="M39" s="166" t="s">
        <v>172</v>
      </c>
      <c r="N39" s="166"/>
      <c r="O39" s="166"/>
      <c r="P39" s="166"/>
      <c r="Q39" s="166" t="s">
        <v>505</v>
      </c>
      <c r="R39" s="166" t="s">
        <v>23</v>
      </c>
      <c r="S39" s="166" t="s">
        <v>506</v>
      </c>
      <c r="T39" s="166" t="s">
        <v>117</v>
      </c>
      <c r="U39" s="166" t="s">
        <v>507</v>
      </c>
      <c r="V39" s="166" t="s">
        <v>119</v>
      </c>
      <c r="W39" s="166" t="s">
        <v>276</v>
      </c>
      <c r="X39" s="166" t="s">
        <v>228</v>
      </c>
      <c r="Y39" s="166" t="s">
        <v>253</v>
      </c>
      <c r="Z39" s="166" t="s">
        <v>178</v>
      </c>
      <c r="AA39" s="166" t="s">
        <v>508</v>
      </c>
      <c r="AB39" s="166" t="s">
        <v>505</v>
      </c>
      <c r="AC39" s="166">
        <v>5786168</v>
      </c>
      <c r="AD39" s="166" t="s">
        <v>23</v>
      </c>
      <c r="AE39" s="166" t="s">
        <v>507</v>
      </c>
      <c r="AF39" s="166" t="s">
        <v>23</v>
      </c>
      <c r="AG39" s="166" t="s">
        <v>507</v>
      </c>
      <c r="AH39" s="167" t="s">
        <v>41</v>
      </c>
      <c r="AI39" s="166" t="s">
        <v>516</v>
      </c>
      <c r="AJ39" s="166" t="s">
        <v>517</v>
      </c>
      <c r="AK39" s="166" t="s">
        <v>127</v>
      </c>
      <c r="AL39" s="166" t="s">
        <v>111</v>
      </c>
      <c r="AM39" s="168">
        <v>1700</v>
      </c>
      <c r="AN39" s="166" t="s">
        <v>511</v>
      </c>
      <c r="AO39" s="166" t="s">
        <v>111</v>
      </c>
      <c r="AP39" s="166" t="s">
        <v>130</v>
      </c>
      <c r="AQ39" s="166" t="s">
        <v>131</v>
      </c>
      <c r="AR39" s="166" t="s">
        <v>132</v>
      </c>
      <c r="AS39" s="166" t="s">
        <v>512</v>
      </c>
      <c r="AT39" s="166" t="s">
        <v>518</v>
      </c>
      <c r="AU39" s="166" t="s">
        <v>514</v>
      </c>
      <c r="AV39" s="166"/>
      <c r="AW39" s="166" t="s">
        <v>515</v>
      </c>
      <c r="AX39" s="166"/>
      <c r="AY39" s="166"/>
      <c r="AZ39" s="166"/>
      <c r="BA39" s="166"/>
      <c r="BB39" s="166">
        <v>47784450</v>
      </c>
      <c r="BC39" s="166" t="s">
        <v>137</v>
      </c>
      <c r="BD39" s="166" t="s">
        <v>238</v>
      </c>
      <c r="BE39" s="166" t="s">
        <v>276</v>
      </c>
      <c r="BF39" s="166" t="s">
        <v>217</v>
      </c>
      <c r="BG39" s="166"/>
      <c r="BH39" s="166" t="s">
        <v>141</v>
      </c>
      <c r="BI39" s="166" t="s">
        <v>137</v>
      </c>
      <c r="BJ39" s="166" t="s">
        <v>111</v>
      </c>
      <c r="BK39" s="166"/>
      <c r="BL39" s="166" t="s">
        <v>150</v>
      </c>
      <c r="BM39" s="166"/>
      <c r="BN39" s="166" t="s">
        <v>192</v>
      </c>
      <c r="BO39" s="166"/>
    </row>
    <row r="40" spans="1:67">
      <c r="A40" s="166">
        <v>30</v>
      </c>
      <c r="B40" s="166" t="s">
        <v>106</v>
      </c>
      <c r="C40" s="166" t="s">
        <v>107</v>
      </c>
      <c r="D40" s="166" t="s">
        <v>298</v>
      </c>
      <c r="E40" s="166" t="s">
        <v>519</v>
      </c>
      <c r="F40" s="166" t="s">
        <v>290</v>
      </c>
      <c r="G40" s="166" t="s">
        <v>520</v>
      </c>
      <c r="H40" s="166" t="s">
        <v>111</v>
      </c>
      <c r="I40" s="166" t="s">
        <v>111</v>
      </c>
      <c r="J40" s="166" t="s">
        <v>298</v>
      </c>
      <c r="K40" s="166" t="s">
        <v>23</v>
      </c>
      <c r="L40" s="166" t="s">
        <v>171</v>
      </c>
      <c r="M40" s="166" t="s">
        <v>419</v>
      </c>
      <c r="N40" s="166" t="s">
        <v>521</v>
      </c>
      <c r="O40" s="166"/>
      <c r="P40" s="166"/>
      <c r="Q40" s="166" t="s">
        <v>298</v>
      </c>
      <c r="R40" s="166" t="s">
        <v>23</v>
      </c>
      <c r="S40" s="166" t="s">
        <v>522</v>
      </c>
      <c r="T40" s="166" t="s">
        <v>204</v>
      </c>
      <c r="U40" s="166" t="s">
        <v>523</v>
      </c>
      <c r="V40" s="166" t="s">
        <v>119</v>
      </c>
      <c r="W40" s="166" t="s">
        <v>206</v>
      </c>
      <c r="X40" s="166" t="s">
        <v>112</v>
      </c>
      <c r="Y40" s="166" t="s">
        <v>524</v>
      </c>
      <c r="Z40" s="166" t="s">
        <v>278</v>
      </c>
      <c r="AA40" s="166" t="s">
        <v>279</v>
      </c>
      <c r="AB40" s="166" t="s">
        <v>298</v>
      </c>
      <c r="AC40" s="166">
        <v>5867608</v>
      </c>
      <c r="AD40" s="166" t="s">
        <v>23</v>
      </c>
      <c r="AE40" s="166" t="s">
        <v>523</v>
      </c>
      <c r="AF40" s="166" t="s">
        <v>23</v>
      </c>
      <c r="AG40" s="166" t="s">
        <v>525</v>
      </c>
      <c r="AH40" s="167" t="s">
        <v>42</v>
      </c>
      <c r="AI40" s="166" t="s">
        <v>526</v>
      </c>
      <c r="AJ40" s="166" t="s">
        <v>499</v>
      </c>
      <c r="AK40" s="166" t="s">
        <v>127</v>
      </c>
      <c r="AL40" s="166" t="s">
        <v>111</v>
      </c>
      <c r="AM40" s="168">
        <v>8971.2</v>
      </c>
      <c r="AN40" s="166"/>
      <c r="AO40" s="166" t="s">
        <v>521</v>
      </c>
      <c r="AP40" s="166" t="s">
        <v>212</v>
      </c>
      <c r="AQ40" s="166" t="s">
        <v>131</v>
      </c>
      <c r="AR40" s="166"/>
      <c r="AS40" s="166"/>
      <c r="AT40" s="166"/>
      <c r="AU40" s="166" t="s">
        <v>527</v>
      </c>
      <c r="AV40" s="166"/>
      <c r="AW40" s="166" t="s">
        <v>528</v>
      </c>
      <c r="AX40" s="166"/>
      <c r="AY40" s="166"/>
      <c r="AZ40" s="166"/>
      <c r="BA40" s="166" t="s">
        <v>414</v>
      </c>
      <c r="BB40" s="166">
        <v>92915911</v>
      </c>
      <c r="BC40" s="166" t="s">
        <v>191</v>
      </c>
      <c r="BD40" s="166" t="s">
        <v>138</v>
      </c>
      <c r="BE40" s="166" t="s">
        <v>216</v>
      </c>
      <c r="BF40" s="166" t="s">
        <v>217</v>
      </c>
      <c r="BG40" s="166" t="s">
        <v>190</v>
      </c>
      <c r="BH40" s="166" t="s">
        <v>396</v>
      </c>
      <c r="BI40" s="166" t="s">
        <v>137</v>
      </c>
      <c r="BJ40" s="166" t="s">
        <v>111</v>
      </c>
      <c r="BK40" s="166"/>
      <c r="BL40" s="166"/>
      <c r="BM40" s="166">
        <v>111622118</v>
      </c>
      <c r="BN40" s="166" t="s">
        <v>192</v>
      </c>
      <c r="BO40" s="166" t="s">
        <v>307</v>
      </c>
    </row>
    <row r="41" spans="1:67">
      <c r="A41" s="166">
        <v>31</v>
      </c>
      <c r="B41" s="166" t="s">
        <v>106</v>
      </c>
      <c r="C41" s="166" t="s">
        <v>107</v>
      </c>
      <c r="D41" s="166"/>
      <c r="E41" s="166" t="s">
        <v>219</v>
      </c>
      <c r="F41" s="166"/>
      <c r="G41" s="166" t="s">
        <v>220</v>
      </c>
      <c r="H41" s="166" t="s">
        <v>221</v>
      </c>
      <c r="I41" s="166"/>
      <c r="J41" s="166"/>
      <c r="K41" s="166" t="s">
        <v>23</v>
      </c>
      <c r="L41" s="166" t="s">
        <v>222</v>
      </c>
      <c r="M41" s="166" t="s">
        <v>223</v>
      </c>
      <c r="N41" s="166"/>
      <c r="O41" s="166"/>
      <c r="P41" s="166"/>
      <c r="Q41" s="166" t="s">
        <v>224</v>
      </c>
      <c r="R41" s="166" t="s">
        <v>23</v>
      </c>
      <c r="S41" s="166" t="s">
        <v>529</v>
      </c>
      <c r="T41" s="166" t="s">
        <v>117</v>
      </c>
      <c r="U41" s="166" t="s">
        <v>530</v>
      </c>
      <c r="V41" s="166" t="s">
        <v>119</v>
      </c>
      <c r="W41" s="166" t="s">
        <v>227</v>
      </c>
      <c r="X41" s="166" t="s">
        <v>228</v>
      </c>
      <c r="Y41" s="166" t="s">
        <v>229</v>
      </c>
      <c r="Z41" s="166" t="s">
        <v>230</v>
      </c>
      <c r="AA41" s="166" t="s">
        <v>231</v>
      </c>
      <c r="AB41" s="166" t="s">
        <v>224</v>
      </c>
      <c r="AC41" s="166">
        <v>5888280</v>
      </c>
      <c r="AD41" s="166" t="s">
        <v>23</v>
      </c>
      <c r="AE41" s="166" t="s">
        <v>531</v>
      </c>
      <c r="AF41" s="166" t="s">
        <v>23</v>
      </c>
      <c r="AG41" s="166" t="s">
        <v>531</v>
      </c>
      <c r="AH41" s="167" t="s">
        <v>42</v>
      </c>
      <c r="AI41" s="166" t="s">
        <v>532</v>
      </c>
      <c r="AJ41" s="166" t="s">
        <v>234</v>
      </c>
      <c r="AK41" s="166" t="s">
        <v>127</v>
      </c>
      <c r="AL41" s="166" t="s">
        <v>111</v>
      </c>
      <c r="AM41" s="168">
        <v>4950</v>
      </c>
      <c r="AN41" s="166"/>
      <c r="AO41" s="166" t="s">
        <v>111</v>
      </c>
      <c r="AP41" s="166" t="s">
        <v>130</v>
      </c>
      <c r="AQ41" s="166" t="s">
        <v>131</v>
      </c>
      <c r="AR41" s="166"/>
      <c r="AS41" s="166"/>
      <c r="AT41" s="166"/>
      <c r="AU41" s="166" t="s">
        <v>533</v>
      </c>
      <c r="AV41" s="166"/>
      <c r="AW41" s="166" t="s">
        <v>534</v>
      </c>
      <c r="AX41" s="166"/>
      <c r="AY41" s="166"/>
      <c r="AZ41" s="166"/>
      <c r="BA41" s="166" t="s">
        <v>237</v>
      </c>
      <c r="BB41" s="166">
        <v>51102661</v>
      </c>
      <c r="BC41" s="166" t="s">
        <v>191</v>
      </c>
      <c r="BD41" s="166" t="s">
        <v>238</v>
      </c>
      <c r="BE41" s="166" t="s">
        <v>239</v>
      </c>
      <c r="BF41" s="166" t="s">
        <v>240</v>
      </c>
      <c r="BG41" s="166"/>
      <c r="BH41" s="166" t="s">
        <v>241</v>
      </c>
      <c r="BI41" s="166" t="s">
        <v>137</v>
      </c>
      <c r="BJ41" s="166" t="s">
        <v>111</v>
      </c>
      <c r="BK41" s="166"/>
      <c r="BL41" s="166"/>
      <c r="BM41" s="166">
        <v>100806138</v>
      </c>
      <c r="BN41" s="166" t="s">
        <v>192</v>
      </c>
      <c r="BO41" s="166"/>
    </row>
    <row r="42" spans="1:67">
      <c r="A42" s="166">
        <v>32</v>
      </c>
      <c r="B42" s="166" t="s">
        <v>106</v>
      </c>
      <c r="C42" s="166" t="s">
        <v>107</v>
      </c>
      <c r="D42" s="166" t="s">
        <v>535</v>
      </c>
      <c r="E42" s="166" t="s">
        <v>536</v>
      </c>
      <c r="F42" s="166" t="s">
        <v>537</v>
      </c>
      <c r="G42" s="166" t="s">
        <v>538</v>
      </c>
      <c r="H42" s="166" t="s">
        <v>539</v>
      </c>
      <c r="I42" s="166"/>
      <c r="J42" s="166" t="s">
        <v>112</v>
      </c>
      <c r="K42" s="166" t="s">
        <v>23</v>
      </c>
      <c r="L42" s="166" t="s">
        <v>171</v>
      </c>
      <c r="M42" s="166" t="s">
        <v>172</v>
      </c>
      <c r="N42" s="166" t="s">
        <v>540</v>
      </c>
      <c r="O42" s="166"/>
      <c r="P42" s="166"/>
      <c r="Q42" s="166" t="s">
        <v>535</v>
      </c>
      <c r="R42" s="166" t="s">
        <v>23</v>
      </c>
      <c r="S42" s="166" t="s">
        <v>541</v>
      </c>
      <c r="T42" s="166" t="s">
        <v>117</v>
      </c>
      <c r="U42" s="166" t="s">
        <v>542</v>
      </c>
      <c r="V42" s="166" t="s">
        <v>119</v>
      </c>
      <c r="W42" s="166" t="s">
        <v>206</v>
      </c>
      <c r="X42" s="166" t="s">
        <v>112</v>
      </c>
      <c r="Y42" s="166" t="s">
        <v>543</v>
      </c>
      <c r="Z42" s="166" t="s">
        <v>544</v>
      </c>
      <c r="AA42" s="166" t="s">
        <v>545</v>
      </c>
      <c r="AB42" s="166" t="s">
        <v>535</v>
      </c>
      <c r="AC42" s="166">
        <v>5861712</v>
      </c>
      <c r="AD42" s="166" t="s">
        <v>23</v>
      </c>
      <c r="AE42" s="166" t="s">
        <v>542</v>
      </c>
      <c r="AF42" s="166" t="s">
        <v>23</v>
      </c>
      <c r="AG42" s="166" t="s">
        <v>542</v>
      </c>
      <c r="AH42" s="167" t="s">
        <v>42</v>
      </c>
      <c r="AI42" s="166" t="s">
        <v>546</v>
      </c>
      <c r="AJ42" s="166" t="s">
        <v>547</v>
      </c>
      <c r="AK42" s="166" t="s">
        <v>127</v>
      </c>
      <c r="AL42" s="166" t="s">
        <v>111</v>
      </c>
      <c r="AM42" s="168">
        <v>7282.8</v>
      </c>
      <c r="AN42" s="166"/>
      <c r="AO42" s="166" t="s">
        <v>537</v>
      </c>
      <c r="AP42" s="166" t="s">
        <v>130</v>
      </c>
      <c r="AQ42" s="166" t="s">
        <v>131</v>
      </c>
      <c r="AR42" s="166"/>
      <c r="AS42" s="166"/>
      <c r="AT42" s="166"/>
      <c r="AU42" s="166" t="s">
        <v>548</v>
      </c>
      <c r="AV42" s="166"/>
      <c r="AW42" s="166" t="s">
        <v>549</v>
      </c>
      <c r="AX42" s="166"/>
      <c r="AY42" s="166"/>
      <c r="AZ42" s="166"/>
      <c r="BA42" s="166" t="s">
        <v>414</v>
      </c>
      <c r="BB42" s="166">
        <v>18725911</v>
      </c>
      <c r="BC42" s="166" t="s">
        <v>191</v>
      </c>
      <c r="BD42" s="166" t="s">
        <v>138</v>
      </c>
      <c r="BE42" s="166" t="s">
        <v>216</v>
      </c>
      <c r="BF42" s="166" t="s">
        <v>189</v>
      </c>
      <c r="BG42" s="166" t="s">
        <v>190</v>
      </c>
      <c r="BH42" s="166" t="s">
        <v>286</v>
      </c>
      <c r="BI42" s="166" t="s">
        <v>137</v>
      </c>
      <c r="BJ42" s="166" t="s">
        <v>111</v>
      </c>
      <c r="BK42" s="166"/>
      <c r="BL42" s="166"/>
      <c r="BM42" s="166">
        <v>111322665</v>
      </c>
      <c r="BN42" s="166" t="s">
        <v>192</v>
      </c>
      <c r="BO42" s="166" t="s">
        <v>172</v>
      </c>
    </row>
    <row r="43" spans="1:67">
      <c r="A43" s="166">
        <v>33</v>
      </c>
      <c r="B43" s="166" t="s">
        <v>106</v>
      </c>
      <c r="C43" s="166" t="s">
        <v>107</v>
      </c>
      <c r="D43" s="166" t="s">
        <v>397</v>
      </c>
      <c r="E43" s="166" t="s">
        <v>550</v>
      </c>
      <c r="F43" s="166" t="s">
        <v>381</v>
      </c>
      <c r="G43" s="166" t="s">
        <v>551</v>
      </c>
      <c r="H43" s="166" t="s">
        <v>552</v>
      </c>
      <c r="I43" s="166" t="s">
        <v>111</v>
      </c>
      <c r="J43" s="166" t="s">
        <v>112</v>
      </c>
      <c r="K43" s="166" t="s">
        <v>381</v>
      </c>
      <c r="L43" s="166" t="s">
        <v>248</v>
      </c>
      <c r="M43" s="166" t="s">
        <v>249</v>
      </c>
      <c r="N43" s="166" t="s">
        <v>111</v>
      </c>
      <c r="O43" s="166" t="s">
        <v>381</v>
      </c>
      <c r="P43" s="166" t="s">
        <v>553</v>
      </c>
      <c r="Q43" s="166" t="s">
        <v>554</v>
      </c>
      <c r="R43" s="166" t="s">
        <v>23</v>
      </c>
      <c r="S43" s="166" t="s">
        <v>555</v>
      </c>
      <c r="T43" s="166" t="s">
        <v>204</v>
      </c>
      <c r="U43" s="166" t="s">
        <v>556</v>
      </c>
      <c r="V43" s="166" t="s">
        <v>119</v>
      </c>
      <c r="W43" s="166" t="s">
        <v>366</v>
      </c>
      <c r="X43" s="166" t="s">
        <v>112</v>
      </c>
      <c r="Y43" s="166" t="s">
        <v>319</v>
      </c>
      <c r="Z43" s="166" t="s">
        <v>557</v>
      </c>
      <c r="AA43" s="166" t="s">
        <v>558</v>
      </c>
      <c r="AB43" s="166" t="s">
        <v>554</v>
      </c>
      <c r="AC43" s="166">
        <v>5884775</v>
      </c>
      <c r="AD43" s="166" t="s">
        <v>23</v>
      </c>
      <c r="AE43" s="166" t="s">
        <v>559</v>
      </c>
      <c r="AF43" s="166" t="s">
        <v>23</v>
      </c>
      <c r="AG43" s="166" t="s">
        <v>560</v>
      </c>
      <c r="AH43" s="167" t="s">
        <v>42</v>
      </c>
      <c r="AI43" s="166" t="s">
        <v>561</v>
      </c>
      <c r="AJ43" s="166" t="s">
        <v>562</v>
      </c>
      <c r="AK43" s="166" t="s">
        <v>127</v>
      </c>
      <c r="AL43" s="166" t="s">
        <v>111</v>
      </c>
      <c r="AM43" s="168">
        <v>5686.8</v>
      </c>
      <c r="AN43" s="166"/>
      <c r="AO43" s="166" t="s">
        <v>111</v>
      </c>
      <c r="AP43" s="166" t="s">
        <v>212</v>
      </c>
      <c r="AQ43" s="166" t="s">
        <v>131</v>
      </c>
      <c r="AR43" s="166"/>
      <c r="AS43" s="166"/>
      <c r="AT43" s="166"/>
      <c r="AU43" s="166" t="s">
        <v>563</v>
      </c>
      <c r="AV43" s="166"/>
      <c r="AW43" s="166" t="s">
        <v>564</v>
      </c>
      <c r="AX43" s="166"/>
      <c r="AY43" s="166"/>
      <c r="AZ43" s="166"/>
      <c r="BA43" s="166" t="s">
        <v>215</v>
      </c>
      <c r="BB43" s="166">
        <v>92566322</v>
      </c>
      <c r="BC43" s="166" t="s">
        <v>191</v>
      </c>
      <c r="BD43" s="166" t="s">
        <v>138</v>
      </c>
      <c r="BE43" s="166" t="s">
        <v>375</v>
      </c>
      <c r="BF43" s="166" t="s">
        <v>217</v>
      </c>
      <c r="BG43" s="166" t="s">
        <v>190</v>
      </c>
      <c r="BH43" s="166" t="s">
        <v>286</v>
      </c>
      <c r="BI43" s="166" t="s">
        <v>137</v>
      </c>
      <c r="BJ43" s="166" t="s">
        <v>111</v>
      </c>
      <c r="BK43" s="166"/>
      <c r="BL43" s="166"/>
      <c r="BM43" s="166">
        <v>111590157</v>
      </c>
      <c r="BN43" s="166" t="s">
        <v>192</v>
      </c>
      <c r="BO43" s="166" t="s">
        <v>307</v>
      </c>
    </row>
    <row r="44" spans="1:67">
      <c r="A44" s="166">
        <v>34</v>
      </c>
      <c r="B44" s="166" t="s">
        <v>106</v>
      </c>
      <c r="C44" s="166" t="s">
        <v>107</v>
      </c>
      <c r="D44" s="166"/>
      <c r="E44" s="166" t="s">
        <v>565</v>
      </c>
      <c r="F44" s="166"/>
      <c r="G44" s="166" t="s">
        <v>566</v>
      </c>
      <c r="H44" s="166" t="s">
        <v>567</v>
      </c>
      <c r="I44" s="166"/>
      <c r="J44" s="166" t="s">
        <v>463</v>
      </c>
      <c r="K44" s="166" t="s">
        <v>9</v>
      </c>
      <c r="L44" s="166" t="s">
        <v>402</v>
      </c>
      <c r="M44" s="166" t="s">
        <v>568</v>
      </c>
      <c r="N44" s="166"/>
      <c r="O44" s="166"/>
      <c r="P44" s="166"/>
      <c r="Q44" s="166" t="s">
        <v>569</v>
      </c>
      <c r="R44" s="166" t="s">
        <v>9</v>
      </c>
      <c r="S44" s="166" t="s">
        <v>570</v>
      </c>
      <c r="T44" s="166" t="s">
        <v>117</v>
      </c>
      <c r="U44" s="166" t="s">
        <v>571</v>
      </c>
      <c r="V44" s="166" t="s">
        <v>119</v>
      </c>
      <c r="W44" s="166" t="s">
        <v>206</v>
      </c>
      <c r="X44" s="166" t="s">
        <v>463</v>
      </c>
      <c r="Y44" s="166" t="s">
        <v>572</v>
      </c>
      <c r="Z44" s="166" t="s">
        <v>573</v>
      </c>
      <c r="AA44" s="166" t="s">
        <v>574</v>
      </c>
      <c r="AB44" s="166" t="s">
        <v>569</v>
      </c>
      <c r="AC44" s="166">
        <v>5861363</v>
      </c>
      <c r="AD44" s="166" t="s">
        <v>9</v>
      </c>
      <c r="AE44" s="166" t="s">
        <v>575</v>
      </c>
      <c r="AF44" s="166" t="s">
        <v>9</v>
      </c>
      <c r="AG44" s="166" t="s">
        <v>575</v>
      </c>
      <c r="AH44" s="167" t="s">
        <v>42</v>
      </c>
      <c r="AI44" s="166" t="s">
        <v>576</v>
      </c>
      <c r="AJ44" s="166" t="s">
        <v>577</v>
      </c>
      <c r="AK44" s="166" t="s">
        <v>127</v>
      </c>
      <c r="AL44" s="166" t="s">
        <v>111</v>
      </c>
      <c r="AM44" s="168">
        <v>5497.5</v>
      </c>
      <c r="AN44" s="166"/>
      <c r="AO44" s="166" t="s">
        <v>111</v>
      </c>
      <c r="AP44" s="166" t="s">
        <v>130</v>
      </c>
      <c r="AQ44" s="166" t="s">
        <v>131</v>
      </c>
      <c r="AR44" s="166"/>
      <c r="AS44" s="166"/>
      <c r="AT44" s="166"/>
      <c r="AU44" s="166" t="s">
        <v>563</v>
      </c>
      <c r="AV44" s="166"/>
      <c r="AW44" s="166" t="s">
        <v>578</v>
      </c>
      <c r="AX44" s="166"/>
      <c r="AY44" s="166"/>
      <c r="AZ44" s="166"/>
      <c r="BA44" s="166" t="s">
        <v>284</v>
      </c>
      <c r="BB44" s="166">
        <v>62441828</v>
      </c>
      <c r="BC44" s="166" t="s">
        <v>191</v>
      </c>
      <c r="BD44" s="166" t="s">
        <v>238</v>
      </c>
      <c r="BE44" s="166" t="s">
        <v>216</v>
      </c>
      <c r="BF44" s="166" t="s">
        <v>579</v>
      </c>
      <c r="BG44" s="166"/>
      <c r="BH44" s="166" t="s">
        <v>241</v>
      </c>
      <c r="BI44" s="166" t="s">
        <v>137</v>
      </c>
      <c r="BJ44" s="166" t="s">
        <v>111</v>
      </c>
      <c r="BK44" s="166"/>
      <c r="BL44" s="166"/>
      <c r="BM44" s="166">
        <v>108631789</v>
      </c>
      <c r="BN44" s="166"/>
      <c r="BO44" s="166"/>
    </row>
    <row r="45" spans="1:67">
      <c r="A45" s="166">
        <v>35</v>
      </c>
      <c r="B45" s="166" t="s">
        <v>106</v>
      </c>
      <c r="C45" s="166" t="s">
        <v>107</v>
      </c>
      <c r="D45" s="166" t="s">
        <v>298</v>
      </c>
      <c r="E45" s="166" t="s">
        <v>580</v>
      </c>
      <c r="F45" s="166" t="s">
        <v>581</v>
      </c>
      <c r="G45" s="166" t="s">
        <v>582</v>
      </c>
      <c r="H45" s="166" t="s">
        <v>583</v>
      </c>
      <c r="I45" s="166" t="s">
        <v>584</v>
      </c>
      <c r="J45" s="166" t="s">
        <v>298</v>
      </c>
      <c r="K45" s="166" t="s">
        <v>9</v>
      </c>
      <c r="L45" s="166" t="s">
        <v>333</v>
      </c>
      <c r="M45" s="166" t="s">
        <v>585</v>
      </c>
      <c r="N45" s="166" t="s">
        <v>111</v>
      </c>
      <c r="O45" s="166"/>
      <c r="P45" s="166"/>
      <c r="Q45" s="166" t="s">
        <v>586</v>
      </c>
      <c r="R45" s="166" t="s">
        <v>9</v>
      </c>
      <c r="S45" s="166" t="s">
        <v>587</v>
      </c>
      <c r="T45" s="166" t="s">
        <v>204</v>
      </c>
      <c r="U45" s="166" t="s">
        <v>588</v>
      </c>
      <c r="V45" s="166" t="s">
        <v>119</v>
      </c>
      <c r="W45" s="166" t="s">
        <v>206</v>
      </c>
      <c r="X45" s="166" t="s">
        <v>112</v>
      </c>
      <c r="Y45" s="166" t="s">
        <v>589</v>
      </c>
      <c r="Z45" s="166" t="s">
        <v>590</v>
      </c>
      <c r="AA45" s="166" t="s">
        <v>591</v>
      </c>
      <c r="AB45" s="166" t="s">
        <v>586</v>
      </c>
      <c r="AC45" s="166">
        <v>5861356</v>
      </c>
      <c r="AD45" s="166" t="s">
        <v>9</v>
      </c>
      <c r="AE45" s="166" t="s">
        <v>592</v>
      </c>
      <c r="AF45" s="166" t="s">
        <v>9</v>
      </c>
      <c r="AG45" s="166" t="s">
        <v>592</v>
      </c>
      <c r="AH45" s="167" t="s">
        <v>42</v>
      </c>
      <c r="AI45" s="166" t="s">
        <v>593</v>
      </c>
      <c r="AJ45" s="166" t="s">
        <v>594</v>
      </c>
      <c r="AK45" s="166" t="s">
        <v>127</v>
      </c>
      <c r="AL45" s="166" t="s">
        <v>111</v>
      </c>
      <c r="AM45" s="168">
        <v>4183.2</v>
      </c>
      <c r="AN45" s="166"/>
      <c r="AO45" s="166" t="s">
        <v>111</v>
      </c>
      <c r="AP45" s="166" t="s">
        <v>212</v>
      </c>
      <c r="AQ45" s="166" t="s">
        <v>131</v>
      </c>
      <c r="AR45" s="166"/>
      <c r="AS45" s="166"/>
      <c r="AT45" s="166"/>
      <c r="AU45" s="166" t="s">
        <v>563</v>
      </c>
      <c r="AV45" s="166"/>
      <c r="AW45" s="166" t="s">
        <v>595</v>
      </c>
      <c r="AX45" s="166"/>
      <c r="AY45" s="166"/>
      <c r="AZ45" s="166"/>
      <c r="BA45" s="166" t="s">
        <v>237</v>
      </c>
      <c r="BB45" s="166">
        <v>92579428</v>
      </c>
      <c r="BC45" s="166" t="s">
        <v>191</v>
      </c>
      <c r="BD45" s="166" t="s">
        <v>138</v>
      </c>
      <c r="BE45" s="166" t="s">
        <v>216</v>
      </c>
      <c r="BF45" s="166" t="s">
        <v>189</v>
      </c>
      <c r="BG45" s="166"/>
      <c r="BH45" s="166" t="s">
        <v>286</v>
      </c>
      <c r="BI45" s="166" t="s">
        <v>137</v>
      </c>
      <c r="BJ45" s="166" t="s">
        <v>111</v>
      </c>
      <c r="BK45" s="166"/>
      <c r="BL45" s="166"/>
      <c r="BM45" s="166">
        <v>111589271</v>
      </c>
      <c r="BN45" s="166" t="s">
        <v>192</v>
      </c>
      <c r="BO45" s="166" t="s">
        <v>596</v>
      </c>
    </row>
    <row r="46" spans="1:67">
      <c r="A46" s="166">
        <v>36</v>
      </c>
      <c r="B46" s="166" t="s">
        <v>106</v>
      </c>
      <c r="C46" s="166" t="s">
        <v>107</v>
      </c>
      <c r="D46" s="166" t="s">
        <v>597</v>
      </c>
      <c r="E46" s="166" t="s">
        <v>598</v>
      </c>
      <c r="F46" s="166" t="s">
        <v>244</v>
      </c>
      <c r="G46" s="166" t="s">
        <v>599</v>
      </c>
      <c r="H46" s="166" t="s">
        <v>600</v>
      </c>
      <c r="I46" s="166" t="s">
        <v>601</v>
      </c>
      <c r="J46" s="166" t="s">
        <v>298</v>
      </c>
      <c r="K46" s="166" t="s">
        <v>602</v>
      </c>
      <c r="L46" s="166" t="s">
        <v>603</v>
      </c>
      <c r="M46" s="166" t="s">
        <v>604</v>
      </c>
      <c r="N46" s="166" t="s">
        <v>111</v>
      </c>
      <c r="O46" s="166" t="s">
        <v>602</v>
      </c>
      <c r="P46" s="166" t="s">
        <v>605</v>
      </c>
      <c r="Q46" s="166" t="s">
        <v>606</v>
      </c>
      <c r="R46" s="166" t="s">
        <v>23</v>
      </c>
      <c r="S46" s="166" t="s">
        <v>607</v>
      </c>
      <c r="T46" s="166" t="s">
        <v>204</v>
      </c>
      <c r="U46" s="166" t="s">
        <v>608</v>
      </c>
      <c r="V46" s="166" t="s">
        <v>119</v>
      </c>
      <c r="W46" s="166" t="s">
        <v>609</v>
      </c>
      <c r="X46" s="166" t="s">
        <v>610</v>
      </c>
      <c r="Y46" s="166" t="s">
        <v>611</v>
      </c>
      <c r="Z46" s="166" t="s">
        <v>612</v>
      </c>
      <c r="AA46" s="166" t="s">
        <v>613</v>
      </c>
      <c r="AB46" s="166" t="s">
        <v>606</v>
      </c>
      <c r="AC46" s="166">
        <v>5856101</v>
      </c>
      <c r="AD46" s="166" t="s">
        <v>23</v>
      </c>
      <c r="AE46" s="166" t="s">
        <v>614</v>
      </c>
      <c r="AF46" s="166" t="s">
        <v>23</v>
      </c>
      <c r="AG46" s="166" t="s">
        <v>615</v>
      </c>
      <c r="AH46" s="167" t="s">
        <v>42</v>
      </c>
      <c r="AI46" s="166" t="s">
        <v>616</v>
      </c>
      <c r="AJ46" s="166" t="s">
        <v>617</v>
      </c>
      <c r="AK46" s="166" t="s">
        <v>127</v>
      </c>
      <c r="AL46" s="166" t="s">
        <v>111</v>
      </c>
      <c r="AM46" s="168">
        <v>1938</v>
      </c>
      <c r="AN46" s="166"/>
      <c r="AO46" s="166" t="s">
        <v>111</v>
      </c>
      <c r="AP46" s="166" t="s">
        <v>212</v>
      </c>
      <c r="AQ46" s="166" t="s">
        <v>131</v>
      </c>
      <c r="AR46" s="166"/>
      <c r="AS46" s="166"/>
      <c r="AT46" s="166"/>
      <c r="AU46" s="166" t="s">
        <v>618</v>
      </c>
      <c r="AV46" s="166"/>
      <c r="AW46" s="166" t="s">
        <v>619</v>
      </c>
      <c r="AX46" s="166"/>
      <c r="AY46" s="166"/>
      <c r="AZ46" s="166"/>
      <c r="BA46" s="166" t="s">
        <v>237</v>
      </c>
      <c r="BB46" s="166">
        <v>92395302</v>
      </c>
      <c r="BC46" s="166" t="s">
        <v>191</v>
      </c>
      <c r="BD46" s="166"/>
      <c r="BE46" s="166" t="s">
        <v>111</v>
      </c>
      <c r="BF46" s="166" t="s">
        <v>111</v>
      </c>
      <c r="BG46" s="166"/>
      <c r="BH46" s="166" t="s">
        <v>286</v>
      </c>
      <c r="BI46" s="166" t="s">
        <v>137</v>
      </c>
      <c r="BJ46" s="166" t="s">
        <v>111</v>
      </c>
      <c r="BK46" s="166"/>
      <c r="BL46" s="166"/>
      <c r="BM46" s="166">
        <v>111562665</v>
      </c>
      <c r="BN46" s="166"/>
      <c r="BO46" s="166" t="s">
        <v>620</v>
      </c>
    </row>
    <row r="47" spans="1:67">
      <c r="A47" s="166">
        <v>37</v>
      </c>
      <c r="B47" s="166" t="s">
        <v>106</v>
      </c>
      <c r="C47" s="166" t="s">
        <v>107</v>
      </c>
      <c r="D47" s="166"/>
      <c r="E47" s="166" t="s">
        <v>621</v>
      </c>
      <c r="F47" s="166"/>
      <c r="G47" s="166" t="s">
        <v>622</v>
      </c>
      <c r="H47" s="166" t="s">
        <v>623</v>
      </c>
      <c r="I47" s="166"/>
      <c r="J47" s="166" t="s">
        <v>228</v>
      </c>
      <c r="K47" s="166" t="s">
        <v>9</v>
      </c>
      <c r="L47" s="166" t="s">
        <v>171</v>
      </c>
      <c r="M47" s="166" t="s">
        <v>172</v>
      </c>
      <c r="N47" s="166"/>
      <c r="O47" s="166"/>
      <c r="P47" s="166"/>
      <c r="Q47" s="166" t="s">
        <v>624</v>
      </c>
      <c r="R47" s="166" t="s">
        <v>9</v>
      </c>
      <c r="S47" s="166" t="s">
        <v>625</v>
      </c>
      <c r="T47" s="166" t="s">
        <v>117</v>
      </c>
      <c r="U47" s="166" t="s">
        <v>626</v>
      </c>
      <c r="V47" s="166" t="s">
        <v>119</v>
      </c>
      <c r="W47" s="166" t="s">
        <v>627</v>
      </c>
      <c r="X47" s="166" t="s">
        <v>228</v>
      </c>
      <c r="Y47" s="166" t="s">
        <v>628</v>
      </c>
      <c r="Z47" s="166" t="s">
        <v>629</v>
      </c>
      <c r="AA47" s="166" t="s">
        <v>630</v>
      </c>
      <c r="AB47" s="166" t="s">
        <v>624</v>
      </c>
      <c r="AC47" s="166">
        <v>5855540</v>
      </c>
      <c r="AD47" s="166" t="s">
        <v>23</v>
      </c>
      <c r="AE47" s="166" t="s">
        <v>631</v>
      </c>
      <c r="AF47" s="166" t="s">
        <v>9</v>
      </c>
      <c r="AG47" s="166" t="s">
        <v>632</v>
      </c>
      <c r="AH47" s="167" t="s">
        <v>41</v>
      </c>
      <c r="AI47" s="166"/>
      <c r="AJ47" s="166"/>
      <c r="AK47" s="166" t="s">
        <v>127</v>
      </c>
      <c r="AL47" s="166" t="s">
        <v>111</v>
      </c>
      <c r="AM47" s="168">
        <v>9800</v>
      </c>
      <c r="AN47" s="166" t="s">
        <v>511</v>
      </c>
      <c r="AO47" s="166" t="s">
        <v>111</v>
      </c>
      <c r="AP47" s="166" t="s">
        <v>447</v>
      </c>
      <c r="AQ47" s="166" t="s">
        <v>131</v>
      </c>
      <c r="AR47" s="166"/>
      <c r="AS47" s="166" t="s">
        <v>633</v>
      </c>
      <c r="AT47" s="166"/>
      <c r="AU47" s="166"/>
      <c r="AV47" s="166"/>
      <c r="AW47" s="166" t="s">
        <v>634</v>
      </c>
      <c r="AX47" s="166"/>
      <c r="AY47" s="166"/>
      <c r="AZ47" s="166"/>
      <c r="BA47" s="166"/>
      <c r="BB47" s="166">
        <v>49172223</v>
      </c>
      <c r="BC47" s="166" t="s">
        <v>137</v>
      </c>
      <c r="BD47" s="166" t="s">
        <v>138</v>
      </c>
      <c r="BE47" s="166" t="s">
        <v>635</v>
      </c>
      <c r="BF47" s="166" t="s">
        <v>636</v>
      </c>
      <c r="BG47" s="166"/>
      <c r="BH47" s="166" t="s">
        <v>286</v>
      </c>
      <c r="BI47" s="166" t="s">
        <v>137</v>
      </c>
      <c r="BJ47" s="166" t="s">
        <v>111</v>
      </c>
      <c r="BK47" s="166"/>
      <c r="BL47" s="166"/>
      <c r="BM47" s="166"/>
      <c r="BN47" s="166" t="s">
        <v>192</v>
      </c>
      <c r="BO47" s="166"/>
    </row>
    <row r="48" spans="1:67">
      <c r="A48" s="166">
        <v>38</v>
      </c>
      <c r="B48" s="166" t="s">
        <v>106</v>
      </c>
      <c r="C48" s="166" t="s">
        <v>107</v>
      </c>
      <c r="D48" s="166"/>
      <c r="E48" s="166" t="s">
        <v>621</v>
      </c>
      <c r="F48" s="166"/>
      <c r="G48" s="166" t="s">
        <v>622</v>
      </c>
      <c r="H48" s="166" t="s">
        <v>623</v>
      </c>
      <c r="I48" s="166"/>
      <c r="J48" s="166" t="s">
        <v>228</v>
      </c>
      <c r="K48" s="166" t="s">
        <v>9</v>
      </c>
      <c r="L48" s="166" t="s">
        <v>171</v>
      </c>
      <c r="M48" s="166" t="s">
        <v>172</v>
      </c>
      <c r="N48" s="166"/>
      <c r="O48" s="166"/>
      <c r="P48" s="166"/>
      <c r="Q48" s="166" t="s">
        <v>624</v>
      </c>
      <c r="R48" s="166" t="s">
        <v>9</v>
      </c>
      <c r="S48" s="166" t="s">
        <v>625</v>
      </c>
      <c r="T48" s="166" t="s">
        <v>117</v>
      </c>
      <c r="U48" s="166" t="s">
        <v>626</v>
      </c>
      <c r="V48" s="166" t="s">
        <v>119</v>
      </c>
      <c r="W48" s="166" t="s">
        <v>627</v>
      </c>
      <c r="X48" s="166" t="s">
        <v>228</v>
      </c>
      <c r="Y48" s="166" t="s">
        <v>628</v>
      </c>
      <c r="Z48" s="166" t="s">
        <v>629</v>
      </c>
      <c r="AA48" s="166" t="s">
        <v>630</v>
      </c>
      <c r="AB48" s="166" t="s">
        <v>624</v>
      </c>
      <c r="AC48" s="166">
        <v>5855537</v>
      </c>
      <c r="AD48" s="166" t="s">
        <v>9</v>
      </c>
      <c r="AE48" s="166" t="s">
        <v>631</v>
      </c>
      <c r="AF48" s="166" t="s">
        <v>9</v>
      </c>
      <c r="AG48" s="166" t="s">
        <v>632</v>
      </c>
      <c r="AH48" s="167" t="s">
        <v>39</v>
      </c>
      <c r="AI48" s="166" t="s">
        <v>637</v>
      </c>
      <c r="AJ48" s="166" t="s">
        <v>638</v>
      </c>
      <c r="AK48" s="166" t="s">
        <v>127</v>
      </c>
      <c r="AL48" s="166" t="s">
        <v>111</v>
      </c>
      <c r="AM48" s="168">
        <v>9800</v>
      </c>
      <c r="AN48" s="166" t="s">
        <v>511</v>
      </c>
      <c r="AO48" s="166" t="s">
        <v>111</v>
      </c>
      <c r="AP48" s="166" t="s">
        <v>130</v>
      </c>
      <c r="AQ48" s="166" t="s">
        <v>131</v>
      </c>
      <c r="AR48" s="166" t="s">
        <v>132</v>
      </c>
      <c r="AS48" s="166" t="s">
        <v>633</v>
      </c>
      <c r="AT48" s="166" t="s">
        <v>639</v>
      </c>
      <c r="AU48" s="166" t="s">
        <v>640</v>
      </c>
      <c r="AV48" s="166"/>
      <c r="AW48" s="166" t="s">
        <v>634</v>
      </c>
      <c r="AX48" s="166"/>
      <c r="AY48" s="166"/>
      <c r="AZ48" s="166"/>
      <c r="BA48" s="166"/>
      <c r="BB48" s="166">
        <v>49172223</v>
      </c>
      <c r="BC48" s="166" t="s">
        <v>137</v>
      </c>
      <c r="BD48" s="166" t="s">
        <v>138</v>
      </c>
      <c r="BE48" s="166" t="s">
        <v>635</v>
      </c>
      <c r="BF48" s="166" t="s">
        <v>636</v>
      </c>
      <c r="BG48" s="166"/>
      <c r="BH48" s="166" t="s">
        <v>286</v>
      </c>
      <c r="BI48" s="166" t="s">
        <v>137</v>
      </c>
      <c r="BJ48" s="166" t="s">
        <v>111</v>
      </c>
      <c r="BK48" s="166"/>
      <c r="BL48" s="166" t="s">
        <v>142</v>
      </c>
      <c r="BM48" s="166"/>
      <c r="BN48" s="166" t="s">
        <v>192</v>
      </c>
      <c r="BO48" s="166"/>
    </row>
    <row r="49" spans="1:67">
      <c r="A49" s="166">
        <v>39</v>
      </c>
      <c r="B49" s="166" t="s">
        <v>106</v>
      </c>
      <c r="C49" s="166" t="s">
        <v>107</v>
      </c>
      <c r="D49" s="166"/>
      <c r="E49" s="166" t="s">
        <v>641</v>
      </c>
      <c r="F49" s="166"/>
      <c r="G49" s="166" t="s">
        <v>642</v>
      </c>
      <c r="H49" s="166" t="s">
        <v>643</v>
      </c>
      <c r="I49" s="166"/>
      <c r="J49" s="166" t="s">
        <v>228</v>
      </c>
      <c r="K49" s="166" t="s">
        <v>9</v>
      </c>
      <c r="L49" s="166" t="s">
        <v>171</v>
      </c>
      <c r="M49" s="166" t="s">
        <v>172</v>
      </c>
      <c r="N49" s="166"/>
      <c r="O49" s="166"/>
      <c r="P49" s="166"/>
      <c r="Q49" s="166" t="s">
        <v>644</v>
      </c>
      <c r="R49" s="166" t="s">
        <v>9</v>
      </c>
      <c r="S49" s="166" t="s">
        <v>645</v>
      </c>
      <c r="T49" s="166" t="s">
        <v>117</v>
      </c>
      <c r="U49" s="166" t="s">
        <v>646</v>
      </c>
      <c r="V49" s="166" t="s">
        <v>338</v>
      </c>
      <c r="W49" s="166" t="s">
        <v>627</v>
      </c>
      <c r="X49" s="166" t="s">
        <v>228</v>
      </c>
      <c r="Y49" s="166" t="s">
        <v>524</v>
      </c>
      <c r="Z49" s="166" t="s">
        <v>647</v>
      </c>
      <c r="AA49" s="166" t="s">
        <v>648</v>
      </c>
      <c r="AB49" s="166" t="s">
        <v>644</v>
      </c>
      <c r="AC49" s="166">
        <v>5780396</v>
      </c>
      <c r="AD49" s="166" t="s">
        <v>9</v>
      </c>
      <c r="AE49" s="166" t="s">
        <v>649</v>
      </c>
      <c r="AF49" s="166" t="s">
        <v>9</v>
      </c>
      <c r="AG49" s="166" t="s">
        <v>650</v>
      </c>
      <c r="AH49" s="167" t="s">
        <v>39</v>
      </c>
      <c r="AI49" s="166" t="s">
        <v>651</v>
      </c>
      <c r="AJ49" s="166" t="s">
        <v>652</v>
      </c>
      <c r="AK49" s="166" t="s">
        <v>127</v>
      </c>
      <c r="AL49" s="166" t="s">
        <v>111</v>
      </c>
      <c r="AM49" s="168">
        <v>29081.6</v>
      </c>
      <c r="AN49" s="166" t="s">
        <v>511</v>
      </c>
      <c r="AO49" s="166" t="s">
        <v>111</v>
      </c>
      <c r="AP49" s="166" t="s">
        <v>130</v>
      </c>
      <c r="AQ49" s="166" t="s">
        <v>131</v>
      </c>
      <c r="AR49" s="166" t="s">
        <v>346</v>
      </c>
      <c r="AS49" s="166" t="s">
        <v>653</v>
      </c>
      <c r="AT49" s="166" t="s">
        <v>654</v>
      </c>
      <c r="AU49" s="166" t="s">
        <v>640</v>
      </c>
      <c r="AV49" s="166"/>
      <c r="AW49" s="166" t="s">
        <v>655</v>
      </c>
      <c r="AX49" s="166"/>
      <c r="AY49" s="166"/>
      <c r="AZ49" s="166"/>
      <c r="BA49" s="166"/>
      <c r="BB49" s="166">
        <v>64353336</v>
      </c>
      <c r="BC49" s="166" t="s">
        <v>137</v>
      </c>
      <c r="BD49" s="166" t="s">
        <v>138</v>
      </c>
      <c r="BE49" s="166" t="s">
        <v>656</v>
      </c>
      <c r="BF49" s="166" t="s">
        <v>657</v>
      </c>
      <c r="BG49" s="166"/>
      <c r="BH49" s="166" t="s">
        <v>658</v>
      </c>
      <c r="BI49" s="166" t="s">
        <v>137</v>
      </c>
      <c r="BJ49" s="166" t="s">
        <v>111</v>
      </c>
      <c r="BK49" s="166"/>
      <c r="BL49" s="166" t="s">
        <v>142</v>
      </c>
      <c r="BM49" s="166"/>
      <c r="BN49" s="166" t="s">
        <v>192</v>
      </c>
      <c r="BO49" s="166"/>
    </row>
    <row r="50" spans="1:67">
      <c r="A50" s="166">
        <v>40</v>
      </c>
      <c r="B50" s="166" t="s">
        <v>106</v>
      </c>
      <c r="C50" s="166" t="s">
        <v>107</v>
      </c>
      <c r="D50" s="166"/>
      <c r="E50" s="166" t="s">
        <v>641</v>
      </c>
      <c r="F50" s="166"/>
      <c r="G50" s="166" t="s">
        <v>642</v>
      </c>
      <c r="H50" s="166" t="s">
        <v>643</v>
      </c>
      <c r="I50" s="166"/>
      <c r="J50" s="166" t="s">
        <v>228</v>
      </c>
      <c r="K50" s="166" t="s">
        <v>9</v>
      </c>
      <c r="L50" s="166" t="s">
        <v>171</v>
      </c>
      <c r="M50" s="166" t="s">
        <v>172</v>
      </c>
      <c r="N50" s="166"/>
      <c r="O50" s="166"/>
      <c r="P50" s="166"/>
      <c r="Q50" s="166" t="s">
        <v>644</v>
      </c>
      <c r="R50" s="166" t="s">
        <v>9</v>
      </c>
      <c r="S50" s="166" t="s">
        <v>645</v>
      </c>
      <c r="T50" s="166" t="s">
        <v>117</v>
      </c>
      <c r="U50" s="166" t="s">
        <v>646</v>
      </c>
      <c r="V50" s="166" t="s">
        <v>338</v>
      </c>
      <c r="W50" s="166" t="s">
        <v>627</v>
      </c>
      <c r="X50" s="166" t="s">
        <v>228</v>
      </c>
      <c r="Y50" s="166" t="s">
        <v>524</v>
      </c>
      <c r="Z50" s="166" t="s">
        <v>647</v>
      </c>
      <c r="AA50" s="166" t="s">
        <v>648</v>
      </c>
      <c r="AB50" s="166" t="s">
        <v>644</v>
      </c>
      <c r="AC50" s="166">
        <v>5780396</v>
      </c>
      <c r="AD50" s="166" t="s">
        <v>9</v>
      </c>
      <c r="AE50" s="166" t="s">
        <v>649</v>
      </c>
      <c r="AF50" s="166" t="s">
        <v>9</v>
      </c>
      <c r="AG50" s="166" t="s">
        <v>650</v>
      </c>
      <c r="AH50" s="167" t="s">
        <v>39</v>
      </c>
      <c r="AI50" s="166" t="s">
        <v>659</v>
      </c>
      <c r="AJ50" s="166" t="s">
        <v>352</v>
      </c>
      <c r="AK50" s="166" t="s">
        <v>127</v>
      </c>
      <c r="AL50" s="166" t="s">
        <v>111</v>
      </c>
      <c r="AM50" s="168">
        <v>20721.3</v>
      </c>
      <c r="AN50" s="166" t="s">
        <v>511</v>
      </c>
      <c r="AO50" s="166" t="s">
        <v>111</v>
      </c>
      <c r="AP50" s="166" t="s">
        <v>130</v>
      </c>
      <c r="AQ50" s="166" t="s">
        <v>131</v>
      </c>
      <c r="AR50" s="166" t="s">
        <v>346</v>
      </c>
      <c r="AS50" s="166" t="s">
        <v>653</v>
      </c>
      <c r="AT50" s="166" t="s">
        <v>660</v>
      </c>
      <c r="AU50" s="166" t="s">
        <v>640</v>
      </c>
      <c r="AV50" s="166"/>
      <c r="AW50" s="166" t="s">
        <v>655</v>
      </c>
      <c r="AX50" s="166"/>
      <c r="AY50" s="166"/>
      <c r="AZ50" s="166"/>
      <c r="BA50" s="166"/>
      <c r="BB50" s="166">
        <v>64353336</v>
      </c>
      <c r="BC50" s="166" t="s">
        <v>137</v>
      </c>
      <c r="BD50" s="166" t="s">
        <v>138</v>
      </c>
      <c r="BE50" s="166" t="s">
        <v>656</v>
      </c>
      <c r="BF50" s="166" t="s">
        <v>657</v>
      </c>
      <c r="BG50" s="166"/>
      <c r="BH50" s="166" t="s">
        <v>658</v>
      </c>
      <c r="BI50" s="166" t="s">
        <v>137</v>
      </c>
      <c r="BJ50" s="166" t="s">
        <v>111</v>
      </c>
      <c r="BK50" s="166"/>
      <c r="BL50" s="166" t="s">
        <v>142</v>
      </c>
      <c r="BM50" s="166"/>
      <c r="BN50" s="166" t="s">
        <v>192</v>
      </c>
      <c r="BO50" s="166"/>
    </row>
    <row r="51" spans="1:67">
      <c r="A51" s="166">
        <v>41</v>
      </c>
      <c r="B51" s="166" t="s">
        <v>106</v>
      </c>
      <c r="C51" s="166" t="s">
        <v>107</v>
      </c>
      <c r="D51" s="166" t="s">
        <v>661</v>
      </c>
      <c r="E51" s="166" t="s">
        <v>662</v>
      </c>
      <c r="F51" s="166" t="s">
        <v>663</v>
      </c>
      <c r="G51" s="166" t="s">
        <v>664</v>
      </c>
      <c r="H51" s="166" t="s">
        <v>665</v>
      </c>
      <c r="I51" s="166" t="s">
        <v>111</v>
      </c>
      <c r="J51" s="166" t="s">
        <v>112</v>
      </c>
      <c r="K51" s="166" t="s">
        <v>9</v>
      </c>
      <c r="L51" s="166" t="s">
        <v>171</v>
      </c>
      <c r="M51" s="166" t="s">
        <v>419</v>
      </c>
      <c r="N51" s="166" t="s">
        <v>666</v>
      </c>
      <c r="O51" s="166"/>
      <c r="P51" s="166"/>
      <c r="Q51" s="166" t="s">
        <v>667</v>
      </c>
      <c r="R51" s="166" t="s">
        <v>9</v>
      </c>
      <c r="S51" s="166" t="s">
        <v>668</v>
      </c>
      <c r="T51" s="166" t="s">
        <v>204</v>
      </c>
      <c r="U51" s="166" t="s">
        <v>669</v>
      </c>
      <c r="V51" s="166" t="s">
        <v>119</v>
      </c>
      <c r="W51" s="166" t="s">
        <v>206</v>
      </c>
      <c r="X51" s="166" t="s">
        <v>112</v>
      </c>
      <c r="Y51" s="166" t="s">
        <v>670</v>
      </c>
      <c r="Z51" s="166" t="s">
        <v>671</v>
      </c>
      <c r="AA51" s="166" t="s">
        <v>672</v>
      </c>
      <c r="AB51" s="166" t="s">
        <v>667</v>
      </c>
      <c r="AC51" s="166">
        <v>5878872</v>
      </c>
      <c r="AD51" s="166" t="s">
        <v>9</v>
      </c>
      <c r="AE51" s="166" t="s">
        <v>669</v>
      </c>
      <c r="AF51" s="166" t="s">
        <v>9</v>
      </c>
      <c r="AG51" s="166" t="s">
        <v>669</v>
      </c>
      <c r="AH51" s="167" t="s">
        <v>42</v>
      </c>
      <c r="AI51" s="166" t="s">
        <v>673</v>
      </c>
      <c r="AJ51" s="166" t="s">
        <v>674</v>
      </c>
      <c r="AK51" s="166" t="s">
        <v>127</v>
      </c>
      <c r="AL51" s="166" t="s">
        <v>111</v>
      </c>
      <c r="AM51" s="168">
        <v>1999.2</v>
      </c>
      <c r="AN51" s="166"/>
      <c r="AO51" s="166" t="s">
        <v>666</v>
      </c>
      <c r="AP51" s="166" t="s">
        <v>212</v>
      </c>
      <c r="AQ51" s="166" t="s">
        <v>131</v>
      </c>
      <c r="AR51" s="166"/>
      <c r="AS51" s="166"/>
      <c r="AT51" s="166"/>
      <c r="AU51" s="166" t="s">
        <v>675</v>
      </c>
      <c r="AV51" s="166"/>
      <c r="AW51" s="166" t="s">
        <v>676</v>
      </c>
      <c r="AX51" s="166"/>
      <c r="AY51" s="166"/>
      <c r="AZ51" s="166"/>
      <c r="BA51" s="166" t="s">
        <v>414</v>
      </c>
      <c r="BB51" s="166">
        <v>92313645</v>
      </c>
      <c r="BC51" s="166" t="s">
        <v>191</v>
      </c>
      <c r="BD51" s="166" t="s">
        <v>138</v>
      </c>
      <c r="BE51" s="166" t="s">
        <v>433</v>
      </c>
      <c r="BF51" s="166" t="s">
        <v>217</v>
      </c>
      <c r="BG51" s="166" t="s">
        <v>190</v>
      </c>
      <c r="BH51" s="166" t="s">
        <v>218</v>
      </c>
      <c r="BI51" s="166" t="s">
        <v>137</v>
      </c>
      <c r="BJ51" s="166" t="s">
        <v>111</v>
      </c>
      <c r="BK51" s="166"/>
      <c r="BL51" s="166"/>
      <c r="BM51" s="166">
        <v>111549153</v>
      </c>
      <c r="BN51" s="166" t="s">
        <v>378</v>
      </c>
      <c r="BO51" s="166" t="s">
        <v>307</v>
      </c>
    </row>
    <row r="52" spans="1:67">
      <c r="A52" s="166">
        <v>42</v>
      </c>
      <c r="B52" s="166" t="s">
        <v>106</v>
      </c>
      <c r="C52" s="166" t="s">
        <v>107</v>
      </c>
      <c r="D52" s="166" t="s">
        <v>677</v>
      </c>
      <c r="E52" s="166" t="s">
        <v>678</v>
      </c>
      <c r="F52" s="166" t="s">
        <v>457</v>
      </c>
      <c r="G52" s="166" t="s">
        <v>679</v>
      </c>
      <c r="H52" s="166" t="s">
        <v>680</v>
      </c>
      <c r="I52" s="166" t="s">
        <v>111</v>
      </c>
      <c r="J52" s="166" t="s">
        <v>463</v>
      </c>
      <c r="K52" s="166" t="s">
        <v>457</v>
      </c>
      <c r="L52" s="166" t="s">
        <v>248</v>
      </c>
      <c r="M52" s="166" t="s">
        <v>249</v>
      </c>
      <c r="N52" s="166" t="s">
        <v>111</v>
      </c>
      <c r="O52" s="166" t="s">
        <v>457</v>
      </c>
      <c r="P52" s="166" t="s">
        <v>681</v>
      </c>
      <c r="Q52" s="166" t="s">
        <v>682</v>
      </c>
      <c r="R52" s="166" t="s">
        <v>23</v>
      </c>
      <c r="S52" s="166" t="s">
        <v>683</v>
      </c>
      <c r="T52" s="166" t="s">
        <v>204</v>
      </c>
      <c r="U52" s="166" t="s">
        <v>684</v>
      </c>
      <c r="V52" s="166" t="s">
        <v>119</v>
      </c>
      <c r="W52" s="166" t="s">
        <v>227</v>
      </c>
      <c r="X52" s="166" t="s">
        <v>463</v>
      </c>
      <c r="Y52" s="166" t="s">
        <v>524</v>
      </c>
      <c r="Z52" s="166" t="s">
        <v>685</v>
      </c>
      <c r="AA52" s="166" t="s">
        <v>686</v>
      </c>
      <c r="AB52" s="166" t="s">
        <v>682</v>
      </c>
      <c r="AC52" s="166">
        <v>5850941</v>
      </c>
      <c r="AD52" s="166" t="s">
        <v>23</v>
      </c>
      <c r="AE52" s="166" t="s">
        <v>687</v>
      </c>
      <c r="AF52" s="166" t="s">
        <v>23</v>
      </c>
      <c r="AG52" s="166" t="s">
        <v>688</v>
      </c>
      <c r="AH52" s="167" t="s">
        <v>42</v>
      </c>
      <c r="AI52" s="166" t="s">
        <v>689</v>
      </c>
      <c r="AJ52" s="166" t="s">
        <v>690</v>
      </c>
      <c r="AK52" s="166" t="s">
        <v>127</v>
      </c>
      <c r="AL52" s="166" t="s">
        <v>111</v>
      </c>
      <c r="AM52" s="168">
        <v>19461.9</v>
      </c>
      <c r="AN52" s="166"/>
      <c r="AO52" s="166" t="s">
        <v>111</v>
      </c>
      <c r="AP52" s="166" t="s">
        <v>212</v>
      </c>
      <c r="AQ52" s="166" t="s">
        <v>131</v>
      </c>
      <c r="AR52" s="166"/>
      <c r="AS52" s="166"/>
      <c r="AT52" s="166"/>
      <c r="AU52" s="166" t="s">
        <v>691</v>
      </c>
      <c r="AV52" s="166"/>
      <c r="AW52" s="166" t="s">
        <v>692</v>
      </c>
      <c r="AX52" s="166"/>
      <c r="AY52" s="166"/>
      <c r="AZ52" s="166"/>
      <c r="BA52" s="166" t="s">
        <v>215</v>
      </c>
      <c r="BB52" s="166">
        <v>91842595</v>
      </c>
      <c r="BC52" s="166" t="s">
        <v>191</v>
      </c>
      <c r="BD52" s="166" t="s">
        <v>138</v>
      </c>
      <c r="BE52" s="166" t="s">
        <v>239</v>
      </c>
      <c r="BF52" s="166" t="s">
        <v>217</v>
      </c>
      <c r="BG52" s="166" t="s">
        <v>190</v>
      </c>
      <c r="BH52" s="166" t="s">
        <v>396</v>
      </c>
      <c r="BI52" s="166" t="s">
        <v>137</v>
      </c>
      <c r="BJ52" s="166" t="s">
        <v>111</v>
      </c>
      <c r="BK52" s="166"/>
      <c r="BL52" s="166"/>
      <c r="BM52" s="166">
        <v>111530849</v>
      </c>
      <c r="BN52" s="166"/>
      <c r="BO52" s="166" t="s">
        <v>307</v>
      </c>
    </row>
    <row r="53" spans="1:67">
      <c r="A53" s="166">
        <v>43</v>
      </c>
      <c r="B53" s="166" t="s">
        <v>106</v>
      </c>
      <c r="C53" s="166" t="s">
        <v>107</v>
      </c>
      <c r="D53" s="166" t="s">
        <v>298</v>
      </c>
      <c r="E53" s="166" t="s">
        <v>693</v>
      </c>
      <c r="F53" s="166" t="s">
        <v>694</v>
      </c>
      <c r="G53" s="166" t="s">
        <v>695</v>
      </c>
      <c r="H53" s="166" t="s">
        <v>696</v>
      </c>
      <c r="I53" s="166"/>
      <c r="J53" s="166" t="s">
        <v>112</v>
      </c>
      <c r="K53" s="166" t="s">
        <v>23</v>
      </c>
      <c r="L53" s="166" t="s">
        <v>333</v>
      </c>
      <c r="M53" s="166" t="s">
        <v>697</v>
      </c>
      <c r="N53" s="166"/>
      <c r="O53" s="166"/>
      <c r="P53" s="166"/>
      <c r="Q53" s="166" t="s">
        <v>698</v>
      </c>
      <c r="R53" s="166" t="s">
        <v>23</v>
      </c>
      <c r="S53" s="166" t="s">
        <v>699</v>
      </c>
      <c r="T53" s="166" t="s">
        <v>204</v>
      </c>
      <c r="U53" s="166" t="s">
        <v>700</v>
      </c>
      <c r="V53" s="166" t="s">
        <v>119</v>
      </c>
      <c r="W53" s="166" t="s">
        <v>227</v>
      </c>
      <c r="X53" s="166" t="s">
        <v>112</v>
      </c>
      <c r="Y53" s="166" t="s">
        <v>524</v>
      </c>
      <c r="Z53" s="166" t="s">
        <v>701</v>
      </c>
      <c r="AA53" s="166" t="s">
        <v>702</v>
      </c>
      <c r="AB53" s="166" t="s">
        <v>698</v>
      </c>
      <c r="AC53" s="166">
        <v>5844340</v>
      </c>
      <c r="AD53" s="166" t="s">
        <v>23</v>
      </c>
      <c r="AE53" s="166" t="s">
        <v>703</v>
      </c>
      <c r="AF53" s="166" t="s">
        <v>23</v>
      </c>
      <c r="AG53" s="166" t="s">
        <v>704</v>
      </c>
      <c r="AH53" s="167" t="s">
        <v>42</v>
      </c>
      <c r="AI53" s="166" t="s">
        <v>705</v>
      </c>
      <c r="AJ53" s="166" t="s">
        <v>706</v>
      </c>
      <c r="AK53" s="166" t="s">
        <v>127</v>
      </c>
      <c r="AL53" s="166" t="s">
        <v>111</v>
      </c>
      <c r="AM53" s="168">
        <v>12240</v>
      </c>
      <c r="AN53" s="166"/>
      <c r="AO53" s="166" t="s">
        <v>111</v>
      </c>
      <c r="AP53" s="166" t="s">
        <v>212</v>
      </c>
      <c r="AQ53" s="166" t="s">
        <v>131</v>
      </c>
      <c r="AR53" s="166"/>
      <c r="AS53" s="166"/>
      <c r="AT53" s="166"/>
      <c r="AU53" s="166" t="s">
        <v>707</v>
      </c>
      <c r="AV53" s="166"/>
      <c r="AW53" s="166" t="s">
        <v>708</v>
      </c>
      <c r="AX53" s="166"/>
      <c r="AY53" s="166"/>
      <c r="AZ53" s="166"/>
      <c r="BA53" s="166" t="s">
        <v>237</v>
      </c>
      <c r="BB53" s="166">
        <v>86226872</v>
      </c>
      <c r="BC53" s="166" t="s">
        <v>191</v>
      </c>
      <c r="BD53" s="166" t="s">
        <v>138</v>
      </c>
      <c r="BE53" s="166" t="s">
        <v>239</v>
      </c>
      <c r="BF53" s="166" t="s">
        <v>217</v>
      </c>
      <c r="BG53" s="166" t="s">
        <v>450</v>
      </c>
      <c r="BH53" s="166" t="s">
        <v>658</v>
      </c>
      <c r="BI53" s="166" t="s">
        <v>137</v>
      </c>
      <c r="BJ53" s="166" t="s">
        <v>111</v>
      </c>
      <c r="BK53" s="166"/>
      <c r="BL53" s="166"/>
      <c r="BM53" s="166">
        <v>111526357</v>
      </c>
      <c r="BN53" s="166" t="s">
        <v>143</v>
      </c>
      <c r="BO53" s="166" t="s">
        <v>287</v>
      </c>
    </row>
    <row r="54" spans="1:67">
      <c r="A54" s="166">
        <v>44</v>
      </c>
      <c r="B54" s="166" t="s">
        <v>106</v>
      </c>
      <c r="C54" s="166" t="s">
        <v>107</v>
      </c>
      <c r="D54" s="166" t="s">
        <v>709</v>
      </c>
      <c r="E54" s="166" t="s">
        <v>710</v>
      </c>
      <c r="F54" s="166" t="s">
        <v>711</v>
      </c>
      <c r="G54" s="166" t="s">
        <v>712</v>
      </c>
      <c r="H54" s="166" t="s">
        <v>713</v>
      </c>
      <c r="I54" s="166"/>
      <c r="J54" s="166" t="s">
        <v>112</v>
      </c>
      <c r="K54" s="166" t="s">
        <v>9</v>
      </c>
      <c r="L54" s="166" t="s">
        <v>171</v>
      </c>
      <c r="M54" s="166" t="s">
        <v>172</v>
      </c>
      <c r="N54" s="166" t="s">
        <v>714</v>
      </c>
      <c r="O54" s="166"/>
      <c r="P54" s="166"/>
      <c r="Q54" s="166" t="s">
        <v>709</v>
      </c>
      <c r="R54" s="166" t="s">
        <v>9</v>
      </c>
      <c r="S54" s="166" t="s">
        <v>715</v>
      </c>
      <c r="T54" s="166" t="s">
        <v>117</v>
      </c>
      <c r="U54" s="166" t="s">
        <v>716</v>
      </c>
      <c r="V54" s="166" t="s">
        <v>119</v>
      </c>
      <c r="W54" s="166" t="s">
        <v>176</v>
      </c>
      <c r="X54" s="166" t="s">
        <v>112</v>
      </c>
      <c r="Y54" s="166" t="s">
        <v>717</v>
      </c>
      <c r="Z54" s="166" t="s">
        <v>718</v>
      </c>
      <c r="AA54" s="166" t="s">
        <v>719</v>
      </c>
      <c r="AB54" s="166" t="s">
        <v>709</v>
      </c>
      <c r="AC54" s="166">
        <v>5778175</v>
      </c>
      <c r="AD54" s="166" t="s">
        <v>9</v>
      </c>
      <c r="AE54" s="166" t="s">
        <v>720</v>
      </c>
      <c r="AF54" s="166" t="s">
        <v>9</v>
      </c>
      <c r="AG54" s="166" t="s">
        <v>721</v>
      </c>
      <c r="AH54" s="167" t="s">
        <v>41</v>
      </c>
      <c r="AI54" s="166" t="s">
        <v>722</v>
      </c>
      <c r="AJ54" s="166" t="s">
        <v>723</v>
      </c>
      <c r="AK54" s="166" t="s">
        <v>127</v>
      </c>
      <c r="AL54" s="166" t="s">
        <v>111</v>
      </c>
      <c r="AM54" s="168">
        <v>3000</v>
      </c>
      <c r="AN54" s="166"/>
      <c r="AO54" s="166" t="s">
        <v>711</v>
      </c>
      <c r="AP54" s="166" t="s">
        <v>130</v>
      </c>
      <c r="AQ54" s="166" t="s">
        <v>184</v>
      </c>
      <c r="AR54" s="166"/>
      <c r="AS54" s="166" t="s">
        <v>724</v>
      </c>
      <c r="AT54" s="166"/>
      <c r="AU54" s="166" t="s">
        <v>707</v>
      </c>
      <c r="AV54" s="166"/>
      <c r="AW54" s="166" t="s">
        <v>725</v>
      </c>
      <c r="AX54" s="166"/>
      <c r="AY54" s="166"/>
      <c r="AZ54" s="166"/>
      <c r="BA54" s="166"/>
      <c r="BB54" s="166">
        <v>83923121</v>
      </c>
      <c r="BC54" s="166" t="s">
        <v>137</v>
      </c>
      <c r="BD54" s="166" t="s">
        <v>138</v>
      </c>
      <c r="BE54" s="166" t="s">
        <v>188</v>
      </c>
      <c r="BF54" s="166" t="s">
        <v>189</v>
      </c>
      <c r="BG54" s="166" t="s">
        <v>190</v>
      </c>
      <c r="BH54" s="166" t="s">
        <v>141</v>
      </c>
      <c r="BI54" s="166" t="s">
        <v>191</v>
      </c>
      <c r="BJ54" s="166" t="s">
        <v>111</v>
      </c>
      <c r="BK54" s="166"/>
      <c r="BL54" s="166"/>
      <c r="BM54" s="166"/>
      <c r="BN54" s="166" t="s">
        <v>192</v>
      </c>
      <c r="BO54" s="166" t="s">
        <v>172</v>
      </c>
    </row>
    <row r="55" spans="1:67">
      <c r="A55" s="166">
        <v>45</v>
      </c>
      <c r="B55" s="166" t="s">
        <v>106</v>
      </c>
      <c r="C55" s="166" t="s">
        <v>107</v>
      </c>
      <c r="D55" s="166"/>
      <c r="E55" s="166" t="s">
        <v>726</v>
      </c>
      <c r="F55" s="166"/>
      <c r="G55" s="166" t="s">
        <v>727</v>
      </c>
      <c r="H55" s="166" t="s">
        <v>728</v>
      </c>
      <c r="I55" s="166"/>
      <c r="J55" s="166" t="s">
        <v>198</v>
      </c>
      <c r="K55" s="166" t="s">
        <v>9</v>
      </c>
      <c r="L55" s="166" t="s">
        <v>171</v>
      </c>
      <c r="M55" s="166" t="s">
        <v>172</v>
      </c>
      <c r="N55" s="166"/>
      <c r="O55" s="166"/>
      <c r="P55" s="166"/>
      <c r="Q55" s="166" t="s">
        <v>729</v>
      </c>
      <c r="R55" s="166" t="s">
        <v>9</v>
      </c>
      <c r="S55" s="166" t="s">
        <v>730</v>
      </c>
      <c r="T55" s="166" t="s">
        <v>117</v>
      </c>
      <c r="U55" s="166" t="s">
        <v>731</v>
      </c>
      <c r="V55" s="166" t="s">
        <v>119</v>
      </c>
      <c r="W55" s="166" t="s">
        <v>227</v>
      </c>
      <c r="X55" s="166" t="s">
        <v>198</v>
      </c>
      <c r="Y55" s="166" t="s">
        <v>611</v>
      </c>
      <c r="Z55" s="166" t="s">
        <v>612</v>
      </c>
      <c r="AA55" s="166" t="s">
        <v>613</v>
      </c>
      <c r="AB55" s="166" t="s">
        <v>729</v>
      </c>
      <c r="AC55" s="166">
        <v>5816574</v>
      </c>
      <c r="AD55" s="166" t="s">
        <v>9</v>
      </c>
      <c r="AE55" s="166" t="s">
        <v>731</v>
      </c>
      <c r="AF55" s="166" t="s">
        <v>9</v>
      </c>
      <c r="AG55" s="166" t="s">
        <v>732</v>
      </c>
      <c r="AH55" s="167" t="s">
        <v>38</v>
      </c>
      <c r="AI55" s="166" t="s">
        <v>733</v>
      </c>
      <c r="AJ55" s="166" t="s">
        <v>734</v>
      </c>
      <c r="AK55" s="166" t="s">
        <v>127</v>
      </c>
      <c r="AL55" s="166" t="s">
        <v>111</v>
      </c>
      <c r="AM55" s="168">
        <v>-1600</v>
      </c>
      <c r="AN55" s="166"/>
      <c r="AO55" s="166" t="s">
        <v>111</v>
      </c>
      <c r="AP55" s="166" t="s">
        <v>130</v>
      </c>
      <c r="AQ55" s="166" t="s">
        <v>131</v>
      </c>
      <c r="AR55" s="166"/>
      <c r="AS55" s="166" t="s">
        <v>735</v>
      </c>
      <c r="AT55" s="166"/>
      <c r="AU55" s="166" t="s">
        <v>736</v>
      </c>
      <c r="AV55" s="166"/>
      <c r="AW55" s="166" t="s">
        <v>737</v>
      </c>
      <c r="AX55" s="166"/>
      <c r="AY55" s="166"/>
      <c r="AZ55" s="166"/>
      <c r="BA55" s="166"/>
      <c r="BB55" s="166">
        <v>68417998</v>
      </c>
      <c r="BC55" s="166" t="s">
        <v>137</v>
      </c>
      <c r="BD55" s="166" t="s">
        <v>238</v>
      </c>
      <c r="BE55" s="166" t="s">
        <v>239</v>
      </c>
      <c r="BF55" s="166" t="s">
        <v>217</v>
      </c>
      <c r="BG55" s="166"/>
      <c r="BH55" s="166" t="s">
        <v>286</v>
      </c>
      <c r="BI55" s="166" t="s">
        <v>137</v>
      </c>
      <c r="BJ55" s="166" t="s">
        <v>111</v>
      </c>
      <c r="BK55" s="166"/>
      <c r="BL55" s="166"/>
      <c r="BM55" s="166"/>
      <c r="BN55" s="166"/>
      <c r="BO55" s="166"/>
    </row>
    <row r="56" spans="1:67">
      <c r="A56" s="166">
        <v>46</v>
      </c>
      <c r="B56" s="166" t="s">
        <v>106</v>
      </c>
      <c r="C56" s="166" t="s">
        <v>107</v>
      </c>
      <c r="D56" s="166"/>
      <c r="E56" s="166" t="s">
        <v>726</v>
      </c>
      <c r="F56" s="166"/>
      <c r="G56" s="166" t="s">
        <v>727</v>
      </c>
      <c r="H56" s="166" t="s">
        <v>728</v>
      </c>
      <c r="I56" s="166"/>
      <c r="J56" s="166" t="s">
        <v>198</v>
      </c>
      <c r="K56" s="166" t="s">
        <v>9</v>
      </c>
      <c r="L56" s="166" t="s">
        <v>171</v>
      </c>
      <c r="M56" s="166" t="s">
        <v>172</v>
      </c>
      <c r="N56" s="166"/>
      <c r="O56" s="166"/>
      <c r="P56" s="166"/>
      <c r="Q56" s="166" t="s">
        <v>729</v>
      </c>
      <c r="R56" s="166" t="s">
        <v>9</v>
      </c>
      <c r="S56" s="166" t="s">
        <v>730</v>
      </c>
      <c r="T56" s="166" t="s">
        <v>117</v>
      </c>
      <c r="U56" s="166" t="s">
        <v>731</v>
      </c>
      <c r="V56" s="166" t="s">
        <v>119</v>
      </c>
      <c r="W56" s="166" t="s">
        <v>227</v>
      </c>
      <c r="X56" s="166" t="s">
        <v>198</v>
      </c>
      <c r="Y56" s="166" t="s">
        <v>611</v>
      </c>
      <c r="Z56" s="166" t="s">
        <v>612</v>
      </c>
      <c r="AA56" s="166" t="s">
        <v>613</v>
      </c>
      <c r="AB56" s="166" t="s">
        <v>729</v>
      </c>
      <c r="AC56" s="166">
        <v>5816574</v>
      </c>
      <c r="AD56" s="166" t="s">
        <v>9</v>
      </c>
      <c r="AE56" s="166" t="s">
        <v>731</v>
      </c>
      <c r="AF56" s="166" t="s">
        <v>9</v>
      </c>
      <c r="AG56" s="166" t="s">
        <v>732</v>
      </c>
      <c r="AH56" s="167" t="s">
        <v>38</v>
      </c>
      <c r="AI56" s="166" t="s">
        <v>733</v>
      </c>
      <c r="AJ56" s="166" t="s">
        <v>734</v>
      </c>
      <c r="AK56" s="166" t="s">
        <v>127</v>
      </c>
      <c r="AL56" s="166" t="s">
        <v>111</v>
      </c>
      <c r="AM56" s="168">
        <v>1600</v>
      </c>
      <c r="AN56" s="166"/>
      <c r="AO56" s="166" t="s">
        <v>111</v>
      </c>
      <c r="AP56" s="166" t="s">
        <v>130</v>
      </c>
      <c r="AQ56" s="166" t="s">
        <v>131</v>
      </c>
      <c r="AR56" s="166"/>
      <c r="AS56" s="166" t="s">
        <v>735</v>
      </c>
      <c r="AT56" s="166"/>
      <c r="AU56" s="166" t="s">
        <v>736</v>
      </c>
      <c r="AV56" s="166"/>
      <c r="AW56" s="166" t="s">
        <v>737</v>
      </c>
      <c r="AX56" s="166"/>
      <c r="AY56" s="166"/>
      <c r="AZ56" s="166"/>
      <c r="BA56" s="166"/>
      <c r="BB56" s="166">
        <v>68417998</v>
      </c>
      <c r="BC56" s="166" t="s">
        <v>137</v>
      </c>
      <c r="BD56" s="166" t="s">
        <v>238</v>
      </c>
      <c r="BE56" s="166" t="s">
        <v>239</v>
      </c>
      <c r="BF56" s="166" t="s">
        <v>217</v>
      </c>
      <c r="BG56" s="166"/>
      <c r="BH56" s="166" t="s">
        <v>286</v>
      </c>
      <c r="BI56" s="166" t="s">
        <v>137</v>
      </c>
      <c r="BJ56" s="166" t="s">
        <v>111</v>
      </c>
      <c r="BK56" s="166"/>
      <c r="BL56" s="166"/>
      <c r="BM56" s="166"/>
      <c r="BN56" s="166"/>
      <c r="BO56" s="166"/>
    </row>
    <row r="57" spans="1:67">
      <c r="A57" s="166">
        <v>47</v>
      </c>
      <c r="B57" s="166" t="s">
        <v>106</v>
      </c>
      <c r="C57" s="166" t="s">
        <v>107</v>
      </c>
      <c r="D57" s="166"/>
      <c r="E57" s="166" t="s">
        <v>738</v>
      </c>
      <c r="F57" s="166"/>
      <c r="G57" s="166" t="s">
        <v>739</v>
      </c>
      <c r="H57" s="166" t="s">
        <v>740</v>
      </c>
      <c r="I57" s="166" t="s">
        <v>741</v>
      </c>
      <c r="J57" s="166" t="s">
        <v>298</v>
      </c>
      <c r="K57" s="166" t="s">
        <v>23</v>
      </c>
      <c r="L57" s="166" t="s">
        <v>333</v>
      </c>
      <c r="M57" s="166" t="s">
        <v>585</v>
      </c>
      <c r="N57" s="166"/>
      <c r="O57" s="166"/>
      <c r="P57" s="166"/>
      <c r="Q57" s="166" t="s">
        <v>742</v>
      </c>
      <c r="R57" s="166" t="s">
        <v>23</v>
      </c>
      <c r="S57" s="166" t="s">
        <v>743</v>
      </c>
      <c r="T57" s="166" t="s">
        <v>117</v>
      </c>
      <c r="U57" s="166" t="s">
        <v>744</v>
      </c>
      <c r="V57" s="166" t="s">
        <v>119</v>
      </c>
      <c r="W57" s="166" t="s">
        <v>745</v>
      </c>
      <c r="X57" s="166" t="s">
        <v>463</v>
      </c>
      <c r="Y57" s="166" t="s">
        <v>746</v>
      </c>
      <c r="Z57" s="166" t="s">
        <v>747</v>
      </c>
      <c r="AA57" s="166" t="s">
        <v>217</v>
      </c>
      <c r="AB57" s="166" t="s">
        <v>742</v>
      </c>
      <c r="AC57" s="166">
        <v>5780381</v>
      </c>
      <c r="AD57" s="166" t="s">
        <v>23</v>
      </c>
      <c r="AE57" s="166" t="s">
        <v>748</v>
      </c>
      <c r="AF57" s="166" t="s">
        <v>23</v>
      </c>
      <c r="AG57" s="166" t="s">
        <v>748</v>
      </c>
      <c r="AH57" s="167" t="s">
        <v>42</v>
      </c>
      <c r="AI57" s="166" t="s">
        <v>749</v>
      </c>
      <c r="AJ57" s="166" t="s">
        <v>750</v>
      </c>
      <c r="AK57" s="166" t="s">
        <v>127</v>
      </c>
      <c r="AL57" s="166" t="s">
        <v>111</v>
      </c>
      <c r="AM57" s="168">
        <v>24600</v>
      </c>
      <c r="AN57" s="166"/>
      <c r="AO57" s="166" t="s">
        <v>111</v>
      </c>
      <c r="AP57" s="166" t="s">
        <v>130</v>
      </c>
      <c r="AQ57" s="166" t="s">
        <v>131</v>
      </c>
      <c r="AR57" s="166"/>
      <c r="AS57" s="166"/>
      <c r="AT57" s="166"/>
      <c r="AU57" s="166" t="s">
        <v>736</v>
      </c>
      <c r="AV57" s="166"/>
      <c r="AW57" s="166" t="s">
        <v>751</v>
      </c>
      <c r="AX57" s="166"/>
      <c r="AY57" s="166"/>
      <c r="AZ57" s="166"/>
      <c r="BA57" s="166" t="s">
        <v>237</v>
      </c>
      <c r="BB57" s="166">
        <v>86565652</v>
      </c>
      <c r="BC57" s="166" t="s">
        <v>191</v>
      </c>
      <c r="BD57" s="166" t="s">
        <v>138</v>
      </c>
      <c r="BE57" s="166" t="s">
        <v>350</v>
      </c>
      <c r="BF57" s="166" t="s">
        <v>217</v>
      </c>
      <c r="BG57" s="166"/>
      <c r="BH57" s="166" t="s">
        <v>286</v>
      </c>
      <c r="BI57" s="166" t="s">
        <v>137</v>
      </c>
      <c r="BJ57" s="166" t="s">
        <v>111</v>
      </c>
      <c r="BK57" s="166"/>
      <c r="BL57" s="166"/>
      <c r="BM57" s="166">
        <v>103528874</v>
      </c>
      <c r="BN57" s="166"/>
      <c r="BO57" s="166"/>
    </row>
    <row r="58" spans="1:67">
      <c r="A58" s="166">
        <v>48</v>
      </c>
      <c r="B58" s="166" t="s">
        <v>106</v>
      </c>
      <c r="C58" s="166" t="s">
        <v>107</v>
      </c>
      <c r="D58" s="166"/>
      <c r="E58" s="166" t="s">
        <v>752</v>
      </c>
      <c r="F58" s="166"/>
      <c r="G58" s="166" t="s">
        <v>753</v>
      </c>
      <c r="H58" s="166" t="s">
        <v>754</v>
      </c>
      <c r="I58" s="166"/>
      <c r="J58" s="166" t="s">
        <v>228</v>
      </c>
      <c r="K58" s="166" t="s">
        <v>23</v>
      </c>
      <c r="L58" s="166" t="s">
        <v>171</v>
      </c>
      <c r="M58" s="166" t="s">
        <v>172</v>
      </c>
      <c r="N58" s="166"/>
      <c r="O58" s="166"/>
      <c r="P58" s="166"/>
      <c r="Q58" s="166" t="s">
        <v>755</v>
      </c>
      <c r="R58" s="166" t="s">
        <v>23</v>
      </c>
      <c r="S58" s="166" t="s">
        <v>756</v>
      </c>
      <c r="T58" s="166" t="s">
        <v>117</v>
      </c>
      <c r="U58" s="166" t="s">
        <v>757</v>
      </c>
      <c r="V58" s="166" t="s">
        <v>119</v>
      </c>
      <c r="W58" s="166" t="s">
        <v>227</v>
      </c>
      <c r="X58" s="166" t="s">
        <v>228</v>
      </c>
      <c r="Y58" s="166" t="s">
        <v>207</v>
      </c>
      <c r="Z58" s="166" t="s">
        <v>758</v>
      </c>
      <c r="AA58" s="166" t="s">
        <v>759</v>
      </c>
      <c r="AB58" s="166" t="s">
        <v>755</v>
      </c>
      <c r="AC58" s="166">
        <v>5904534</v>
      </c>
      <c r="AD58" s="166" t="s">
        <v>23</v>
      </c>
      <c r="AE58" s="166" t="s">
        <v>757</v>
      </c>
      <c r="AF58" s="166" t="s">
        <v>760</v>
      </c>
      <c r="AG58" s="166" t="s">
        <v>757</v>
      </c>
      <c r="AH58" s="167" t="s">
        <v>41</v>
      </c>
      <c r="AI58" s="166" t="s">
        <v>761</v>
      </c>
      <c r="AJ58" s="166" t="s">
        <v>762</v>
      </c>
      <c r="AK58" s="166"/>
      <c r="AL58" s="166" t="s">
        <v>111</v>
      </c>
      <c r="AM58" s="168">
        <v>-1600</v>
      </c>
      <c r="AN58" s="166"/>
      <c r="AO58" s="166" t="s">
        <v>111</v>
      </c>
      <c r="AP58" s="166"/>
      <c r="AQ58" s="166" t="s">
        <v>763</v>
      </c>
      <c r="AR58" s="166"/>
      <c r="AS58" s="166" t="s">
        <v>764</v>
      </c>
      <c r="AT58" s="166"/>
      <c r="AU58" s="166" t="s">
        <v>765</v>
      </c>
      <c r="AV58" s="166"/>
      <c r="AW58" s="166" t="s">
        <v>766</v>
      </c>
      <c r="AX58" s="166"/>
      <c r="AY58" s="166"/>
      <c r="AZ58" s="166"/>
      <c r="BA58" s="166"/>
      <c r="BB58" s="166">
        <v>62712654</v>
      </c>
      <c r="BC58" s="166" t="s">
        <v>137</v>
      </c>
      <c r="BD58" s="166" t="s">
        <v>238</v>
      </c>
      <c r="BE58" s="166" t="s">
        <v>239</v>
      </c>
      <c r="BF58" s="166" t="s">
        <v>217</v>
      </c>
      <c r="BG58" s="166"/>
      <c r="BH58" s="166" t="s">
        <v>218</v>
      </c>
      <c r="BI58" s="166" t="s">
        <v>137</v>
      </c>
      <c r="BJ58" s="166"/>
      <c r="BK58" s="166"/>
      <c r="BL58" s="166"/>
      <c r="BM58" s="166"/>
      <c r="BN58" s="166"/>
      <c r="BO58" s="166"/>
    </row>
    <row r="59" spans="1:67">
      <c r="A59" s="166">
        <v>49</v>
      </c>
      <c r="B59" s="166" t="s">
        <v>106</v>
      </c>
      <c r="C59" s="166" t="s">
        <v>107</v>
      </c>
      <c r="D59" s="166"/>
      <c r="E59" s="166" t="s">
        <v>752</v>
      </c>
      <c r="F59" s="166"/>
      <c r="G59" s="166" t="s">
        <v>753</v>
      </c>
      <c r="H59" s="166" t="s">
        <v>754</v>
      </c>
      <c r="I59" s="166"/>
      <c r="J59" s="166" t="s">
        <v>228</v>
      </c>
      <c r="K59" s="166" t="s">
        <v>23</v>
      </c>
      <c r="L59" s="166" t="s">
        <v>171</v>
      </c>
      <c r="M59" s="166" t="s">
        <v>172</v>
      </c>
      <c r="N59" s="166"/>
      <c r="O59" s="166"/>
      <c r="P59" s="166"/>
      <c r="Q59" s="166" t="s">
        <v>755</v>
      </c>
      <c r="R59" s="166" t="s">
        <v>23</v>
      </c>
      <c r="S59" s="166" t="s">
        <v>756</v>
      </c>
      <c r="T59" s="166" t="s">
        <v>117</v>
      </c>
      <c r="U59" s="166" t="s">
        <v>757</v>
      </c>
      <c r="V59" s="166" t="s">
        <v>119</v>
      </c>
      <c r="W59" s="166" t="s">
        <v>227</v>
      </c>
      <c r="X59" s="166" t="s">
        <v>228</v>
      </c>
      <c r="Y59" s="166" t="s">
        <v>207</v>
      </c>
      <c r="Z59" s="166" t="s">
        <v>758</v>
      </c>
      <c r="AA59" s="166" t="s">
        <v>759</v>
      </c>
      <c r="AB59" s="166" t="s">
        <v>755</v>
      </c>
      <c r="AC59" s="166">
        <v>5904534</v>
      </c>
      <c r="AD59" s="166" t="s">
        <v>23</v>
      </c>
      <c r="AE59" s="166" t="s">
        <v>757</v>
      </c>
      <c r="AF59" s="166" t="s">
        <v>760</v>
      </c>
      <c r="AG59" s="166" t="s">
        <v>757</v>
      </c>
      <c r="AH59" s="167" t="s">
        <v>41</v>
      </c>
      <c r="AI59" s="166" t="s">
        <v>767</v>
      </c>
      <c r="AJ59" s="166" t="s">
        <v>768</v>
      </c>
      <c r="AK59" s="166"/>
      <c r="AL59" s="166" t="s">
        <v>111</v>
      </c>
      <c r="AM59" s="168">
        <v>1600</v>
      </c>
      <c r="AN59" s="166"/>
      <c r="AO59" s="166" t="s">
        <v>111</v>
      </c>
      <c r="AP59" s="166"/>
      <c r="AQ59" s="166" t="s">
        <v>763</v>
      </c>
      <c r="AR59" s="166"/>
      <c r="AS59" s="166" t="s">
        <v>764</v>
      </c>
      <c r="AT59" s="166"/>
      <c r="AU59" s="166" t="s">
        <v>765</v>
      </c>
      <c r="AV59" s="166"/>
      <c r="AW59" s="166" t="s">
        <v>766</v>
      </c>
      <c r="AX59" s="166"/>
      <c r="AY59" s="166"/>
      <c r="AZ59" s="166"/>
      <c r="BA59" s="166"/>
      <c r="BB59" s="166">
        <v>62712654</v>
      </c>
      <c r="BC59" s="166" t="s">
        <v>137</v>
      </c>
      <c r="BD59" s="166" t="s">
        <v>238</v>
      </c>
      <c r="BE59" s="166" t="s">
        <v>239</v>
      </c>
      <c r="BF59" s="166" t="s">
        <v>217</v>
      </c>
      <c r="BG59" s="166"/>
      <c r="BH59" s="166" t="s">
        <v>218</v>
      </c>
      <c r="BI59" s="166" t="s">
        <v>137</v>
      </c>
      <c r="BJ59" s="166"/>
      <c r="BK59" s="166"/>
      <c r="BL59" s="166"/>
      <c r="BM59" s="166"/>
      <c r="BN59" s="166"/>
      <c r="BO59" s="166"/>
    </row>
    <row r="60" spans="1:67">
      <c r="A60" s="166">
        <v>50</v>
      </c>
      <c r="B60" s="166" t="s">
        <v>106</v>
      </c>
      <c r="C60" s="166" t="s">
        <v>107</v>
      </c>
      <c r="D60" s="166" t="s">
        <v>383</v>
      </c>
      <c r="E60" s="166" t="s">
        <v>769</v>
      </c>
      <c r="F60" s="166" t="s">
        <v>602</v>
      </c>
      <c r="G60" s="166" t="s">
        <v>770</v>
      </c>
      <c r="H60" s="166" t="s">
        <v>771</v>
      </c>
      <c r="I60" s="166" t="s">
        <v>111</v>
      </c>
      <c r="J60" s="166" t="s">
        <v>112</v>
      </c>
      <c r="K60" s="166" t="s">
        <v>602</v>
      </c>
      <c r="L60" s="166" t="s">
        <v>248</v>
      </c>
      <c r="M60" s="166" t="s">
        <v>249</v>
      </c>
      <c r="N60" s="166" t="s">
        <v>111</v>
      </c>
      <c r="O60" s="166" t="s">
        <v>602</v>
      </c>
      <c r="P60" s="166" t="s">
        <v>772</v>
      </c>
      <c r="Q60" s="166" t="s">
        <v>383</v>
      </c>
      <c r="R60" s="166" t="s">
        <v>9</v>
      </c>
      <c r="S60" s="166" t="s">
        <v>773</v>
      </c>
      <c r="T60" s="166" t="s">
        <v>204</v>
      </c>
      <c r="U60" s="166" t="s">
        <v>774</v>
      </c>
      <c r="V60" s="166" t="s">
        <v>119</v>
      </c>
      <c r="W60" s="166" t="s">
        <v>206</v>
      </c>
      <c r="X60" s="166" t="s">
        <v>112</v>
      </c>
      <c r="Y60" s="166" t="s">
        <v>775</v>
      </c>
      <c r="Z60" s="166" t="s">
        <v>776</v>
      </c>
      <c r="AA60" s="166" t="s">
        <v>777</v>
      </c>
      <c r="AB60" s="166" t="s">
        <v>383</v>
      </c>
      <c r="AC60" s="166">
        <v>5786729</v>
      </c>
      <c r="AD60" s="166" t="s">
        <v>9</v>
      </c>
      <c r="AE60" s="166" t="s">
        <v>778</v>
      </c>
      <c r="AF60" s="166"/>
      <c r="AG60" s="166"/>
      <c r="AH60" s="167" t="s">
        <v>42</v>
      </c>
      <c r="AI60" s="166" t="s">
        <v>779</v>
      </c>
      <c r="AJ60" s="166" t="s">
        <v>780</v>
      </c>
      <c r="AK60" s="166"/>
      <c r="AL60" s="166" t="s">
        <v>111</v>
      </c>
      <c r="AM60" s="168">
        <v>3914.4</v>
      </c>
      <c r="AN60" s="166"/>
      <c r="AO60" s="166" t="s">
        <v>111</v>
      </c>
      <c r="AP60" s="166" t="s">
        <v>212</v>
      </c>
      <c r="AQ60" s="166" t="s">
        <v>763</v>
      </c>
      <c r="AR60" s="166"/>
      <c r="AS60" s="166"/>
      <c r="AT60" s="166"/>
      <c r="AU60" s="166" t="s">
        <v>500</v>
      </c>
      <c r="AV60" s="166"/>
      <c r="AW60" s="166" t="s">
        <v>781</v>
      </c>
      <c r="AX60" s="166"/>
      <c r="AY60" s="166" t="s">
        <v>782</v>
      </c>
      <c r="AZ60" s="166" t="s">
        <v>783</v>
      </c>
      <c r="BA60" s="166" t="s">
        <v>215</v>
      </c>
      <c r="BB60" s="166">
        <v>92976164</v>
      </c>
      <c r="BC60" s="166" t="s">
        <v>191</v>
      </c>
      <c r="BD60" s="166" t="s">
        <v>138</v>
      </c>
      <c r="BE60" s="166" t="s">
        <v>784</v>
      </c>
      <c r="BF60" s="166" t="s">
        <v>217</v>
      </c>
      <c r="BG60" s="166" t="s">
        <v>190</v>
      </c>
      <c r="BH60" s="166" t="s">
        <v>286</v>
      </c>
      <c r="BI60" s="166" t="s">
        <v>137</v>
      </c>
      <c r="BJ60" s="166"/>
      <c r="BK60" s="166"/>
      <c r="BL60" s="166"/>
      <c r="BM60" s="166">
        <v>111638823</v>
      </c>
      <c r="BN60" s="166" t="s">
        <v>378</v>
      </c>
      <c r="BO60" s="166" t="s">
        <v>307</v>
      </c>
    </row>
    <row r="61" spans="1:67">
      <c r="A61" s="166">
        <v>51</v>
      </c>
      <c r="B61" s="166" t="s">
        <v>106</v>
      </c>
      <c r="C61" s="166" t="s">
        <v>107</v>
      </c>
      <c r="D61" s="166" t="s">
        <v>250</v>
      </c>
      <c r="E61" s="166" t="s">
        <v>785</v>
      </c>
      <c r="F61" s="166" t="s">
        <v>381</v>
      </c>
      <c r="G61" s="166" t="s">
        <v>786</v>
      </c>
      <c r="H61" s="166" t="s">
        <v>787</v>
      </c>
      <c r="I61" s="166"/>
      <c r="J61" s="166" t="s">
        <v>463</v>
      </c>
      <c r="K61" s="166" t="s">
        <v>381</v>
      </c>
      <c r="L61" s="166" t="s">
        <v>248</v>
      </c>
      <c r="M61" s="166" t="s">
        <v>249</v>
      </c>
      <c r="N61" s="166" t="s">
        <v>111</v>
      </c>
      <c r="O61" s="166" t="s">
        <v>381</v>
      </c>
      <c r="P61" s="166" t="s">
        <v>788</v>
      </c>
      <c r="Q61" s="166" t="s">
        <v>250</v>
      </c>
      <c r="R61" s="166" t="s">
        <v>9</v>
      </c>
      <c r="S61" s="166" t="s">
        <v>789</v>
      </c>
      <c r="T61" s="166" t="s">
        <v>204</v>
      </c>
      <c r="U61" s="166" t="s">
        <v>790</v>
      </c>
      <c r="V61" s="166" t="s">
        <v>119</v>
      </c>
      <c r="W61" s="166" t="s">
        <v>493</v>
      </c>
      <c r="X61" s="166" t="s">
        <v>463</v>
      </c>
      <c r="Y61" s="166" t="s">
        <v>775</v>
      </c>
      <c r="Z61" s="166" t="s">
        <v>776</v>
      </c>
      <c r="AA61" s="166" t="s">
        <v>777</v>
      </c>
      <c r="AB61" s="166" t="s">
        <v>250</v>
      </c>
      <c r="AC61" s="166">
        <v>5892042</v>
      </c>
      <c r="AD61" s="166" t="s">
        <v>9</v>
      </c>
      <c r="AE61" s="166" t="s">
        <v>791</v>
      </c>
      <c r="AF61" s="166"/>
      <c r="AG61" s="166"/>
      <c r="AH61" s="167" t="s">
        <v>42</v>
      </c>
      <c r="AI61" s="166" t="s">
        <v>792</v>
      </c>
      <c r="AJ61" s="166" t="s">
        <v>793</v>
      </c>
      <c r="AK61" s="166"/>
      <c r="AL61" s="166" t="s">
        <v>111</v>
      </c>
      <c r="AM61" s="168">
        <v>1083.6</v>
      </c>
      <c r="AN61" s="166"/>
      <c r="AO61" s="166" t="s">
        <v>111</v>
      </c>
      <c r="AP61" s="166" t="s">
        <v>212</v>
      </c>
      <c r="AQ61" s="166" t="s">
        <v>763</v>
      </c>
      <c r="AR61" s="166"/>
      <c r="AS61" s="166"/>
      <c r="AT61" s="166"/>
      <c r="AU61" s="166" t="s">
        <v>514</v>
      </c>
      <c r="AV61" s="166"/>
      <c r="AW61" s="166" t="s">
        <v>794</v>
      </c>
      <c r="AX61" s="166"/>
      <c r="AY61" s="166"/>
      <c r="AZ61" s="166"/>
      <c r="BA61" s="166" t="s">
        <v>237</v>
      </c>
      <c r="BB61" s="166">
        <v>92913873</v>
      </c>
      <c r="BC61" s="166" t="s">
        <v>191</v>
      </c>
      <c r="BD61" s="166" t="s">
        <v>138</v>
      </c>
      <c r="BE61" s="166" t="s">
        <v>216</v>
      </c>
      <c r="BF61" s="166" t="s">
        <v>217</v>
      </c>
      <c r="BG61" s="166" t="s">
        <v>190</v>
      </c>
      <c r="BH61" s="166" t="s">
        <v>141</v>
      </c>
      <c r="BI61" s="166" t="s">
        <v>137</v>
      </c>
      <c r="BJ61" s="166"/>
      <c r="BK61" s="166"/>
      <c r="BL61" s="166"/>
      <c r="BM61" s="166">
        <v>97229614</v>
      </c>
      <c r="BN61" s="166"/>
      <c r="BO61" s="166"/>
    </row>
    <row r="62" spans="1:67">
      <c r="A62" s="166">
        <v>52</v>
      </c>
      <c r="B62" s="166" t="s">
        <v>106</v>
      </c>
      <c r="C62" s="166" t="s">
        <v>107</v>
      </c>
      <c r="D62" s="166"/>
      <c r="E62" s="166" t="s">
        <v>795</v>
      </c>
      <c r="F62" s="166"/>
      <c r="G62" s="166" t="s">
        <v>796</v>
      </c>
      <c r="H62" s="166" t="s">
        <v>797</v>
      </c>
      <c r="I62" s="166" t="s">
        <v>798</v>
      </c>
      <c r="J62" s="166" t="s">
        <v>247</v>
      </c>
      <c r="K62" s="166" t="s">
        <v>799</v>
      </c>
      <c r="L62" s="166" t="s">
        <v>489</v>
      </c>
      <c r="M62" s="166" t="s">
        <v>800</v>
      </c>
      <c r="N62" s="166"/>
      <c r="O62" s="166"/>
      <c r="P62" s="166"/>
      <c r="Q62" s="166" t="s">
        <v>801</v>
      </c>
      <c r="R62" s="166" t="s">
        <v>799</v>
      </c>
      <c r="S62" s="166" t="s">
        <v>802</v>
      </c>
      <c r="T62" s="166" t="s">
        <v>117</v>
      </c>
      <c r="U62" s="166" t="s">
        <v>803</v>
      </c>
      <c r="V62" s="166" t="s">
        <v>338</v>
      </c>
      <c r="W62" s="166" t="s">
        <v>804</v>
      </c>
      <c r="X62" s="166" t="s">
        <v>112</v>
      </c>
      <c r="Y62" s="166" t="s">
        <v>524</v>
      </c>
      <c r="Z62" s="166" t="s">
        <v>805</v>
      </c>
      <c r="AA62" s="166" t="s">
        <v>806</v>
      </c>
      <c r="AB62" s="166" t="s">
        <v>801</v>
      </c>
      <c r="AC62" s="166">
        <v>5781071</v>
      </c>
      <c r="AD62" s="166" t="s">
        <v>9</v>
      </c>
      <c r="AE62" s="166" t="s">
        <v>807</v>
      </c>
      <c r="AF62" s="166" t="s">
        <v>799</v>
      </c>
      <c r="AG62" s="166" t="s">
        <v>807</v>
      </c>
      <c r="AH62" s="167" t="s">
        <v>41</v>
      </c>
      <c r="AI62" s="166"/>
      <c r="AJ62" s="166"/>
      <c r="AK62" s="166" t="s">
        <v>127</v>
      </c>
      <c r="AL62" s="166" t="s">
        <v>111</v>
      </c>
      <c r="AM62" s="168">
        <v>1229.95</v>
      </c>
      <c r="AN62" s="166" t="s">
        <v>511</v>
      </c>
      <c r="AO62" s="166" t="s">
        <v>111</v>
      </c>
      <c r="AP62" s="166" t="s">
        <v>447</v>
      </c>
      <c r="AQ62" s="166" t="s">
        <v>131</v>
      </c>
      <c r="AR62" s="166"/>
      <c r="AS62" s="166" t="s">
        <v>808</v>
      </c>
      <c r="AT62" s="166"/>
      <c r="AU62" s="166"/>
      <c r="AV62" s="166"/>
      <c r="AW62" s="166" t="s">
        <v>809</v>
      </c>
      <c r="AX62" s="166"/>
      <c r="AY62" s="166"/>
      <c r="AZ62" s="166"/>
      <c r="BA62" s="166"/>
      <c r="BB62" s="166">
        <v>67830934</v>
      </c>
      <c r="BC62" s="166" t="s">
        <v>137</v>
      </c>
      <c r="BD62" s="166" t="s">
        <v>810</v>
      </c>
      <c r="BE62" s="166" t="s">
        <v>811</v>
      </c>
      <c r="BF62" s="166" t="s">
        <v>812</v>
      </c>
      <c r="BG62" s="166"/>
      <c r="BH62" s="166" t="s">
        <v>658</v>
      </c>
      <c r="BI62" s="166" t="s">
        <v>137</v>
      </c>
      <c r="BJ62" s="166" t="s">
        <v>111</v>
      </c>
      <c r="BK62" s="166"/>
      <c r="BL62" s="166"/>
      <c r="BM62" s="166"/>
      <c r="BN62" s="166" t="s">
        <v>192</v>
      </c>
      <c r="BO62" s="166"/>
    </row>
    <row r="63" spans="1:67">
      <c r="A63" s="166">
        <v>53</v>
      </c>
      <c r="B63" s="166" t="s">
        <v>106</v>
      </c>
      <c r="C63" s="166" t="s">
        <v>107</v>
      </c>
      <c r="D63" s="166" t="s">
        <v>813</v>
      </c>
      <c r="E63" s="166" t="s">
        <v>814</v>
      </c>
      <c r="F63" s="166" t="s">
        <v>416</v>
      </c>
      <c r="G63" s="166" t="s">
        <v>815</v>
      </c>
      <c r="H63" s="166" t="s">
        <v>816</v>
      </c>
      <c r="I63" s="166" t="s">
        <v>111</v>
      </c>
      <c r="J63" s="166" t="s">
        <v>247</v>
      </c>
      <c r="K63" s="166" t="s">
        <v>416</v>
      </c>
      <c r="L63" s="166" t="s">
        <v>489</v>
      </c>
      <c r="M63" s="166" t="s">
        <v>490</v>
      </c>
      <c r="N63" s="166" t="s">
        <v>111</v>
      </c>
      <c r="O63" s="166" t="s">
        <v>663</v>
      </c>
      <c r="P63" s="166" t="s">
        <v>817</v>
      </c>
      <c r="Q63" s="166" t="s">
        <v>813</v>
      </c>
      <c r="R63" s="166" t="s">
        <v>9</v>
      </c>
      <c r="S63" s="166" t="s">
        <v>818</v>
      </c>
      <c r="T63" s="166" t="s">
        <v>204</v>
      </c>
      <c r="U63" s="166" t="s">
        <v>819</v>
      </c>
      <c r="V63" s="166" t="s">
        <v>119</v>
      </c>
      <c r="W63" s="166" t="s">
        <v>820</v>
      </c>
      <c r="X63" s="166" t="s">
        <v>112</v>
      </c>
      <c r="Y63" s="166" t="s">
        <v>821</v>
      </c>
      <c r="Z63" s="166" t="s">
        <v>298</v>
      </c>
      <c r="AA63" s="166" t="s">
        <v>298</v>
      </c>
      <c r="AB63" s="166" t="s">
        <v>813</v>
      </c>
      <c r="AC63" s="166">
        <v>5978665</v>
      </c>
      <c r="AD63" s="166" t="s">
        <v>9</v>
      </c>
      <c r="AE63" s="166" t="s">
        <v>822</v>
      </c>
      <c r="AF63" s="166" t="s">
        <v>9</v>
      </c>
      <c r="AG63" s="166" t="s">
        <v>823</v>
      </c>
      <c r="AH63" s="167" t="s">
        <v>40</v>
      </c>
      <c r="AI63" s="166" t="s">
        <v>824</v>
      </c>
      <c r="AJ63" s="166" t="s">
        <v>825</v>
      </c>
      <c r="AK63" s="166" t="s">
        <v>127</v>
      </c>
      <c r="AL63" s="166" t="s">
        <v>111</v>
      </c>
      <c r="AM63" s="168">
        <v>5680</v>
      </c>
      <c r="AN63" s="166"/>
      <c r="AO63" s="166" t="s">
        <v>111</v>
      </c>
      <c r="AP63" s="166" t="s">
        <v>212</v>
      </c>
      <c r="AQ63" s="166" t="s">
        <v>184</v>
      </c>
      <c r="AR63" s="166" t="s">
        <v>826</v>
      </c>
      <c r="AS63" s="166" t="s">
        <v>827</v>
      </c>
      <c r="AT63" s="166" t="s">
        <v>828</v>
      </c>
      <c r="AU63" s="166" t="s">
        <v>135</v>
      </c>
      <c r="AV63" s="166"/>
      <c r="AW63" s="166" t="s">
        <v>829</v>
      </c>
      <c r="AX63" s="166"/>
      <c r="AY63" s="166"/>
      <c r="AZ63" s="166"/>
      <c r="BA63" s="166"/>
      <c r="BB63" s="166">
        <v>39225388</v>
      </c>
      <c r="BC63" s="166" t="s">
        <v>137</v>
      </c>
      <c r="BD63" s="166" t="s">
        <v>830</v>
      </c>
      <c r="BE63" s="166" t="s">
        <v>825</v>
      </c>
      <c r="BF63" s="166" t="s">
        <v>111</v>
      </c>
      <c r="BG63" s="166"/>
      <c r="BH63" s="166" t="s">
        <v>286</v>
      </c>
      <c r="BI63" s="166" t="s">
        <v>191</v>
      </c>
      <c r="BJ63" s="166" t="s">
        <v>111</v>
      </c>
      <c r="BK63" s="166"/>
      <c r="BL63" s="166" t="s">
        <v>142</v>
      </c>
      <c r="BM63" s="166"/>
      <c r="BN63" s="166" t="s">
        <v>192</v>
      </c>
      <c r="BO63" s="166"/>
    </row>
    <row r="64" spans="1:67">
      <c r="A64" s="166">
        <v>54</v>
      </c>
      <c r="B64" s="166" t="s">
        <v>106</v>
      </c>
      <c r="C64" s="166" t="s">
        <v>107</v>
      </c>
      <c r="D64" s="166" t="s">
        <v>831</v>
      </c>
      <c r="E64" s="166" t="s">
        <v>832</v>
      </c>
      <c r="F64" s="166" t="s">
        <v>244</v>
      </c>
      <c r="G64" s="166" t="s">
        <v>833</v>
      </c>
      <c r="H64" s="166" t="s">
        <v>834</v>
      </c>
      <c r="I64" s="166"/>
      <c r="J64" s="166" t="s">
        <v>247</v>
      </c>
      <c r="K64" s="166" t="s">
        <v>23</v>
      </c>
      <c r="L64" s="166" t="s">
        <v>603</v>
      </c>
      <c r="M64" s="166" t="s">
        <v>604</v>
      </c>
      <c r="N64" s="166" t="s">
        <v>111</v>
      </c>
      <c r="O64" s="166"/>
      <c r="P64" s="166"/>
      <c r="Q64" s="166" t="s">
        <v>831</v>
      </c>
      <c r="R64" s="166" t="s">
        <v>23</v>
      </c>
      <c r="S64" s="166" t="s">
        <v>835</v>
      </c>
      <c r="T64" s="166" t="s">
        <v>204</v>
      </c>
      <c r="U64" s="166" t="s">
        <v>836</v>
      </c>
      <c r="V64" s="166" t="s">
        <v>119</v>
      </c>
      <c r="W64" s="166" t="s">
        <v>837</v>
      </c>
      <c r="X64" s="166" t="s">
        <v>247</v>
      </c>
      <c r="Y64" s="166" t="s">
        <v>589</v>
      </c>
      <c r="Z64" s="166" t="s">
        <v>838</v>
      </c>
      <c r="AA64" s="166" t="s">
        <v>839</v>
      </c>
      <c r="AB64" s="166" t="s">
        <v>831</v>
      </c>
      <c r="AC64" s="166">
        <v>5955049</v>
      </c>
      <c r="AD64" s="166" t="s">
        <v>23</v>
      </c>
      <c r="AE64" s="166" t="s">
        <v>840</v>
      </c>
      <c r="AF64" s="166" t="s">
        <v>23</v>
      </c>
      <c r="AG64" s="166" t="s">
        <v>840</v>
      </c>
      <c r="AH64" s="167" t="s">
        <v>41</v>
      </c>
      <c r="AI64" s="166" t="s">
        <v>841</v>
      </c>
      <c r="AJ64" s="166" t="s">
        <v>842</v>
      </c>
      <c r="AK64" s="166" t="s">
        <v>127</v>
      </c>
      <c r="AL64" s="166" t="s">
        <v>111</v>
      </c>
      <c r="AM64" s="168">
        <v>4038.1</v>
      </c>
      <c r="AN64" s="166"/>
      <c r="AO64" s="166" t="s">
        <v>111</v>
      </c>
      <c r="AP64" s="166" t="s">
        <v>130</v>
      </c>
      <c r="AQ64" s="166" t="s">
        <v>184</v>
      </c>
      <c r="AR64" s="166" t="s">
        <v>843</v>
      </c>
      <c r="AS64" s="166" t="s">
        <v>844</v>
      </c>
      <c r="AT64" s="166" t="s">
        <v>845</v>
      </c>
      <c r="AU64" s="166" t="s">
        <v>135</v>
      </c>
      <c r="AV64" s="166"/>
      <c r="AW64" s="166" t="s">
        <v>846</v>
      </c>
      <c r="AX64" s="166"/>
      <c r="AY64" s="166"/>
      <c r="AZ64" s="166"/>
      <c r="BA64" s="166"/>
      <c r="BB64" s="166">
        <v>90086418</v>
      </c>
      <c r="BC64" s="166" t="s">
        <v>137</v>
      </c>
      <c r="BD64" s="166" t="s">
        <v>263</v>
      </c>
      <c r="BE64" s="166" t="s">
        <v>847</v>
      </c>
      <c r="BF64" s="166" t="s">
        <v>140</v>
      </c>
      <c r="BG64" s="166" t="s">
        <v>190</v>
      </c>
      <c r="BH64" s="166" t="s">
        <v>286</v>
      </c>
      <c r="BI64" s="166" t="s">
        <v>191</v>
      </c>
      <c r="BJ64" s="166" t="s">
        <v>111</v>
      </c>
      <c r="BK64" s="166"/>
      <c r="BL64" s="166" t="s">
        <v>142</v>
      </c>
      <c r="BM64" s="166"/>
      <c r="BN64" s="166" t="s">
        <v>192</v>
      </c>
      <c r="BO64" s="166" t="s">
        <v>265</v>
      </c>
    </row>
    <row r="65" spans="1:67">
      <c r="A65" s="166">
        <v>55</v>
      </c>
      <c r="B65" s="166" t="s">
        <v>106</v>
      </c>
      <c r="C65" s="166" t="s">
        <v>107</v>
      </c>
      <c r="D65" s="166" t="s">
        <v>831</v>
      </c>
      <c r="E65" s="166" t="s">
        <v>832</v>
      </c>
      <c r="F65" s="166" t="s">
        <v>244</v>
      </c>
      <c r="G65" s="166" t="s">
        <v>833</v>
      </c>
      <c r="H65" s="166" t="s">
        <v>834</v>
      </c>
      <c r="I65" s="166"/>
      <c r="J65" s="166" t="s">
        <v>247</v>
      </c>
      <c r="K65" s="166" t="s">
        <v>23</v>
      </c>
      <c r="L65" s="166" t="s">
        <v>603</v>
      </c>
      <c r="M65" s="166" t="s">
        <v>604</v>
      </c>
      <c r="N65" s="166" t="s">
        <v>111</v>
      </c>
      <c r="O65" s="166"/>
      <c r="P65" s="166"/>
      <c r="Q65" s="166" t="s">
        <v>831</v>
      </c>
      <c r="R65" s="166" t="s">
        <v>23</v>
      </c>
      <c r="S65" s="166" t="s">
        <v>835</v>
      </c>
      <c r="T65" s="166" t="s">
        <v>204</v>
      </c>
      <c r="U65" s="166" t="s">
        <v>836</v>
      </c>
      <c r="V65" s="166" t="s">
        <v>119</v>
      </c>
      <c r="W65" s="166" t="s">
        <v>837</v>
      </c>
      <c r="X65" s="166" t="s">
        <v>247</v>
      </c>
      <c r="Y65" s="166" t="s">
        <v>589</v>
      </c>
      <c r="Z65" s="166" t="s">
        <v>838</v>
      </c>
      <c r="AA65" s="166" t="s">
        <v>839</v>
      </c>
      <c r="AB65" s="166" t="s">
        <v>831</v>
      </c>
      <c r="AC65" s="166">
        <v>5955049</v>
      </c>
      <c r="AD65" s="166" t="s">
        <v>23</v>
      </c>
      <c r="AE65" s="166" t="s">
        <v>840</v>
      </c>
      <c r="AF65" s="166" t="s">
        <v>23</v>
      </c>
      <c r="AG65" s="166" t="s">
        <v>840</v>
      </c>
      <c r="AH65" s="167" t="s">
        <v>41</v>
      </c>
      <c r="AI65" s="166" t="s">
        <v>848</v>
      </c>
      <c r="AJ65" s="166" t="s">
        <v>849</v>
      </c>
      <c r="AK65" s="166" t="s">
        <v>127</v>
      </c>
      <c r="AL65" s="166" t="s">
        <v>111</v>
      </c>
      <c r="AM65" s="168">
        <v>5101.1</v>
      </c>
      <c r="AN65" s="166"/>
      <c r="AO65" s="166" t="s">
        <v>111</v>
      </c>
      <c r="AP65" s="166" t="s">
        <v>130</v>
      </c>
      <c r="AQ65" s="166" t="s">
        <v>184</v>
      </c>
      <c r="AR65" s="166" t="s">
        <v>843</v>
      </c>
      <c r="AS65" s="166" t="s">
        <v>844</v>
      </c>
      <c r="AT65" s="166" t="s">
        <v>850</v>
      </c>
      <c r="AU65" s="166" t="s">
        <v>135</v>
      </c>
      <c r="AV65" s="166"/>
      <c r="AW65" s="166" t="s">
        <v>846</v>
      </c>
      <c r="AX65" s="166"/>
      <c r="AY65" s="166"/>
      <c r="AZ65" s="166"/>
      <c r="BA65" s="166"/>
      <c r="BB65" s="166">
        <v>90086418</v>
      </c>
      <c r="BC65" s="166" t="s">
        <v>137</v>
      </c>
      <c r="BD65" s="166" t="s">
        <v>263</v>
      </c>
      <c r="BE65" s="166" t="s">
        <v>847</v>
      </c>
      <c r="BF65" s="166" t="s">
        <v>140</v>
      </c>
      <c r="BG65" s="166" t="s">
        <v>190</v>
      </c>
      <c r="BH65" s="166" t="s">
        <v>286</v>
      </c>
      <c r="BI65" s="166" t="s">
        <v>191</v>
      </c>
      <c r="BJ65" s="166" t="s">
        <v>111</v>
      </c>
      <c r="BK65" s="166"/>
      <c r="BL65" s="166" t="s">
        <v>142</v>
      </c>
      <c r="BM65" s="166"/>
      <c r="BN65" s="166" t="s">
        <v>192</v>
      </c>
      <c r="BO65" s="166" t="s">
        <v>265</v>
      </c>
    </row>
    <row r="66" spans="1:67">
      <c r="A66" s="166">
        <v>56</v>
      </c>
      <c r="B66" s="166" t="s">
        <v>106</v>
      </c>
      <c r="C66" s="166" t="s">
        <v>107</v>
      </c>
      <c r="D66" s="166" t="s">
        <v>831</v>
      </c>
      <c r="E66" s="166" t="s">
        <v>832</v>
      </c>
      <c r="F66" s="166" t="s">
        <v>244</v>
      </c>
      <c r="G66" s="166" t="s">
        <v>833</v>
      </c>
      <c r="H66" s="166" t="s">
        <v>834</v>
      </c>
      <c r="I66" s="166"/>
      <c r="J66" s="166" t="s">
        <v>247</v>
      </c>
      <c r="K66" s="166" t="s">
        <v>23</v>
      </c>
      <c r="L66" s="166" t="s">
        <v>603</v>
      </c>
      <c r="M66" s="166" t="s">
        <v>604</v>
      </c>
      <c r="N66" s="166" t="s">
        <v>111</v>
      </c>
      <c r="O66" s="166"/>
      <c r="P66" s="166"/>
      <c r="Q66" s="166" t="s">
        <v>831</v>
      </c>
      <c r="R66" s="166" t="s">
        <v>23</v>
      </c>
      <c r="S66" s="166" t="s">
        <v>835</v>
      </c>
      <c r="T66" s="166" t="s">
        <v>204</v>
      </c>
      <c r="U66" s="166" t="s">
        <v>836</v>
      </c>
      <c r="V66" s="166" t="s">
        <v>119</v>
      </c>
      <c r="W66" s="166" t="s">
        <v>837</v>
      </c>
      <c r="X66" s="166" t="s">
        <v>247</v>
      </c>
      <c r="Y66" s="166" t="s">
        <v>589</v>
      </c>
      <c r="Z66" s="166" t="s">
        <v>838</v>
      </c>
      <c r="AA66" s="166" t="s">
        <v>839</v>
      </c>
      <c r="AB66" s="166" t="s">
        <v>831</v>
      </c>
      <c r="AC66" s="166">
        <v>5955049</v>
      </c>
      <c r="AD66" s="166" t="s">
        <v>23</v>
      </c>
      <c r="AE66" s="166" t="s">
        <v>840</v>
      </c>
      <c r="AF66" s="166" t="s">
        <v>23</v>
      </c>
      <c r="AG66" s="166" t="s">
        <v>840</v>
      </c>
      <c r="AH66" s="167" t="s">
        <v>41</v>
      </c>
      <c r="AI66" s="166" t="s">
        <v>851</v>
      </c>
      <c r="AJ66" s="166" t="s">
        <v>852</v>
      </c>
      <c r="AK66" s="166" t="s">
        <v>127</v>
      </c>
      <c r="AL66" s="166" t="s">
        <v>111</v>
      </c>
      <c r="AM66" s="168">
        <v>4959.4</v>
      </c>
      <c r="AN66" s="166"/>
      <c r="AO66" s="166" t="s">
        <v>111</v>
      </c>
      <c r="AP66" s="166" t="s">
        <v>130</v>
      </c>
      <c r="AQ66" s="166" t="s">
        <v>184</v>
      </c>
      <c r="AR66" s="166" t="s">
        <v>843</v>
      </c>
      <c r="AS66" s="166" t="s">
        <v>844</v>
      </c>
      <c r="AT66" s="166" t="s">
        <v>853</v>
      </c>
      <c r="AU66" s="166" t="s">
        <v>135</v>
      </c>
      <c r="AV66" s="166"/>
      <c r="AW66" s="166" t="s">
        <v>846</v>
      </c>
      <c r="AX66" s="166"/>
      <c r="AY66" s="166"/>
      <c r="AZ66" s="166"/>
      <c r="BA66" s="166"/>
      <c r="BB66" s="166">
        <v>90086418</v>
      </c>
      <c r="BC66" s="166" t="s">
        <v>137</v>
      </c>
      <c r="BD66" s="166" t="s">
        <v>263</v>
      </c>
      <c r="BE66" s="166" t="s">
        <v>847</v>
      </c>
      <c r="BF66" s="166" t="s">
        <v>140</v>
      </c>
      <c r="BG66" s="166" t="s">
        <v>190</v>
      </c>
      <c r="BH66" s="166" t="s">
        <v>286</v>
      </c>
      <c r="BI66" s="166" t="s">
        <v>191</v>
      </c>
      <c r="BJ66" s="166" t="s">
        <v>111</v>
      </c>
      <c r="BK66" s="166"/>
      <c r="BL66" s="166" t="s">
        <v>142</v>
      </c>
      <c r="BM66" s="166"/>
      <c r="BN66" s="166" t="s">
        <v>192</v>
      </c>
      <c r="BO66" s="166" t="s">
        <v>265</v>
      </c>
    </row>
    <row r="67" spans="1:67">
      <c r="A67" s="166">
        <v>57</v>
      </c>
      <c r="B67" s="166" t="s">
        <v>106</v>
      </c>
      <c r="C67" s="166" t="s">
        <v>107</v>
      </c>
      <c r="D67" s="166" t="s">
        <v>831</v>
      </c>
      <c r="E67" s="166" t="s">
        <v>832</v>
      </c>
      <c r="F67" s="166" t="s">
        <v>244</v>
      </c>
      <c r="G67" s="166" t="s">
        <v>833</v>
      </c>
      <c r="H67" s="166" t="s">
        <v>834</v>
      </c>
      <c r="I67" s="166"/>
      <c r="J67" s="166" t="s">
        <v>247</v>
      </c>
      <c r="K67" s="166" t="s">
        <v>23</v>
      </c>
      <c r="L67" s="166" t="s">
        <v>603</v>
      </c>
      <c r="M67" s="166" t="s">
        <v>604</v>
      </c>
      <c r="N67" s="166" t="s">
        <v>111</v>
      </c>
      <c r="O67" s="166"/>
      <c r="P67" s="166"/>
      <c r="Q67" s="166" t="s">
        <v>831</v>
      </c>
      <c r="R67" s="166" t="s">
        <v>23</v>
      </c>
      <c r="S67" s="166" t="s">
        <v>835</v>
      </c>
      <c r="T67" s="166" t="s">
        <v>204</v>
      </c>
      <c r="U67" s="166" t="s">
        <v>836</v>
      </c>
      <c r="V67" s="166" t="s">
        <v>119</v>
      </c>
      <c r="W67" s="166" t="s">
        <v>837</v>
      </c>
      <c r="X67" s="166" t="s">
        <v>247</v>
      </c>
      <c r="Y67" s="166" t="s">
        <v>589</v>
      </c>
      <c r="Z67" s="166" t="s">
        <v>838</v>
      </c>
      <c r="AA67" s="166" t="s">
        <v>839</v>
      </c>
      <c r="AB67" s="166" t="s">
        <v>831</v>
      </c>
      <c r="AC67" s="166">
        <v>5955049</v>
      </c>
      <c r="AD67" s="166" t="s">
        <v>23</v>
      </c>
      <c r="AE67" s="166" t="s">
        <v>840</v>
      </c>
      <c r="AF67" s="166" t="s">
        <v>23</v>
      </c>
      <c r="AG67" s="166" t="s">
        <v>840</v>
      </c>
      <c r="AH67" s="167" t="s">
        <v>41</v>
      </c>
      <c r="AI67" s="166" t="s">
        <v>854</v>
      </c>
      <c r="AJ67" s="166" t="s">
        <v>855</v>
      </c>
      <c r="AK67" s="166" t="s">
        <v>127</v>
      </c>
      <c r="AL67" s="166" t="s">
        <v>111</v>
      </c>
      <c r="AM67" s="168">
        <v>3400.7</v>
      </c>
      <c r="AN67" s="166"/>
      <c r="AO67" s="166" t="s">
        <v>111</v>
      </c>
      <c r="AP67" s="166" t="s">
        <v>130</v>
      </c>
      <c r="AQ67" s="166" t="s">
        <v>184</v>
      </c>
      <c r="AR67" s="166" t="s">
        <v>843</v>
      </c>
      <c r="AS67" s="166" t="s">
        <v>844</v>
      </c>
      <c r="AT67" s="166" t="s">
        <v>856</v>
      </c>
      <c r="AU67" s="166" t="s">
        <v>135</v>
      </c>
      <c r="AV67" s="166"/>
      <c r="AW67" s="166" t="s">
        <v>846</v>
      </c>
      <c r="AX67" s="166"/>
      <c r="AY67" s="166"/>
      <c r="AZ67" s="166"/>
      <c r="BA67" s="166"/>
      <c r="BB67" s="166">
        <v>90086418</v>
      </c>
      <c r="BC67" s="166" t="s">
        <v>137</v>
      </c>
      <c r="BD67" s="166" t="s">
        <v>263</v>
      </c>
      <c r="BE67" s="166" t="s">
        <v>847</v>
      </c>
      <c r="BF67" s="166" t="s">
        <v>140</v>
      </c>
      <c r="BG67" s="166" t="s">
        <v>190</v>
      </c>
      <c r="BH67" s="166" t="s">
        <v>286</v>
      </c>
      <c r="BI67" s="166" t="s">
        <v>191</v>
      </c>
      <c r="BJ67" s="166" t="s">
        <v>111</v>
      </c>
      <c r="BK67" s="166"/>
      <c r="BL67" s="166" t="s">
        <v>142</v>
      </c>
      <c r="BM67" s="166"/>
      <c r="BN67" s="166" t="s">
        <v>192</v>
      </c>
      <c r="BO67" s="166" t="s">
        <v>265</v>
      </c>
    </row>
    <row r="68" spans="1:67">
      <c r="A68" s="166">
        <v>58</v>
      </c>
      <c r="B68" s="166" t="s">
        <v>106</v>
      </c>
      <c r="C68" s="166" t="s">
        <v>107</v>
      </c>
      <c r="D68" s="166" t="s">
        <v>831</v>
      </c>
      <c r="E68" s="166" t="s">
        <v>832</v>
      </c>
      <c r="F68" s="166" t="s">
        <v>244</v>
      </c>
      <c r="G68" s="166" t="s">
        <v>833</v>
      </c>
      <c r="H68" s="166" t="s">
        <v>834</v>
      </c>
      <c r="I68" s="166"/>
      <c r="J68" s="166" t="s">
        <v>247</v>
      </c>
      <c r="K68" s="166" t="s">
        <v>23</v>
      </c>
      <c r="L68" s="166" t="s">
        <v>603</v>
      </c>
      <c r="M68" s="166" t="s">
        <v>604</v>
      </c>
      <c r="N68" s="166" t="s">
        <v>111</v>
      </c>
      <c r="O68" s="166"/>
      <c r="P68" s="166"/>
      <c r="Q68" s="166" t="s">
        <v>831</v>
      </c>
      <c r="R68" s="166" t="s">
        <v>23</v>
      </c>
      <c r="S68" s="166" t="s">
        <v>835</v>
      </c>
      <c r="T68" s="166" t="s">
        <v>204</v>
      </c>
      <c r="U68" s="166" t="s">
        <v>836</v>
      </c>
      <c r="V68" s="166" t="s">
        <v>119</v>
      </c>
      <c r="W68" s="166" t="s">
        <v>837</v>
      </c>
      <c r="X68" s="166" t="s">
        <v>247</v>
      </c>
      <c r="Y68" s="166" t="s">
        <v>589</v>
      </c>
      <c r="Z68" s="166" t="s">
        <v>838</v>
      </c>
      <c r="AA68" s="166" t="s">
        <v>839</v>
      </c>
      <c r="AB68" s="166" t="s">
        <v>831</v>
      </c>
      <c r="AC68" s="166">
        <v>5955049</v>
      </c>
      <c r="AD68" s="166" t="s">
        <v>23</v>
      </c>
      <c r="AE68" s="166" t="s">
        <v>840</v>
      </c>
      <c r="AF68" s="166" t="s">
        <v>23</v>
      </c>
      <c r="AG68" s="166" t="s">
        <v>840</v>
      </c>
      <c r="AH68" s="167" t="s">
        <v>41</v>
      </c>
      <c r="AI68" s="166" t="s">
        <v>857</v>
      </c>
      <c r="AJ68" s="166" t="s">
        <v>858</v>
      </c>
      <c r="AK68" s="166" t="s">
        <v>127</v>
      </c>
      <c r="AL68" s="166" t="s">
        <v>111</v>
      </c>
      <c r="AM68" s="168">
        <v>5951.2</v>
      </c>
      <c r="AN68" s="166"/>
      <c r="AO68" s="166" t="s">
        <v>111</v>
      </c>
      <c r="AP68" s="166" t="s">
        <v>130</v>
      </c>
      <c r="AQ68" s="166" t="s">
        <v>184</v>
      </c>
      <c r="AR68" s="166" t="s">
        <v>843</v>
      </c>
      <c r="AS68" s="166" t="s">
        <v>844</v>
      </c>
      <c r="AT68" s="166" t="s">
        <v>859</v>
      </c>
      <c r="AU68" s="166" t="s">
        <v>135</v>
      </c>
      <c r="AV68" s="166"/>
      <c r="AW68" s="166" t="s">
        <v>846</v>
      </c>
      <c r="AX68" s="166"/>
      <c r="AY68" s="166"/>
      <c r="AZ68" s="166"/>
      <c r="BA68" s="166"/>
      <c r="BB68" s="166">
        <v>90086418</v>
      </c>
      <c r="BC68" s="166" t="s">
        <v>137</v>
      </c>
      <c r="BD68" s="166" t="s">
        <v>263</v>
      </c>
      <c r="BE68" s="166" t="s">
        <v>847</v>
      </c>
      <c r="BF68" s="166" t="s">
        <v>140</v>
      </c>
      <c r="BG68" s="166" t="s">
        <v>190</v>
      </c>
      <c r="BH68" s="166" t="s">
        <v>286</v>
      </c>
      <c r="BI68" s="166" t="s">
        <v>191</v>
      </c>
      <c r="BJ68" s="166" t="s">
        <v>111</v>
      </c>
      <c r="BK68" s="166"/>
      <c r="BL68" s="166" t="s">
        <v>142</v>
      </c>
      <c r="BM68" s="166"/>
      <c r="BN68" s="166" t="s">
        <v>192</v>
      </c>
      <c r="BO68" s="166" t="s">
        <v>265</v>
      </c>
    </row>
    <row r="69" spans="1:67">
      <c r="A69" s="166">
        <v>59</v>
      </c>
      <c r="B69" s="166" t="s">
        <v>106</v>
      </c>
      <c r="C69" s="166" t="s">
        <v>107</v>
      </c>
      <c r="D69" s="166" t="s">
        <v>831</v>
      </c>
      <c r="E69" s="166" t="s">
        <v>832</v>
      </c>
      <c r="F69" s="166" t="s">
        <v>244</v>
      </c>
      <c r="G69" s="166" t="s">
        <v>833</v>
      </c>
      <c r="H69" s="166" t="s">
        <v>834</v>
      </c>
      <c r="I69" s="166"/>
      <c r="J69" s="166" t="s">
        <v>247</v>
      </c>
      <c r="K69" s="166" t="s">
        <v>23</v>
      </c>
      <c r="L69" s="166" t="s">
        <v>603</v>
      </c>
      <c r="M69" s="166" t="s">
        <v>604</v>
      </c>
      <c r="N69" s="166" t="s">
        <v>111</v>
      </c>
      <c r="O69" s="166"/>
      <c r="P69" s="166"/>
      <c r="Q69" s="166" t="s">
        <v>831</v>
      </c>
      <c r="R69" s="166" t="s">
        <v>23</v>
      </c>
      <c r="S69" s="166" t="s">
        <v>835</v>
      </c>
      <c r="T69" s="166" t="s">
        <v>204</v>
      </c>
      <c r="U69" s="166" t="s">
        <v>836</v>
      </c>
      <c r="V69" s="166" t="s">
        <v>119</v>
      </c>
      <c r="W69" s="166" t="s">
        <v>837</v>
      </c>
      <c r="X69" s="166" t="s">
        <v>247</v>
      </c>
      <c r="Y69" s="166" t="s">
        <v>589</v>
      </c>
      <c r="Z69" s="166" t="s">
        <v>838</v>
      </c>
      <c r="AA69" s="166" t="s">
        <v>839</v>
      </c>
      <c r="AB69" s="166" t="s">
        <v>831</v>
      </c>
      <c r="AC69" s="166">
        <v>5955049</v>
      </c>
      <c r="AD69" s="166" t="s">
        <v>23</v>
      </c>
      <c r="AE69" s="166" t="s">
        <v>840</v>
      </c>
      <c r="AF69" s="166" t="s">
        <v>23</v>
      </c>
      <c r="AG69" s="166" t="s">
        <v>840</v>
      </c>
      <c r="AH69" s="167" t="s">
        <v>41</v>
      </c>
      <c r="AI69" s="166" t="s">
        <v>860</v>
      </c>
      <c r="AJ69" s="166" t="s">
        <v>861</v>
      </c>
      <c r="AK69" s="166" t="s">
        <v>127</v>
      </c>
      <c r="AL69" s="166" t="s">
        <v>111</v>
      </c>
      <c r="AM69" s="168">
        <v>6234.6</v>
      </c>
      <c r="AN69" s="166"/>
      <c r="AO69" s="166" t="s">
        <v>111</v>
      </c>
      <c r="AP69" s="166" t="s">
        <v>130</v>
      </c>
      <c r="AQ69" s="166" t="s">
        <v>184</v>
      </c>
      <c r="AR69" s="166" t="s">
        <v>843</v>
      </c>
      <c r="AS69" s="166" t="s">
        <v>844</v>
      </c>
      <c r="AT69" s="166" t="s">
        <v>862</v>
      </c>
      <c r="AU69" s="166" t="s">
        <v>135</v>
      </c>
      <c r="AV69" s="166"/>
      <c r="AW69" s="166" t="s">
        <v>846</v>
      </c>
      <c r="AX69" s="166"/>
      <c r="AY69" s="166"/>
      <c r="AZ69" s="166"/>
      <c r="BA69" s="166"/>
      <c r="BB69" s="166">
        <v>90086418</v>
      </c>
      <c r="BC69" s="166" t="s">
        <v>137</v>
      </c>
      <c r="BD69" s="166" t="s">
        <v>263</v>
      </c>
      <c r="BE69" s="166" t="s">
        <v>847</v>
      </c>
      <c r="BF69" s="166" t="s">
        <v>140</v>
      </c>
      <c r="BG69" s="166" t="s">
        <v>190</v>
      </c>
      <c r="BH69" s="166" t="s">
        <v>286</v>
      </c>
      <c r="BI69" s="166" t="s">
        <v>191</v>
      </c>
      <c r="BJ69" s="166" t="s">
        <v>111</v>
      </c>
      <c r="BK69" s="166"/>
      <c r="BL69" s="166" t="s">
        <v>142</v>
      </c>
      <c r="BM69" s="166"/>
      <c r="BN69" s="166" t="s">
        <v>192</v>
      </c>
      <c r="BO69" s="166" t="s">
        <v>265</v>
      </c>
    </row>
    <row r="70" spans="1:67">
      <c r="A70" s="166">
        <v>60</v>
      </c>
      <c r="B70" s="166" t="s">
        <v>106</v>
      </c>
      <c r="C70" s="166" t="s">
        <v>107</v>
      </c>
      <c r="D70" s="166" t="s">
        <v>831</v>
      </c>
      <c r="E70" s="166" t="s">
        <v>832</v>
      </c>
      <c r="F70" s="166" t="s">
        <v>244</v>
      </c>
      <c r="G70" s="166" t="s">
        <v>833</v>
      </c>
      <c r="H70" s="166" t="s">
        <v>834</v>
      </c>
      <c r="I70" s="166"/>
      <c r="J70" s="166" t="s">
        <v>247</v>
      </c>
      <c r="K70" s="166" t="s">
        <v>23</v>
      </c>
      <c r="L70" s="166" t="s">
        <v>603</v>
      </c>
      <c r="M70" s="166" t="s">
        <v>604</v>
      </c>
      <c r="N70" s="166" t="s">
        <v>111</v>
      </c>
      <c r="O70" s="166"/>
      <c r="P70" s="166"/>
      <c r="Q70" s="166" t="s">
        <v>831</v>
      </c>
      <c r="R70" s="166" t="s">
        <v>23</v>
      </c>
      <c r="S70" s="166" t="s">
        <v>835</v>
      </c>
      <c r="T70" s="166" t="s">
        <v>204</v>
      </c>
      <c r="U70" s="166" t="s">
        <v>836</v>
      </c>
      <c r="V70" s="166" t="s">
        <v>119</v>
      </c>
      <c r="W70" s="166" t="s">
        <v>837</v>
      </c>
      <c r="X70" s="166" t="s">
        <v>247</v>
      </c>
      <c r="Y70" s="166" t="s">
        <v>589</v>
      </c>
      <c r="Z70" s="166" t="s">
        <v>838</v>
      </c>
      <c r="AA70" s="166" t="s">
        <v>839</v>
      </c>
      <c r="AB70" s="166" t="s">
        <v>831</v>
      </c>
      <c r="AC70" s="166">
        <v>5955049</v>
      </c>
      <c r="AD70" s="166" t="s">
        <v>23</v>
      </c>
      <c r="AE70" s="166" t="s">
        <v>840</v>
      </c>
      <c r="AF70" s="166" t="s">
        <v>23</v>
      </c>
      <c r="AG70" s="166" t="s">
        <v>840</v>
      </c>
      <c r="AH70" s="167" t="s">
        <v>41</v>
      </c>
      <c r="AI70" s="166" t="s">
        <v>863</v>
      </c>
      <c r="AJ70" s="166" t="s">
        <v>864</v>
      </c>
      <c r="AK70" s="166" t="s">
        <v>127</v>
      </c>
      <c r="AL70" s="166" t="s">
        <v>111</v>
      </c>
      <c r="AM70" s="168">
        <v>5380.4</v>
      </c>
      <c r="AN70" s="166"/>
      <c r="AO70" s="166" t="s">
        <v>111</v>
      </c>
      <c r="AP70" s="166" t="s">
        <v>130</v>
      </c>
      <c r="AQ70" s="166" t="s">
        <v>184</v>
      </c>
      <c r="AR70" s="166" t="s">
        <v>843</v>
      </c>
      <c r="AS70" s="166" t="s">
        <v>844</v>
      </c>
      <c r="AT70" s="166" t="s">
        <v>865</v>
      </c>
      <c r="AU70" s="166" t="s">
        <v>135</v>
      </c>
      <c r="AV70" s="166"/>
      <c r="AW70" s="166" t="s">
        <v>846</v>
      </c>
      <c r="AX70" s="166"/>
      <c r="AY70" s="166"/>
      <c r="AZ70" s="166"/>
      <c r="BA70" s="166"/>
      <c r="BB70" s="166">
        <v>90086418</v>
      </c>
      <c r="BC70" s="166" t="s">
        <v>137</v>
      </c>
      <c r="BD70" s="166" t="s">
        <v>263</v>
      </c>
      <c r="BE70" s="166" t="s">
        <v>847</v>
      </c>
      <c r="BF70" s="166" t="s">
        <v>140</v>
      </c>
      <c r="BG70" s="166" t="s">
        <v>190</v>
      </c>
      <c r="BH70" s="166" t="s">
        <v>286</v>
      </c>
      <c r="BI70" s="166" t="s">
        <v>191</v>
      </c>
      <c r="BJ70" s="166" t="s">
        <v>111</v>
      </c>
      <c r="BK70" s="166"/>
      <c r="BL70" s="166" t="s">
        <v>142</v>
      </c>
      <c r="BM70" s="166"/>
      <c r="BN70" s="166" t="s">
        <v>192</v>
      </c>
      <c r="BO70" s="166" t="s">
        <v>265</v>
      </c>
    </row>
    <row r="71" spans="1:67">
      <c r="A71" s="166">
        <v>61</v>
      </c>
      <c r="B71" s="166" t="s">
        <v>106</v>
      </c>
      <c r="C71" s="166" t="s">
        <v>107</v>
      </c>
      <c r="D71" s="166" t="s">
        <v>831</v>
      </c>
      <c r="E71" s="166" t="s">
        <v>832</v>
      </c>
      <c r="F71" s="166" t="s">
        <v>244</v>
      </c>
      <c r="G71" s="166" t="s">
        <v>833</v>
      </c>
      <c r="H71" s="166" t="s">
        <v>834</v>
      </c>
      <c r="I71" s="166"/>
      <c r="J71" s="166" t="s">
        <v>247</v>
      </c>
      <c r="K71" s="166" t="s">
        <v>23</v>
      </c>
      <c r="L71" s="166" t="s">
        <v>603</v>
      </c>
      <c r="M71" s="166" t="s">
        <v>604</v>
      </c>
      <c r="N71" s="166" t="s">
        <v>111</v>
      </c>
      <c r="O71" s="166"/>
      <c r="P71" s="166"/>
      <c r="Q71" s="166" t="s">
        <v>831</v>
      </c>
      <c r="R71" s="166" t="s">
        <v>23</v>
      </c>
      <c r="S71" s="166" t="s">
        <v>835</v>
      </c>
      <c r="T71" s="166" t="s">
        <v>204</v>
      </c>
      <c r="U71" s="166" t="s">
        <v>836</v>
      </c>
      <c r="V71" s="166" t="s">
        <v>119</v>
      </c>
      <c r="W71" s="166" t="s">
        <v>837</v>
      </c>
      <c r="X71" s="166" t="s">
        <v>247</v>
      </c>
      <c r="Y71" s="166" t="s">
        <v>589</v>
      </c>
      <c r="Z71" s="166" t="s">
        <v>838</v>
      </c>
      <c r="AA71" s="166" t="s">
        <v>839</v>
      </c>
      <c r="AB71" s="166" t="s">
        <v>831</v>
      </c>
      <c r="AC71" s="166">
        <v>5955049</v>
      </c>
      <c r="AD71" s="166" t="s">
        <v>23</v>
      </c>
      <c r="AE71" s="166" t="s">
        <v>840</v>
      </c>
      <c r="AF71" s="166" t="s">
        <v>23</v>
      </c>
      <c r="AG71" s="166" t="s">
        <v>840</v>
      </c>
      <c r="AH71" s="167" t="s">
        <v>41</v>
      </c>
      <c r="AI71" s="166" t="s">
        <v>866</v>
      </c>
      <c r="AJ71" s="166" t="s">
        <v>867</v>
      </c>
      <c r="AK71" s="166" t="s">
        <v>127</v>
      </c>
      <c r="AL71" s="166" t="s">
        <v>111</v>
      </c>
      <c r="AM71" s="168">
        <v>4109.2</v>
      </c>
      <c r="AN71" s="166"/>
      <c r="AO71" s="166" t="s">
        <v>111</v>
      </c>
      <c r="AP71" s="166" t="s">
        <v>130</v>
      </c>
      <c r="AQ71" s="166" t="s">
        <v>184</v>
      </c>
      <c r="AR71" s="166" t="s">
        <v>843</v>
      </c>
      <c r="AS71" s="166" t="s">
        <v>844</v>
      </c>
      <c r="AT71" s="166" t="s">
        <v>868</v>
      </c>
      <c r="AU71" s="166" t="s">
        <v>135</v>
      </c>
      <c r="AV71" s="166"/>
      <c r="AW71" s="166" t="s">
        <v>846</v>
      </c>
      <c r="AX71" s="166"/>
      <c r="AY71" s="166"/>
      <c r="AZ71" s="166"/>
      <c r="BA71" s="166"/>
      <c r="BB71" s="166">
        <v>90086418</v>
      </c>
      <c r="BC71" s="166" t="s">
        <v>137</v>
      </c>
      <c r="BD71" s="166" t="s">
        <v>263</v>
      </c>
      <c r="BE71" s="166" t="s">
        <v>847</v>
      </c>
      <c r="BF71" s="166" t="s">
        <v>140</v>
      </c>
      <c r="BG71" s="166" t="s">
        <v>190</v>
      </c>
      <c r="BH71" s="166" t="s">
        <v>286</v>
      </c>
      <c r="BI71" s="166" t="s">
        <v>191</v>
      </c>
      <c r="BJ71" s="166" t="s">
        <v>111</v>
      </c>
      <c r="BK71" s="166"/>
      <c r="BL71" s="166" t="s">
        <v>142</v>
      </c>
      <c r="BM71" s="166"/>
      <c r="BN71" s="166" t="s">
        <v>192</v>
      </c>
      <c r="BO71" s="166" t="s">
        <v>265</v>
      </c>
    </row>
    <row r="72" spans="1:67">
      <c r="A72" s="166">
        <v>62</v>
      </c>
      <c r="B72" s="166" t="s">
        <v>106</v>
      </c>
      <c r="C72" s="166" t="s">
        <v>107</v>
      </c>
      <c r="D72" s="166" t="s">
        <v>831</v>
      </c>
      <c r="E72" s="166" t="s">
        <v>832</v>
      </c>
      <c r="F72" s="166" t="s">
        <v>244</v>
      </c>
      <c r="G72" s="166" t="s">
        <v>833</v>
      </c>
      <c r="H72" s="166" t="s">
        <v>834</v>
      </c>
      <c r="I72" s="166"/>
      <c r="J72" s="166" t="s">
        <v>247</v>
      </c>
      <c r="K72" s="166" t="s">
        <v>23</v>
      </c>
      <c r="L72" s="166" t="s">
        <v>603</v>
      </c>
      <c r="M72" s="166" t="s">
        <v>604</v>
      </c>
      <c r="N72" s="166" t="s">
        <v>111</v>
      </c>
      <c r="O72" s="166"/>
      <c r="P72" s="166"/>
      <c r="Q72" s="166" t="s">
        <v>831</v>
      </c>
      <c r="R72" s="166" t="s">
        <v>23</v>
      </c>
      <c r="S72" s="166" t="s">
        <v>835</v>
      </c>
      <c r="T72" s="166" t="s">
        <v>204</v>
      </c>
      <c r="U72" s="166" t="s">
        <v>836</v>
      </c>
      <c r="V72" s="166" t="s">
        <v>119</v>
      </c>
      <c r="W72" s="166" t="s">
        <v>837</v>
      </c>
      <c r="X72" s="166" t="s">
        <v>247</v>
      </c>
      <c r="Y72" s="166" t="s">
        <v>589</v>
      </c>
      <c r="Z72" s="166" t="s">
        <v>838</v>
      </c>
      <c r="AA72" s="166" t="s">
        <v>839</v>
      </c>
      <c r="AB72" s="166" t="s">
        <v>831</v>
      </c>
      <c r="AC72" s="166">
        <v>5955049</v>
      </c>
      <c r="AD72" s="166" t="s">
        <v>23</v>
      </c>
      <c r="AE72" s="166" t="s">
        <v>840</v>
      </c>
      <c r="AF72" s="166" t="s">
        <v>23</v>
      </c>
      <c r="AG72" s="166" t="s">
        <v>840</v>
      </c>
      <c r="AH72" s="167" t="s">
        <v>41</v>
      </c>
      <c r="AI72" s="166" t="s">
        <v>869</v>
      </c>
      <c r="AJ72" s="166" t="s">
        <v>870</v>
      </c>
      <c r="AK72" s="166" t="s">
        <v>127</v>
      </c>
      <c r="AL72" s="166" t="s">
        <v>111</v>
      </c>
      <c r="AM72" s="168">
        <v>4534.3</v>
      </c>
      <c r="AN72" s="166"/>
      <c r="AO72" s="166" t="s">
        <v>111</v>
      </c>
      <c r="AP72" s="166" t="s">
        <v>130</v>
      </c>
      <c r="AQ72" s="166" t="s">
        <v>184</v>
      </c>
      <c r="AR72" s="166" t="s">
        <v>843</v>
      </c>
      <c r="AS72" s="166" t="s">
        <v>844</v>
      </c>
      <c r="AT72" s="166" t="s">
        <v>871</v>
      </c>
      <c r="AU72" s="166" t="s">
        <v>135</v>
      </c>
      <c r="AV72" s="166"/>
      <c r="AW72" s="166" t="s">
        <v>846</v>
      </c>
      <c r="AX72" s="166"/>
      <c r="AY72" s="166"/>
      <c r="AZ72" s="166"/>
      <c r="BA72" s="166"/>
      <c r="BB72" s="166">
        <v>90086418</v>
      </c>
      <c r="BC72" s="166" t="s">
        <v>137</v>
      </c>
      <c r="BD72" s="166" t="s">
        <v>263</v>
      </c>
      <c r="BE72" s="166" t="s">
        <v>847</v>
      </c>
      <c r="BF72" s="166" t="s">
        <v>140</v>
      </c>
      <c r="BG72" s="166" t="s">
        <v>190</v>
      </c>
      <c r="BH72" s="166" t="s">
        <v>286</v>
      </c>
      <c r="BI72" s="166" t="s">
        <v>191</v>
      </c>
      <c r="BJ72" s="166" t="s">
        <v>111</v>
      </c>
      <c r="BK72" s="166"/>
      <c r="BL72" s="166" t="s">
        <v>142</v>
      </c>
      <c r="BM72" s="166"/>
      <c r="BN72" s="166" t="s">
        <v>192</v>
      </c>
      <c r="BO72" s="166" t="s">
        <v>265</v>
      </c>
    </row>
    <row r="73" spans="1:67">
      <c r="A73" s="166">
        <v>63</v>
      </c>
      <c r="B73" s="166" t="s">
        <v>106</v>
      </c>
      <c r="C73" s="166" t="s">
        <v>107</v>
      </c>
      <c r="D73" s="166" t="s">
        <v>831</v>
      </c>
      <c r="E73" s="166" t="s">
        <v>832</v>
      </c>
      <c r="F73" s="166" t="s">
        <v>244</v>
      </c>
      <c r="G73" s="166" t="s">
        <v>833</v>
      </c>
      <c r="H73" s="166" t="s">
        <v>834</v>
      </c>
      <c r="I73" s="166"/>
      <c r="J73" s="166" t="s">
        <v>247</v>
      </c>
      <c r="K73" s="166" t="s">
        <v>23</v>
      </c>
      <c r="L73" s="166" t="s">
        <v>603</v>
      </c>
      <c r="M73" s="166" t="s">
        <v>604</v>
      </c>
      <c r="N73" s="166" t="s">
        <v>111</v>
      </c>
      <c r="O73" s="166"/>
      <c r="P73" s="166"/>
      <c r="Q73" s="166" t="s">
        <v>831</v>
      </c>
      <c r="R73" s="166" t="s">
        <v>23</v>
      </c>
      <c r="S73" s="166" t="s">
        <v>835</v>
      </c>
      <c r="T73" s="166" t="s">
        <v>204</v>
      </c>
      <c r="U73" s="166" t="s">
        <v>836</v>
      </c>
      <c r="V73" s="166" t="s">
        <v>119</v>
      </c>
      <c r="W73" s="166" t="s">
        <v>837</v>
      </c>
      <c r="X73" s="166" t="s">
        <v>247</v>
      </c>
      <c r="Y73" s="166" t="s">
        <v>589</v>
      </c>
      <c r="Z73" s="166" t="s">
        <v>838</v>
      </c>
      <c r="AA73" s="166" t="s">
        <v>839</v>
      </c>
      <c r="AB73" s="166" t="s">
        <v>831</v>
      </c>
      <c r="AC73" s="166">
        <v>5955049</v>
      </c>
      <c r="AD73" s="166" t="s">
        <v>23</v>
      </c>
      <c r="AE73" s="166" t="s">
        <v>840</v>
      </c>
      <c r="AF73" s="166" t="s">
        <v>23</v>
      </c>
      <c r="AG73" s="166" t="s">
        <v>840</v>
      </c>
      <c r="AH73" s="167" t="s">
        <v>40</v>
      </c>
      <c r="AI73" s="166" t="s">
        <v>872</v>
      </c>
      <c r="AJ73" s="166" t="s">
        <v>825</v>
      </c>
      <c r="AK73" s="166" t="s">
        <v>127</v>
      </c>
      <c r="AL73" s="166" t="s">
        <v>111</v>
      </c>
      <c r="AM73" s="168">
        <v>4591</v>
      </c>
      <c r="AN73" s="166"/>
      <c r="AO73" s="166" t="s">
        <v>111</v>
      </c>
      <c r="AP73" s="166" t="s">
        <v>130</v>
      </c>
      <c r="AQ73" s="166" t="s">
        <v>184</v>
      </c>
      <c r="AR73" s="166" t="s">
        <v>843</v>
      </c>
      <c r="AS73" s="166" t="s">
        <v>844</v>
      </c>
      <c r="AT73" s="166" t="s">
        <v>873</v>
      </c>
      <c r="AU73" s="166" t="s">
        <v>135</v>
      </c>
      <c r="AV73" s="166"/>
      <c r="AW73" s="166" t="s">
        <v>846</v>
      </c>
      <c r="AX73" s="166"/>
      <c r="AY73" s="166"/>
      <c r="AZ73" s="166"/>
      <c r="BA73" s="166"/>
      <c r="BB73" s="166">
        <v>90086418</v>
      </c>
      <c r="BC73" s="166" t="s">
        <v>137</v>
      </c>
      <c r="BD73" s="166" t="s">
        <v>263</v>
      </c>
      <c r="BE73" s="166" t="s">
        <v>847</v>
      </c>
      <c r="BF73" s="166" t="s">
        <v>140</v>
      </c>
      <c r="BG73" s="166" t="s">
        <v>190</v>
      </c>
      <c r="BH73" s="166" t="s">
        <v>286</v>
      </c>
      <c r="BI73" s="166" t="s">
        <v>191</v>
      </c>
      <c r="BJ73" s="166" t="s">
        <v>111</v>
      </c>
      <c r="BK73" s="166"/>
      <c r="BL73" s="166" t="s">
        <v>142</v>
      </c>
      <c r="BM73" s="166"/>
      <c r="BN73" s="166" t="s">
        <v>192</v>
      </c>
      <c r="BO73" s="166" t="s">
        <v>265</v>
      </c>
    </row>
    <row r="74" spans="1:67">
      <c r="A74" s="166">
        <v>64</v>
      </c>
      <c r="B74" s="166" t="s">
        <v>106</v>
      </c>
      <c r="C74" s="166" t="s">
        <v>107</v>
      </c>
      <c r="D74" s="166" t="s">
        <v>831</v>
      </c>
      <c r="E74" s="166" t="s">
        <v>832</v>
      </c>
      <c r="F74" s="166" t="s">
        <v>244</v>
      </c>
      <c r="G74" s="166" t="s">
        <v>833</v>
      </c>
      <c r="H74" s="166" t="s">
        <v>834</v>
      </c>
      <c r="I74" s="166"/>
      <c r="J74" s="166" t="s">
        <v>247</v>
      </c>
      <c r="K74" s="166" t="s">
        <v>23</v>
      </c>
      <c r="L74" s="166" t="s">
        <v>603</v>
      </c>
      <c r="M74" s="166" t="s">
        <v>604</v>
      </c>
      <c r="N74" s="166" t="s">
        <v>111</v>
      </c>
      <c r="O74" s="166"/>
      <c r="P74" s="166"/>
      <c r="Q74" s="166" t="s">
        <v>831</v>
      </c>
      <c r="R74" s="166" t="s">
        <v>23</v>
      </c>
      <c r="S74" s="166" t="s">
        <v>835</v>
      </c>
      <c r="T74" s="166" t="s">
        <v>204</v>
      </c>
      <c r="U74" s="166" t="s">
        <v>836</v>
      </c>
      <c r="V74" s="166" t="s">
        <v>119</v>
      </c>
      <c r="W74" s="166" t="s">
        <v>837</v>
      </c>
      <c r="X74" s="166" t="s">
        <v>247</v>
      </c>
      <c r="Y74" s="166" t="s">
        <v>589</v>
      </c>
      <c r="Z74" s="166" t="s">
        <v>838</v>
      </c>
      <c r="AA74" s="166" t="s">
        <v>839</v>
      </c>
      <c r="AB74" s="166" t="s">
        <v>831</v>
      </c>
      <c r="AC74" s="166">
        <v>5955049</v>
      </c>
      <c r="AD74" s="166" t="s">
        <v>23</v>
      </c>
      <c r="AE74" s="166" t="s">
        <v>840</v>
      </c>
      <c r="AF74" s="166" t="s">
        <v>23</v>
      </c>
      <c r="AG74" s="166" t="s">
        <v>840</v>
      </c>
      <c r="AH74" s="167" t="s">
        <v>41</v>
      </c>
      <c r="AI74" s="166" t="s">
        <v>874</v>
      </c>
      <c r="AJ74" s="166" t="s">
        <v>875</v>
      </c>
      <c r="AK74" s="166" t="s">
        <v>127</v>
      </c>
      <c r="AL74" s="166" t="s">
        <v>111</v>
      </c>
      <c r="AM74" s="168">
        <v>10000</v>
      </c>
      <c r="AN74" s="166"/>
      <c r="AO74" s="166" t="s">
        <v>111</v>
      </c>
      <c r="AP74" s="166" t="s">
        <v>130</v>
      </c>
      <c r="AQ74" s="166" t="s">
        <v>184</v>
      </c>
      <c r="AR74" s="166" t="s">
        <v>843</v>
      </c>
      <c r="AS74" s="166" t="s">
        <v>844</v>
      </c>
      <c r="AT74" s="166"/>
      <c r="AU74" s="166" t="s">
        <v>135</v>
      </c>
      <c r="AV74" s="166"/>
      <c r="AW74" s="166" t="s">
        <v>846</v>
      </c>
      <c r="AX74" s="166"/>
      <c r="AY74" s="166"/>
      <c r="AZ74" s="166"/>
      <c r="BA74" s="166"/>
      <c r="BB74" s="166">
        <v>90086418</v>
      </c>
      <c r="BC74" s="166" t="s">
        <v>137</v>
      </c>
      <c r="BD74" s="166" t="s">
        <v>263</v>
      </c>
      <c r="BE74" s="166" t="s">
        <v>847</v>
      </c>
      <c r="BF74" s="166" t="s">
        <v>140</v>
      </c>
      <c r="BG74" s="166" t="s">
        <v>190</v>
      </c>
      <c r="BH74" s="166" t="s">
        <v>286</v>
      </c>
      <c r="BI74" s="166" t="s">
        <v>191</v>
      </c>
      <c r="BJ74" s="166" t="s">
        <v>111</v>
      </c>
      <c r="BK74" s="166"/>
      <c r="BL74" s="166"/>
      <c r="BM74" s="166"/>
      <c r="BN74" s="166" t="s">
        <v>192</v>
      </c>
      <c r="BO74" s="166" t="s">
        <v>265</v>
      </c>
    </row>
    <row r="75" spans="1:67">
      <c r="A75" s="166">
        <v>65</v>
      </c>
      <c r="B75" s="166" t="s">
        <v>106</v>
      </c>
      <c r="C75" s="166" t="s">
        <v>107</v>
      </c>
      <c r="D75" s="166" t="s">
        <v>876</v>
      </c>
      <c r="E75" s="166" t="s">
        <v>877</v>
      </c>
      <c r="F75" s="166" t="s">
        <v>436</v>
      </c>
      <c r="G75" s="166" t="s">
        <v>878</v>
      </c>
      <c r="H75" s="166" t="s">
        <v>879</v>
      </c>
      <c r="I75" s="166"/>
      <c r="J75" s="166" t="s">
        <v>463</v>
      </c>
      <c r="K75" s="166" t="s">
        <v>9</v>
      </c>
      <c r="L75" s="166" t="s">
        <v>171</v>
      </c>
      <c r="M75" s="166" t="s">
        <v>172</v>
      </c>
      <c r="N75" s="166" t="s">
        <v>440</v>
      </c>
      <c r="O75" s="166"/>
      <c r="P75" s="166"/>
      <c r="Q75" s="166" t="s">
        <v>876</v>
      </c>
      <c r="R75" s="166" t="s">
        <v>9</v>
      </c>
      <c r="S75" s="166" t="s">
        <v>880</v>
      </c>
      <c r="T75" s="166" t="s">
        <v>117</v>
      </c>
      <c r="U75" s="166" t="s">
        <v>881</v>
      </c>
      <c r="V75" s="166" t="s">
        <v>119</v>
      </c>
      <c r="W75" s="166" t="s">
        <v>276</v>
      </c>
      <c r="X75" s="166" t="s">
        <v>463</v>
      </c>
      <c r="Y75" s="166" t="s">
        <v>882</v>
      </c>
      <c r="Z75" s="166" t="s">
        <v>883</v>
      </c>
      <c r="AA75" s="166" t="s">
        <v>884</v>
      </c>
      <c r="AB75" s="166" t="s">
        <v>876</v>
      </c>
      <c r="AC75" s="166">
        <v>5977033</v>
      </c>
      <c r="AD75" s="166" t="s">
        <v>9</v>
      </c>
      <c r="AE75" s="166" t="s">
        <v>885</v>
      </c>
      <c r="AF75" s="166" t="s">
        <v>9</v>
      </c>
      <c r="AG75" s="166" t="s">
        <v>886</v>
      </c>
      <c r="AH75" s="167" t="s">
        <v>38</v>
      </c>
      <c r="AI75" s="166" t="s">
        <v>887</v>
      </c>
      <c r="AJ75" s="166" t="s">
        <v>888</v>
      </c>
      <c r="AK75" s="166" t="s">
        <v>127</v>
      </c>
      <c r="AL75" s="166" t="s">
        <v>111</v>
      </c>
      <c r="AM75" s="168">
        <v>1700</v>
      </c>
      <c r="AN75" s="166"/>
      <c r="AO75" s="166" t="s">
        <v>436</v>
      </c>
      <c r="AP75" s="166" t="s">
        <v>130</v>
      </c>
      <c r="AQ75" s="166" t="s">
        <v>184</v>
      </c>
      <c r="AR75" s="166"/>
      <c r="AS75" s="166" t="s">
        <v>889</v>
      </c>
      <c r="AT75" s="166"/>
      <c r="AU75" s="166" t="s">
        <v>890</v>
      </c>
      <c r="AV75" s="166"/>
      <c r="AW75" s="166" t="s">
        <v>891</v>
      </c>
      <c r="AX75" s="166"/>
      <c r="AY75" s="166"/>
      <c r="AZ75" s="166"/>
      <c r="BA75" s="166"/>
      <c r="BB75" s="166">
        <v>71056417</v>
      </c>
      <c r="BC75" s="166" t="s">
        <v>137</v>
      </c>
      <c r="BD75" s="166" t="s">
        <v>238</v>
      </c>
      <c r="BE75" s="166" t="s">
        <v>285</v>
      </c>
      <c r="BF75" s="166" t="s">
        <v>217</v>
      </c>
      <c r="BG75" s="166" t="s">
        <v>190</v>
      </c>
      <c r="BH75" s="166" t="s">
        <v>241</v>
      </c>
      <c r="BI75" s="166" t="s">
        <v>191</v>
      </c>
      <c r="BJ75" s="166" t="s">
        <v>111</v>
      </c>
      <c r="BK75" s="166"/>
      <c r="BL75" s="166"/>
      <c r="BM75" s="166"/>
      <c r="BN75" s="166"/>
      <c r="BO75" s="166" t="s">
        <v>172</v>
      </c>
    </row>
    <row r="76" spans="1:67">
      <c r="A76" s="166">
        <v>66</v>
      </c>
      <c r="B76" s="166" t="s">
        <v>106</v>
      </c>
      <c r="C76" s="166" t="s">
        <v>107</v>
      </c>
      <c r="D76" s="166" t="s">
        <v>876</v>
      </c>
      <c r="E76" s="166" t="s">
        <v>877</v>
      </c>
      <c r="F76" s="166" t="s">
        <v>436</v>
      </c>
      <c r="G76" s="166" t="s">
        <v>878</v>
      </c>
      <c r="H76" s="166" t="s">
        <v>879</v>
      </c>
      <c r="I76" s="166"/>
      <c r="J76" s="166" t="s">
        <v>463</v>
      </c>
      <c r="K76" s="166" t="s">
        <v>9</v>
      </c>
      <c r="L76" s="166" t="s">
        <v>171</v>
      </c>
      <c r="M76" s="166" t="s">
        <v>172</v>
      </c>
      <c r="N76" s="166" t="s">
        <v>440</v>
      </c>
      <c r="O76" s="166"/>
      <c r="P76" s="166"/>
      <c r="Q76" s="166" t="s">
        <v>876</v>
      </c>
      <c r="R76" s="166" t="s">
        <v>9</v>
      </c>
      <c r="S76" s="166" t="s">
        <v>880</v>
      </c>
      <c r="T76" s="166" t="s">
        <v>117</v>
      </c>
      <c r="U76" s="166" t="s">
        <v>881</v>
      </c>
      <c r="V76" s="166" t="s">
        <v>119</v>
      </c>
      <c r="W76" s="166" t="s">
        <v>276</v>
      </c>
      <c r="X76" s="166" t="s">
        <v>463</v>
      </c>
      <c r="Y76" s="166" t="s">
        <v>882</v>
      </c>
      <c r="Z76" s="166" t="s">
        <v>883</v>
      </c>
      <c r="AA76" s="166" t="s">
        <v>884</v>
      </c>
      <c r="AB76" s="166" t="s">
        <v>876</v>
      </c>
      <c r="AC76" s="166">
        <v>5977033</v>
      </c>
      <c r="AD76" s="166" t="s">
        <v>9</v>
      </c>
      <c r="AE76" s="166" t="s">
        <v>885</v>
      </c>
      <c r="AF76" s="166" t="s">
        <v>9</v>
      </c>
      <c r="AG76" s="166" t="s">
        <v>886</v>
      </c>
      <c r="AH76" s="167" t="s">
        <v>38</v>
      </c>
      <c r="AI76" s="166" t="s">
        <v>892</v>
      </c>
      <c r="AJ76" s="166" t="s">
        <v>734</v>
      </c>
      <c r="AK76" s="166" t="s">
        <v>127</v>
      </c>
      <c r="AL76" s="166" t="s">
        <v>111</v>
      </c>
      <c r="AM76" s="168">
        <v>1600</v>
      </c>
      <c r="AN76" s="166"/>
      <c r="AO76" s="166" t="s">
        <v>436</v>
      </c>
      <c r="AP76" s="166" t="s">
        <v>130</v>
      </c>
      <c r="AQ76" s="166" t="s">
        <v>184</v>
      </c>
      <c r="AR76" s="166"/>
      <c r="AS76" s="166" t="s">
        <v>889</v>
      </c>
      <c r="AT76" s="166"/>
      <c r="AU76" s="166" t="s">
        <v>890</v>
      </c>
      <c r="AV76" s="166"/>
      <c r="AW76" s="166" t="s">
        <v>891</v>
      </c>
      <c r="AX76" s="166"/>
      <c r="AY76" s="166"/>
      <c r="AZ76" s="166"/>
      <c r="BA76" s="166"/>
      <c r="BB76" s="166">
        <v>71056417</v>
      </c>
      <c r="BC76" s="166" t="s">
        <v>137</v>
      </c>
      <c r="BD76" s="166" t="s">
        <v>238</v>
      </c>
      <c r="BE76" s="166" t="s">
        <v>285</v>
      </c>
      <c r="BF76" s="166" t="s">
        <v>217</v>
      </c>
      <c r="BG76" s="166" t="s">
        <v>190</v>
      </c>
      <c r="BH76" s="166" t="s">
        <v>241</v>
      </c>
      <c r="BI76" s="166" t="s">
        <v>191</v>
      </c>
      <c r="BJ76" s="166" t="s">
        <v>111</v>
      </c>
      <c r="BK76" s="166"/>
      <c r="BL76" s="166"/>
      <c r="BM76" s="166"/>
      <c r="BN76" s="166"/>
      <c r="BO76" s="166" t="s">
        <v>172</v>
      </c>
    </row>
    <row r="77" spans="1:67">
      <c r="A77" s="166">
        <v>67</v>
      </c>
      <c r="B77" s="166" t="s">
        <v>106</v>
      </c>
      <c r="C77" s="166" t="s">
        <v>107</v>
      </c>
      <c r="D77" s="166" t="s">
        <v>893</v>
      </c>
      <c r="E77" s="166" t="s">
        <v>894</v>
      </c>
      <c r="F77" s="166" t="s">
        <v>895</v>
      </c>
      <c r="G77" s="166" t="s">
        <v>896</v>
      </c>
      <c r="H77" s="166" t="s">
        <v>897</v>
      </c>
      <c r="I77" s="166"/>
      <c r="J77" s="166" t="s">
        <v>228</v>
      </c>
      <c r="K77" s="166" t="s">
        <v>9</v>
      </c>
      <c r="L77" s="166" t="s">
        <v>171</v>
      </c>
      <c r="M77" s="166" t="s">
        <v>172</v>
      </c>
      <c r="N77" s="166" t="s">
        <v>898</v>
      </c>
      <c r="O77" s="166"/>
      <c r="P77" s="166"/>
      <c r="Q77" s="166" t="s">
        <v>893</v>
      </c>
      <c r="R77" s="166" t="s">
        <v>9</v>
      </c>
      <c r="S77" s="166" t="s">
        <v>899</v>
      </c>
      <c r="T77" s="166" t="s">
        <v>117</v>
      </c>
      <c r="U77" s="166" t="s">
        <v>900</v>
      </c>
      <c r="V77" s="166" t="s">
        <v>119</v>
      </c>
      <c r="W77" s="166" t="s">
        <v>745</v>
      </c>
      <c r="X77" s="166" t="s">
        <v>228</v>
      </c>
      <c r="Y77" s="166" t="s">
        <v>901</v>
      </c>
      <c r="Z77" s="166" t="s">
        <v>902</v>
      </c>
      <c r="AA77" s="166" t="s">
        <v>903</v>
      </c>
      <c r="AB77" s="166" t="s">
        <v>893</v>
      </c>
      <c r="AC77" s="166">
        <v>5953867</v>
      </c>
      <c r="AD77" s="166" t="s">
        <v>9</v>
      </c>
      <c r="AE77" s="166" t="s">
        <v>904</v>
      </c>
      <c r="AF77" s="166" t="s">
        <v>9</v>
      </c>
      <c r="AG77" s="166" t="s">
        <v>905</v>
      </c>
      <c r="AH77" s="167" t="s">
        <v>41</v>
      </c>
      <c r="AI77" s="166" t="s">
        <v>906</v>
      </c>
      <c r="AJ77" s="166" t="s">
        <v>907</v>
      </c>
      <c r="AK77" s="166" t="s">
        <v>127</v>
      </c>
      <c r="AL77" s="166" t="s">
        <v>111</v>
      </c>
      <c r="AM77" s="168">
        <v>3623</v>
      </c>
      <c r="AN77" s="166"/>
      <c r="AO77" s="166" t="s">
        <v>895</v>
      </c>
      <c r="AP77" s="166" t="s">
        <v>130</v>
      </c>
      <c r="AQ77" s="166" t="s">
        <v>184</v>
      </c>
      <c r="AR77" s="166" t="s">
        <v>346</v>
      </c>
      <c r="AS77" s="166" t="s">
        <v>908</v>
      </c>
      <c r="AT77" s="166" t="s">
        <v>909</v>
      </c>
      <c r="AU77" s="166" t="s">
        <v>890</v>
      </c>
      <c r="AV77" s="166"/>
      <c r="AW77" s="166" t="s">
        <v>910</v>
      </c>
      <c r="AX77" s="166"/>
      <c r="AY77" s="166"/>
      <c r="AZ77" s="166"/>
      <c r="BA77" s="166"/>
      <c r="BB77" s="166">
        <v>65053903</v>
      </c>
      <c r="BC77" s="166" t="s">
        <v>137</v>
      </c>
      <c r="BD77" s="166" t="s">
        <v>138</v>
      </c>
      <c r="BE77" s="166" t="s">
        <v>911</v>
      </c>
      <c r="BF77" s="166" t="s">
        <v>376</v>
      </c>
      <c r="BG77" s="166" t="s">
        <v>190</v>
      </c>
      <c r="BH77" s="166" t="s">
        <v>141</v>
      </c>
      <c r="BI77" s="166" t="s">
        <v>191</v>
      </c>
      <c r="BJ77" s="166" t="s">
        <v>111</v>
      </c>
      <c r="BK77" s="166"/>
      <c r="BL77" s="166" t="s">
        <v>142</v>
      </c>
      <c r="BM77" s="166"/>
      <c r="BN77" s="166" t="s">
        <v>192</v>
      </c>
      <c r="BO77" s="166" t="s">
        <v>172</v>
      </c>
    </row>
    <row r="78" spans="1:67">
      <c r="A78" s="166">
        <v>68</v>
      </c>
      <c r="B78" s="166" t="s">
        <v>106</v>
      </c>
      <c r="C78" s="166" t="s">
        <v>107</v>
      </c>
      <c r="D78" s="166" t="s">
        <v>893</v>
      </c>
      <c r="E78" s="166" t="s">
        <v>894</v>
      </c>
      <c r="F78" s="166" t="s">
        <v>895</v>
      </c>
      <c r="G78" s="166" t="s">
        <v>896</v>
      </c>
      <c r="H78" s="166" t="s">
        <v>897</v>
      </c>
      <c r="I78" s="166"/>
      <c r="J78" s="166" t="s">
        <v>228</v>
      </c>
      <c r="K78" s="166" t="s">
        <v>9</v>
      </c>
      <c r="L78" s="166" t="s">
        <v>171</v>
      </c>
      <c r="M78" s="166" t="s">
        <v>172</v>
      </c>
      <c r="N78" s="166" t="s">
        <v>898</v>
      </c>
      <c r="O78" s="166"/>
      <c r="P78" s="166"/>
      <c r="Q78" s="166" t="s">
        <v>893</v>
      </c>
      <c r="R78" s="166" t="s">
        <v>9</v>
      </c>
      <c r="S78" s="166" t="s">
        <v>899</v>
      </c>
      <c r="T78" s="166" t="s">
        <v>117</v>
      </c>
      <c r="U78" s="166" t="s">
        <v>900</v>
      </c>
      <c r="V78" s="166" t="s">
        <v>119</v>
      </c>
      <c r="W78" s="166" t="s">
        <v>745</v>
      </c>
      <c r="X78" s="166" t="s">
        <v>228</v>
      </c>
      <c r="Y78" s="166" t="s">
        <v>901</v>
      </c>
      <c r="Z78" s="166" t="s">
        <v>902</v>
      </c>
      <c r="AA78" s="166" t="s">
        <v>903</v>
      </c>
      <c r="AB78" s="166" t="s">
        <v>893</v>
      </c>
      <c r="AC78" s="166">
        <v>5953867</v>
      </c>
      <c r="AD78" s="166" t="s">
        <v>9</v>
      </c>
      <c r="AE78" s="166" t="s">
        <v>904</v>
      </c>
      <c r="AF78" s="166" t="s">
        <v>9</v>
      </c>
      <c r="AG78" s="166" t="s">
        <v>905</v>
      </c>
      <c r="AH78" s="167" t="s">
        <v>41</v>
      </c>
      <c r="AI78" s="166" t="s">
        <v>912</v>
      </c>
      <c r="AJ78" s="166" t="s">
        <v>913</v>
      </c>
      <c r="AK78" s="166" t="s">
        <v>127</v>
      </c>
      <c r="AL78" s="166" t="s">
        <v>111</v>
      </c>
      <c r="AM78" s="168">
        <v>7488.6</v>
      </c>
      <c r="AN78" s="166"/>
      <c r="AO78" s="166" t="s">
        <v>895</v>
      </c>
      <c r="AP78" s="166" t="s">
        <v>130</v>
      </c>
      <c r="AQ78" s="166" t="s">
        <v>184</v>
      </c>
      <c r="AR78" s="166" t="s">
        <v>346</v>
      </c>
      <c r="AS78" s="166" t="s">
        <v>908</v>
      </c>
      <c r="AT78" s="166" t="s">
        <v>914</v>
      </c>
      <c r="AU78" s="166" t="s">
        <v>890</v>
      </c>
      <c r="AV78" s="166"/>
      <c r="AW78" s="166" t="s">
        <v>910</v>
      </c>
      <c r="AX78" s="166"/>
      <c r="AY78" s="166"/>
      <c r="AZ78" s="166"/>
      <c r="BA78" s="166"/>
      <c r="BB78" s="166">
        <v>65053903</v>
      </c>
      <c r="BC78" s="166" t="s">
        <v>137</v>
      </c>
      <c r="BD78" s="166" t="s">
        <v>138</v>
      </c>
      <c r="BE78" s="166" t="s">
        <v>911</v>
      </c>
      <c r="BF78" s="166" t="s">
        <v>376</v>
      </c>
      <c r="BG78" s="166" t="s">
        <v>190</v>
      </c>
      <c r="BH78" s="166" t="s">
        <v>141</v>
      </c>
      <c r="BI78" s="166" t="s">
        <v>191</v>
      </c>
      <c r="BJ78" s="166" t="s">
        <v>111</v>
      </c>
      <c r="BK78" s="166"/>
      <c r="BL78" s="166" t="s">
        <v>142</v>
      </c>
      <c r="BM78" s="166"/>
      <c r="BN78" s="166" t="s">
        <v>192</v>
      </c>
      <c r="BO78" s="166" t="s">
        <v>172</v>
      </c>
    </row>
    <row r="79" spans="1:67">
      <c r="A79" s="166">
        <v>69</v>
      </c>
      <c r="B79" s="166" t="s">
        <v>106</v>
      </c>
      <c r="C79" s="166" t="s">
        <v>107</v>
      </c>
      <c r="D79" s="166" t="s">
        <v>893</v>
      </c>
      <c r="E79" s="166" t="s">
        <v>894</v>
      </c>
      <c r="F79" s="166" t="s">
        <v>895</v>
      </c>
      <c r="G79" s="166" t="s">
        <v>896</v>
      </c>
      <c r="H79" s="166" t="s">
        <v>897</v>
      </c>
      <c r="I79" s="166"/>
      <c r="J79" s="166" t="s">
        <v>228</v>
      </c>
      <c r="K79" s="166" t="s">
        <v>9</v>
      </c>
      <c r="L79" s="166" t="s">
        <v>171</v>
      </c>
      <c r="M79" s="166" t="s">
        <v>172</v>
      </c>
      <c r="N79" s="166" t="s">
        <v>898</v>
      </c>
      <c r="O79" s="166"/>
      <c r="P79" s="166"/>
      <c r="Q79" s="166" t="s">
        <v>893</v>
      </c>
      <c r="R79" s="166" t="s">
        <v>9</v>
      </c>
      <c r="S79" s="166" t="s">
        <v>899</v>
      </c>
      <c r="T79" s="166" t="s">
        <v>117</v>
      </c>
      <c r="U79" s="166" t="s">
        <v>900</v>
      </c>
      <c r="V79" s="166" t="s">
        <v>119</v>
      </c>
      <c r="W79" s="166" t="s">
        <v>745</v>
      </c>
      <c r="X79" s="166" t="s">
        <v>228</v>
      </c>
      <c r="Y79" s="166" t="s">
        <v>901</v>
      </c>
      <c r="Z79" s="166" t="s">
        <v>902</v>
      </c>
      <c r="AA79" s="166" t="s">
        <v>903</v>
      </c>
      <c r="AB79" s="166" t="s">
        <v>893</v>
      </c>
      <c r="AC79" s="166">
        <v>5953867</v>
      </c>
      <c r="AD79" s="166" t="s">
        <v>9</v>
      </c>
      <c r="AE79" s="166" t="s">
        <v>904</v>
      </c>
      <c r="AF79" s="166" t="s">
        <v>9</v>
      </c>
      <c r="AG79" s="166" t="s">
        <v>905</v>
      </c>
      <c r="AH79" s="167" t="s">
        <v>41</v>
      </c>
      <c r="AI79" s="166" t="s">
        <v>915</v>
      </c>
      <c r="AJ79" s="166" t="s">
        <v>916</v>
      </c>
      <c r="AK79" s="166" t="s">
        <v>127</v>
      </c>
      <c r="AL79" s="166" t="s">
        <v>111</v>
      </c>
      <c r="AM79" s="168">
        <v>4911.9</v>
      </c>
      <c r="AN79" s="166"/>
      <c r="AO79" s="166" t="s">
        <v>895</v>
      </c>
      <c r="AP79" s="166" t="s">
        <v>130</v>
      </c>
      <c r="AQ79" s="166" t="s">
        <v>184</v>
      </c>
      <c r="AR79" s="166" t="s">
        <v>346</v>
      </c>
      <c r="AS79" s="166" t="s">
        <v>908</v>
      </c>
      <c r="AT79" s="166" t="s">
        <v>917</v>
      </c>
      <c r="AU79" s="166" t="s">
        <v>890</v>
      </c>
      <c r="AV79" s="166"/>
      <c r="AW79" s="166" t="s">
        <v>910</v>
      </c>
      <c r="AX79" s="166"/>
      <c r="AY79" s="166"/>
      <c r="AZ79" s="166"/>
      <c r="BA79" s="166"/>
      <c r="BB79" s="166">
        <v>65053903</v>
      </c>
      <c r="BC79" s="166" t="s">
        <v>137</v>
      </c>
      <c r="BD79" s="166" t="s">
        <v>138</v>
      </c>
      <c r="BE79" s="166" t="s">
        <v>911</v>
      </c>
      <c r="BF79" s="166" t="s">
        <v>376</v>
      </c>
      <c r="BG79" s="166" t="s">
        <v>190</v>
      </c>
      <c r="BH79" s="166" t="s">
        <v>141</v>
      </c>
      <c r="BI79" s="166" t="s">
        <v>191</v>
      </c>
      <c r="BJ79" s="166" t="s">
        <v>111</v>
      </c>
      <c r="BK79" s="166"/>
      <c r="BL79" s="166" t="s">
        <v>142</v>
      </c>
      <c r="BM79" s="166"/>
      <c r="BN79" s="166" t="s">
        <v>192</v>
      </c>
      <c r="BO79" s="166" t="s">
        <v>172</v>
      </c>
    </row>
    <row r="80" spans="1:67">
      <c r="A80" s="166">
        <v>70</v>
      </c>
      <c r="B80" s="166" t="s">
        <v>106</v>
      </c>
      <c r="C80" s="166" t="s">
        <v>107</v>
      </c>
      <c r="D80" s="166" t="s">
        <v>893</v>
      </c>
      <c r="E80" s="166" t="s">
        <v>894</v>
      </c>
      <c r="F80" s="166" t="s">
        <v>895</v>
      </c>
      <c r="G80" s="166" t="s">
        <v>896</v>
      </c>
      <c r="H80" s="166" t="s">
        <v>897</v>
      </c>
      <c r="I80" s="166"/>
      <c r="J80" s="166" t="s">
        <v>228</v>
      </c>
      <c r="K80" s="166" t="s">
        <v>9</v>
      </c>
      <c r="L80" s="166" t="s">
        <v>171</v>
      </c>
      <c r="M80" s="166" t="s">
        <v>172</v>
      </c>
      <c r="N80" s="166" t="s">
        <v>898</v>
      </c>
      <c r="O80" s="166"/>
      <c r="P80" s="166"/>
      <c r="Q80" s="166" t="s">
        <v>893</v>
      </c>
      <c r="R80" s="166" t="s">
        <v>9</v>
      </c>
      <c r="S80" s="166" t="s">
        <v>899</v>
      </c>
      <c r="T80" s="166" t="s">
        <v>117</v>
      </c>
      <c r="U80" s="166" t="s">
        <v>900</v>
      </c>
      <c r="V80" s="166" t="s">
        <v>119</v>
      </c>
      <c r="W80" s="166" t="s">
        <v>745</v>
      </c>
      <c r="X80" s="166" t="s">
        <v>228</v>
      </c>
      <c r="Y80" s="166" t="s">
        <v>901</v>
      </c>
      <c r="Z80" s="166" t="s">
        <v>902</v>
      </c>
      <c r="AA80" s="166" t="s">
        <v>903</v>
      </c>
      <c r="AB80" s="166" t="s">
        <v>893</v>
      </c>
      <c r="AC80" s="166">
        <v>5953867</v>
      </c>
      <c r="AD80" s="166" t="s">
        <v>9</v>
      </c>
      <c r="AE80" s="166" t="s">
        <v>904</v>
      </c>
      <c r="AF80" s="166" t="s">
        <v>9</v>
      </c>
      <c r="AG80" s="166" t="s">
        <v>905</v>
      </c>
      <c r="AH80" s="167" t="s">
        <v>41</v>
      </c>
      <c r="AI80" s="166" t="s">
        <v>918</v>
      </c>
      <c r="AJ80" s="166" t="s">
        <v>164</v>
      </c>
      <c r="AK80" s="166" t="s">
        <v>127</v>
      </c>
      <c r="AL80" s="166" t="s">
        <v>111</v>
      </c>
      <c r="AM80" s="168">
        <v>4622</v>
      </c>
      <c r="AN80" s="166"/>
      <c r="AO80" s="166" t="s">
        <v>895</v>
      </c>
      <c r="AP80" s="166" t="s">
        <v>130</v>
      </c>
      <c r="AQ80" s="166" t="s">
        <v>184</v>
      </c>
      <c r="AR80" s="166" t="s">
        <v>346</v>
      </c>
      <c r="AS80" s="166" t="s">
        <v>908</v>
      </c>
      <c r="AT80" s="166" t="s">
        <v>919</v>
      </c>
      <c r="AU80" s="166" t="s">
        <v>890</v>
      </c>
      <c r="AV80" s="166"/>
      <c r="AW80" s="166" t="s">
        <v>910</v>
      </c>
      <c r="AX80" s="166"/>
      <c r="AY80" s="166"/>
      <c r="AZ80" s="166"/>
      <c r="BA80" s="166"/>
      <c r="BB80" s="166">
        <v>65053903</v>
      </c>
      <c r="BC80" s="166" t="s">
        <v>137</v>
      </c>
      <c r="BD80" s="166" t="s">
        <v>138</v>
      </c>
      <c r="BE80" s="166" t="s">
        <v>911</v>
      </c>
      <c r="BF80" s="166" t="s">
        <v>376</v>
      </c>
      <c r="BG80" s="166" t="s">
        <v>190</v>
      </c>
      <c r="BH80" s="166" t="s">
        <v>141</v>
      </c>
      <c r="BI80" s="166" t="s">
        <v>191</v>
      </c>
      <c r="BJ80" s="166" t="s">
        <v>111</v>
      </c>
      <c r="BK80" s="166"/>
      <c r="BL80" s="166" t="s">
        <v>142</v>
      </c>
      <c r="BM80" s="166"/>
      <c r="BN80" s="166" t="s">
        <v>192</v>
      </c>
      <c r="BO80" s="166" t="s">
        <v>172</v>
      </c>
    </row>
    <row r="81" spans="1:67">
      <c r="A81" s="166">
        <v>71</v>
      </c>
      <c r="B81" s="166" t="s">
        <v>106</v>
      </c>
      <c r="C81" s="166" t="s">
        <v>107</v>
      </c>
      <c r="D81" s="166" t="s">
        <v>893</v>
      </c>
      <c r="E81" s="166" t="s">
        <v>894</v>
      </c>
      <c r="F81" s="166" t="s">
        <v>895</v>
      </c>
      <c r="G81" s="166" t="s">
        <v>896</v>
      </c>
      <c r="H81" s="166" t="s">
        <v>897</v>
      </c>
      <c r="I81" s="166"/>
      <c r="J81" s="166" t="s">
        <v>228</v>
      </c>
      <c r="K81" s="166" t="s">
        <v>9</v>
      </c>
      <c r="L81" s="166" t="s">
        <v>171</v>
      </c>
      <c r="M81" s="166" t="s">
        <v>172</v>
      </c>
      <c r="N81" s="166" t="s">
        <v>898</v>
      </c>
      <c r="O81" s="166"/>
      <c r="P81" s="166"/>
      <c r="Q81" s="166" t="s">
        <v>893</v>
      </c>
      <c r="R81" s="166" t="s">
        <v>9</v>
      </c>
      <c r="S81" s="166" t="s">
        <v>899</v>
      </c>
      <c r="T81" s="166" t="s">
        <v>117</v>
      </c>
      <c r="U81" s="166" t="s">
        <v>900</v>
      </c>
      <c r="V81" s="166" t="s">
        <v>119</v>
      </c>
      <c r="W81" s="166" t="s">
        <v>745</v>
      </c>
      <c r="X81" s="166" t="s">
        <v>228</v>
      </c>
      <c r="Y81" s="166" t="s">
        <v>901</v>
      </c>
      <c r="Z81" s="166" t="s">
        <v>902</v>
      </c>
      <c r="AA81" s="166" t="s">
        <v>903</v>
      </c>
      <c r="AB81" s="166" t="s">
        <v>893</v>
      </c>
      <c r="AC81" s="166">
        <v>5953867</v>
      </c>
      <c r="AD81" s="166" t="s">
        <v>9</v>
      </c>
      <c r="AE81" s="166" t="s">
        <v>904</v>
      </c>
      <c r="AF81" s="166" t="s">
        <v>9</v>
      </c>
      <c r="AG81" s="166" t="s">
        <v>905</v>
      </c>
      <c r="AH81" s="167" t="s">
        <v>41</v>
      </c>
      <c r="AI81" s="166" t="s">
        <v>920</v>
      </c>
      <c r="AJ81" s="166" t="s">
        <v>158</v>
      </c>
      <c r="AK81" s="166" t="s">
        <v>127</v>
      </c>
      <c r="AL81" s="166" t="s">
        <v>111</v>
      </c>
      <c r="AM81" s="168">
        <v>4731.7</v>
      </c>
      <c r="AN81" s="166"/>
      <c r="AO81" s="166" t="s">
        <v>895</v>
      </c>
      <c r="AP81" s="166" t="s">
        <v>130</v>
      </c>
      <c r="AQ81" s="166" t="s">
        <v>184</v>
      </c>
      <c r="AR81" s="166" t="s">
        <v>346</v>
      </c>
      <c r="AS81" s="166" t="s">
        <v>908</v>
      </c>
      <c r="AT81" s="166" t="s">
        <v>921</v>
      </c>
      <c r="AU81" s="166" t="s">
        <v>890</v>
      </c>
      <c r="AV81" s="166"/>
      <c r="AW81" s="166" t="s">
        <v>910</v>
      </c>
      <c r="AX81" s="166"/>
      <c r="AY81" s="166"/>
      <c r="AZ81" s="166"/>
      <c r="BA81" s="166"/>
      <c r="BB81" s="166">
        <v>65053903</v>
      </c>
      <c r="BC81" s="166" t="s">
        <v>137</v>
      </c>
      <c r="BD81" s="166" t="s">
        <v>138</v>
      </c>
      <c r="BE81" s="166" t="s">
        <v>911</v>
      </c>
      <c r="BF81" s="166" t="s">
        <v>376</v>
      </c>
      <c r="BG81" s="166" t="s">
        <v>190</v>
      </c>
      <c r="BH81" s="166" t="s">
        <v>141</v>
      </c>
      <c r="BI81" s="166" t="s">
        <v>191</v>
      </c>
      <c r="BJ81" s="166" t="s">
        <v>111</v>
      </c>
      <c r="BK81" s="166"/>
      <c r="BL81" s="166" t="s">
        <v>142</v>
      </c>
      <c r="BM81" s="166"/>
      <c r="BN81" s="166" t="s">
        <v>192</v>
      </c>
      <c r="BO81" s="166" t="s">
        <v>172</v>
      </c>
    </row>
    <row r="82" spans="1:67">
      <c r="A82" s="166">
        <v>72</v>
      </c>
      <c r="B82" s="166" t="s">
        <v>106</v>
      </c>
      <c r="C82" s="166" t="s">
        <v>107</v>
      </c>
      <c r="D82" s="166" t="s">
        <v>893</v>
      </c>
      <c r="E82" s="166" t="s">
        <v>894</v>
      </c>
      <c r="F82" s="166" t="s">
        <v>895</v>
      </c>
      <c r="G82" s="166" t="s">
        <v>896</v>
      </c>
      <c r="H82" s="166" t="s">
        <v>897</v>
      </c>
      <c r="I82" s="166"/>
      <c r="J82" s="166" t="s">
        <v>228</v>
      </c>
      <c r="K82" s="166" t="s">
        <v>9</v>
      </c>
      <c r="L82" s="166" t="s">
        <v>171</v>
      </c>
      <c r="M82" s="166" t="s">
        <v>172</v>
      </c>
      <c r="N82" s="166" t="s">
        <v>898</v>
      </c>
      <c r="O82" s="166"/>
      <c r="P82" s="166"/>
      <c r="Q82" s="166" t="s">
        <v>893</v>
      </c>
      <c r="R82" s="166" t="s">
        <v>9</v>
      </c>
      <c r="S82" s="166" t="s">
        <v>899</v>
      </c>
      <c r="T82" s="166" t="s">
        <v>117</v>
      </c>
      <c r="U82" s="166" t="s">
        <v>900</v>
      </c>
      <c r="V82" s="166" t="s">
        <v>119</v>
      </c>
      <c r="W82" s="166" t="s">
        <v>745</v>
      </c>
      <c r="X82" s="166" t="s">
        <v>228</v>
      </c>
      <c r="Y82" s="166" t="s">
        <v>901</v>
      </c>
      <c r="Z82" s="166" t="s">
        <v>902</v>
      </c>
      <c r="AA82" s="166" t="s">
        <v>903</v>
      </c>
      <c r="AB82" s="166" t="s">
        <v>893</v>
      </c>
      <c r="AC82" s="166">
        <v>5953867</v>
      </c>
      <c r="AD82" s="166" t="s">
        <v>9</v>
      </c>
      <c r="AE82" s="166" t="s">
        <v>904</v>
      </c>
      <c r="AF82" s="166" t="s">
        <v>9</v>
      </c>
      <c r="AG82" s="166" t="s">
        <v>905</v>
      </c>
      <c r="AH82" s="167" t="s">
        <v>41</v>
      </c>
      <c r="AI82" s="166" t="s">
        <v>922</v>
      </c>
      <c r="AJ82" s="166" t="s">
        <v>161</v>
      </c>
      <c r="AK82" s="166" t="s">
        <v>127</v>
      </c>
      <c r="AL82" s="166" t="s">
        <v>111</v>
      </c>
      <c r="AM82" s="168">
        <v>3784.6</v>
      </c>
      <c r="AN82" s="166"/>
      <c r="AO82" s="166" t="s">
        <v>895</v>
      </c>
      <c r="AP82" s="166" t="s">
        <v>130</v>
      </c>
      <c r="AQ82" s="166" t="s">
        <v>184</v>
      </c>
      <c r="AR82" s="166" t="s">
        <v>346</v>
      </c>
      <c r="AS82" s="166" t="s">
        <v>908</v>
      </c>
      <c r="AT82" s="166" t="s">
        <v>923</v>
      </c>
      <c r="AU82" s="166" t="s">
        <v>890</v>
      </c>
      <c r="AV82" s="166"/>
      <c r="AW82" s="166" t="s">
        <v>910</v>
      </c>
      <c r="AX82" s="166"/>
      <c r="AY82" s="166"/>
      <c r="AZ82" s="166"/>
      <c r="BA82" s="166"/>
      <c r="BB82" s="166">
        <v>65053903</v>
      </c>
      <c r="BC82" s="166" t="s">
        <v>137</v>
      </c>
      <c r="BD82" s="166" t="s">
        <v>138</v>
      </c>
      <c r="BE82" s="166" t="s">
        <v>911</v>
      </c>
      <c r="BF82" s="166" t="s">
        <v>376</v>
      </c>
      <c r="BG82" s="166" t="s">
        <v>190</v>
      </c>
      <c r="BH82" s="166" t="s">
        <v>141</v>
      </c>
      <c r="BI82" s="166" t="s">
        <v>191</v>
      </c>
      <c r="BJ82" s="166" t="s">
        <v>111</v>
      </c>
      <c r="BK82" s="166"/>
      <c r="BL82" s="166" t="s">
        <v>142</v>
      </c>
      <c r="BM82" s="166"/>
      <c r="BN82" s="166" t="s">
        <v>192</v>
      </c>
      <c r="BO82" s="166" t="s">
        <v>172</v>
      </c>
    </row>
    <row r="83" spans="1:67">
      <c r="A83" s="166">
        <v>73</v>
      </c>
      <c r="B83" s="166" t="s">
        <v>106</v>
      </c>
      <c r="C83" s="166" t="s">
        <v>107</v>
      </c>
      <c r="D83" s="166" t="s">
        <v>893</v>
      </c>
      <c r="E83" s="166" t="s">
        <v>894</v>
      </c>
      <c r="F83" s="166" t="s">
        <v>895</v>
      </c>
      <c r="G83" s="166" t="s">
        <v>896</v>
      </c>
      <c r="H83" s="166" t="s">
        <v>897</v>
      </c>
      <c r="I83" s="166"/>
      <c r="J83" s="166" t="s">
        <v>228</v>
      </c>
      <c r="K83" s="166" t="s">
        <v>9</v>
      </c>
      <c r="L83" s="166" t="s">
        <v>171</v>
      </c>
      <c r="M83" s="166" t="s">
        <v>172</v>
      </c>
      <c r="N83" s="166" t="s">
        <v>898</v>
      </c>
      <c r="O83" s="166"/>
      <c r="P83" s="166"/>
      <c r="Q83" s="166" t="s">
        <v>893</v>
      </c>
      <c r="R83" s="166" t="s">
        <v>9</v>
      </c>
      <c r="S83" s="166" t="s">
        <v>899</v>
      </c>
      <c r="T83" s="166" t="s">
        <v>117</v>
      </c>
      <c r="U83" s="166" t="s">
        <v>900</v>
      </c>
      <c r="V83" s="166" t="s">
        <v>119</v>
      </c>
      <c r="W83" s="166" t="s">
        <v>745</v>
      </c>
      <c r="X83" s="166" t="s">
        <v>228</v>
      </c>
      <c r="Y83" s="166" t="s">
        <v>901</v>
      </c>
      <c r="Z83" s="166" t="s">
        <v>902</v>
      </c>
      <c r="AA83" s="166" t="s">
        <v>903</v>
      </c>
      <c r="AB83" s="166" t="s">
        <v>893</v>
      </c>
      <c r="AC83" s="166">
        <v>5953867</v>
      </c>
      <c r="AD83" s="166" t="s">
        <v>9</v>
      </c>
      <c r="AE83" s="166" t="s">
        <v>904</v>
      </c>
      <c r="AF83" s="166" t="s">
        <v>9</v>
      </c>
      <c r="AG83" s="166" t="s">
        <v>905</v>
      </c>
      <c r="AH83" s="167" t="s">
        <v>41</v>
      </c>
      <c r="AI83" s="166" t="s">
        <v>924</v>
      </c>
      <c r="AJ83" s="166" t="s">
        <v>925</v>
      </c>
      <c r="AK83" s="166" t="s">
        <v>127</v>
      </c>
      <c r="AL83" s="166" t="s">
        <v>111</v>
      </c>
      <c r="AM83" s="168">
        <v>3220.9</v>
      </c>
      <c r="AN83" s="166"/>
      <c r="AO83" s="166" t="s">
        <v>895</v>
      </c>
      <c r="AP83" s="166" t="s">
        <v>130</v>
      </c>
      <c r="AQ83" s="166" t="s">
        <v>184</v>
      </c>
      <c r="AR83" s="166" t="s">
        <v>346</v>
      </c>
      <c r="AS83" s="166" t="s">
        <v>908</v>
      </c>
      <c r="AT83" s="166" t="s">
        <v>926</v>
      </c>
      <c r="AU83" s="166" t="s">
        <v>890</v>
      </c>
      <c r="AV83" s="166"/>
      <c r="AW83" s="166" t="s">
        <v>910</v>
      </c>
      <c r="AX83" s="166"/>
      <c r="AY83" s="166"/>
      <c r="AZ83" s="166"/>
      <c r="BA83" s="166"/>
      <c r="BB83" s="166">
        <v>65053903</v>
      </c>
      <c r="BC83" s="166" t="s">
        <v>137</v>
      </c>
      <c r="BD83" s="166" t="s">
        <v>138</v>
      </c>
      <c r="BE83" s="166" t="s">
        <v>911</v>
      </c>
      <c r="BF83" s="166" t="s">
        <v>376</v>
      </c>
      <c r="BG83" s="166" t="s">
        <v>190</v>
      </c>
      <c r="BH83" s="166" t="s">
        <v>141</v>
      </c>
      <c r="BI83" s="166" t="s">
        <v>191</v>
      </c>
      <c r="BJ83" s="166" t="s">
        <v>111</v>
      </c>
      <c r="BK83" s="166"/>
      <c r="BL83" s="166" t="s">
        <v>142</v>
      </c>
      <c r="BM83" s="166"/>
      <c r="BN83" s="166" t="s">
        <v>192</v>
      </c>
      <c r="BO83" s="166" t="s">
        <v>172</v>
      </c>
    </row>
    <row r="84" spans="1:67">
      <c r="A84" s="166">
        <v>74</v>
      </c>
      <c r="B84" s="166" t="s">
        <v>106</v>
      </c>
      <c r="C84" s="166" t="s">
        <v>107</v>
      </c>
      <c r="D84" s="166" t="s">
        <v>893</v>
      </c>
      <c r="E84" s="166" t="s">
        <v>894</v>
      </c>
      <c r="F84" s="166" t="s">
        <v>895</v>
      </c>
      <c r="G84" s="166" t="s">
        <v>896</v>
      </c>
      <c r="H84" s="166" t="s">
        <v>897</v>
      </c>
      <c r="I84" s="166"/>
      <c r="J84" s="166" t="s">
        <v>228</v>
      </c>
      <c r="K84" s="166" t="s">
        <v>9</v>
      </c>
      <c r="L84" s="166" t="s">
        <v>171</v>
      </c>
      <c r="M84" s="166" t="s">
        <v>172</v>
      </c>
      <c r="N84" s="166" t="s">
        <v>898</v>
      </c>
      <c r="O84" s="166"/>
      <c r="P84" s="166"/>
      <c r="Q84" s="166" t="s">
        <v>893</v>
      </c>
      <c r="R84" s="166" t="s">
        <v>9</v>
      </c>
      <c r="S84" s="166" t="s">
        <v>899</v>
      </c>
      <c r="T84" s="166" t="s">
        <v>117</v>
      </c>
      <c r="U84" s="166" t="s">
        <v>900</v>
      </c>
      <c r="V84" s="166" t="s">
        <v>119</v>
      </c>
      <c r="W84" s="166" t="s">
        <v>745</v>
      </c>
      <c r="X84" s="166" t="s">
        <v>228</v>
      </c>
      <c r="Y84" s="166" t="s">
        <v>901</v>
      </c>
      <c r="Z84" s="166" t="s">
        <v>902</v>
      </c>
      <c r="AA84" s="166" t="s">
        <v>903</v>
      </c>
      <c r="AB84" s="166" t="s">
        <v>893</v>
      </c>
      <c r="AC84" s="166">
        <v>5953867</v>
      </c>
      <c r="AD84" s="166" t="s">
        <v>9</v>
      </c>
      <c r="AE84" s="166" t="s">
        <v>904</v>
      </c>
      <c r="AF84" s="166" t="s">
        <v>9</v>
      </c>
      <c r="AG84" s="166" t="s">
        <v>905</v>
      </c>
      <c r="AH84" s="167" t="s">
        <v>41</v>
      </c>
      <c r="AI84" s="166" t="s">
        <v>927</v>
      </c>
      <c r="AJ84" s="166" t="s">
        <v>928</v>
      </c>
      <c r="AK84" s="166" t="s">
        <v>127</v>
      </c>
      <c r="AL84" s="166" t="s">
        <v>111</v>
      </c>
      <c r="AM84" s="168">
        <v>6763.9</v>
      </c>
      <c r="AN84" s="166"/>
      <c r="AO84" s="166" t="s">
        <v>895</v>
      </c>
      <c r="AP84" s="166" t="s">
        <v>130</v>
      </c>
      <c r="AQ84" s="166" t="s">
        <v>184</v>
      </c>
      <c r="AR84" s="166" t="s">
        <v>346</v>
      </c>
      <c r="AS84" s="166" t="s">
        <v>908</v>
      </c>
      <c r="AT84" s="166" t="s">
        <v>929</v>
      </c>
      <c r="AU84" s="166" t="s">
        <v>890</v>
      </c>
      <c r="AV84" s="166"/>
      <c r="AW84" s="166" t="s">
        <v>910</v>
      </c>
      <c r="AX84" s="166"/>
      <c r="AY84" s="166"/>
      <c r="AZ84" s="166"/>
      <c r="BA84" s="166"/>
      <c r="BB84" s="166">
        <v>65053903</v>
      </c>
      <c r="BC84" s="166" t="s">
        <v>137</v>
      </c>
      <c r="BD84" s="166" t="s">
        <v>138</v>
      </c>
      <c r="BE84" s="166" t="s">
        <v>911</v>
      </c>
      <c r="BF84" s="166" t="s">
        <v>376</v>
      </c>
      <c r="BG84" s="166" t="s">
        <v>190</v>
      </c>
      <c r="BH84" s="166" t="s">
        <v>141</v>
      </c>
      <c r="BI84" s="166" t="s">
        <v>191</v>
      </c>
      <c r="BJ84" s="166" t="s">
        <v>111</v>
      </c>
      <c r="BK84" s="166"/>
      <c r="BL84" s="166" t="s">
        <v>142</v>
      </c>
      <c r="BM84" s="166"/>
      <c r="BN84" s="166" t="s">
        <v>192</v>
      </c>
      <c r="BO84" s="166" t="s">
        <v>172</v>
      </c>
    </row>
    <row r="85" spans="1:67">
      <c r="A85" s="166">
        <v>75</v>
      </c>
      <c r="B85" s="166" t="s">
        <v>106</v>
      </c>
      <c r="C85" s="166" t="s">
        <v>107</v>
      </c>
      <c r="D85" s="166" t="s">
        <v>893</v>
      </c>
      <c r="E85" s="166" t="s">
        <v>894</v>
      </c>
      <c r="F85" s="166" t="s">
        <v>895</v>
      </c>
      <c r="G85" s="166" t="s">
        <v>896</v>
      </c>
      <c r="H85" s="166" t="s">
        <v>897</v>
      </c>
      <c r="I85" s="166"/>
      <c r="J85" s="166" t="s">
        <v>228</v>
      </c>
      <c r="K85" s="166" t="s">
        <v>9</v>
      </c>
      <c r="L85" s="166" t="s">
        <v>171</v>
      </c>
      <c r="M85" s="166" t="s">
        <v>172</v>
      </c>
      <c r="N85" s="166" t="s">
        <v>898</v>
      </c>
      <c r="O85" s="166"/>
      <c r="P85" s="166"/>
      <c r="Q85" s="166" t="s">
        <v>893</v>
      </c>
      <c r="R85" s="166" t="s">
        <v>9</v>
      </c>
      <c r="S85" s="166" t="s">
        <v>899</v>
      </c>
      <c r="T85" s="166" t="s">
        <v>117</v>
      </c>
      <c r="U85" s="166" t="s">
        <v>900</v>
      </c>
      <c r="V85" s="166" t="s">
        <v>119</v>
      </c>
      <c r="W85" s="166" t="s">
        <v>745</v>
      </c>
      <c r="X85" s="166" t="s">
        <v>228</v>
      </c>
      <c r="Y85" s="166" t="s">
        <v>901</v>
      </c>
      <c r="Z85" s="166" t="s">
        <v>902</v>
      </c>
      <c r="AA85" s="166" t="s">
        <v>903</v>
      </c>
      <c r="AB85" s="166" t="s">
        <v>893</v>
      </c>
      <c r="AC85" s="166">
        <v>5953867</v>
      </c>
      <c r="AD85" s="166" t="s">
        <v>9</v>
      </c>
      <c r="AE85" s="166" t="s">
        <v>904</v>
      </c>
      <c r="AF85" s="166" t="s">
        <v>9</v>
      </c>
      <c r="AG85" s="166" t="s">
        <v>905</v>
      </c>
      <c r="AH85" s="167" t="s">
        <v>41</v>
      </c>
      <c r="AI85" s="166" t="s">
        <v>930</v>
      </c>
      <c r="AJ85" s="166" t="s">
        <v>148</v>
      </c>
      <c r="AK85" s="166" t="s">
        <v>127</v>
      </c>
      <c r="AL85" s="166" t="s">
        <v>111</v>
      </c>
      <c r="AM85" s="168">
        <v>5153.4</v>
      </c>
      <c r="AN85" s="166"/>
      <c r="AO85" s="166" t="s">
        <v>895</v>
      </c>
      <c r="AP85" s="166" t="s">
        <v>130</v>
      </c>
      <c r="AQ85" s="166" t="s">
        <v>184</v>
      </c>
      <c r="AR85" s="166" t="s">
        <v>346</v>
      </c>
      <c r="AS85" s="166" t="s">
        <v>908</v>
      </c>
      <c r="AT85" s="166" t="s">
        <v>931</v>
      </c>
      <c r="AU85" s="166" t="s">
        <v>890</v>
      </c>
      <c r="AV85" s="166"/>
      <c r="AW85" s="166" t="s">
        <v>910</v>
      </c>
      <c r="AX85" s="166"/>
      <c r="AY85" s="166"/>
      <c r="AZ85" s="166"/>
      <c r="BA85" s="166"/>
      <c r="BB85" s="166">
        <v>65053903</v>
      </c>
      <c r="BC85" s="166" t="s">
        <v>137</v>
      </c>
      <c r="BD85" s="166" t="s">
        <v>138</v>
      </c>
      <c r="BE85" s="166" t="s">
        <v>911</v>
      </c>
      <c r="BF85" s="166" t="s">
        <v>376</v>
      </c>
      <c r="BG85" s="166" t="s">
        <v>190</v>
      </c>
      <c r="BH85" s="166" t="s">
        <v>141</v>
      </c>
      <c r="BI85" s="166" t="s">
        <v>191</v>
      </c>
      <c r="BJ85" s="166" t="s">
        <v>111</v>
      </c>
      <c r="BK85" s="166"/>
      <c r="BL85" s="166" t="s">
        <v>142</v>
      </c>
      <c r="BM85" s="166"/>
      <c r="BN85" s="166" t="s">
        <v>192</v>
      </c>
      <c r="BO85" s="166" t="s">
        <v>172</v>
      </c>
    </row>
    <row r="86" spans="1:67">
      <c r="A86" s="166">
        <v>76</v>
      </c>
      <c r="B86" s="166" t="s">
        <v>106</v>
      </c>
      <c r="C86" s="166" t="s">
        <v>107</v>
      </c>
      <c r="D86" s="166" t="s">
        <v>893</v>
      </c>
      <c r="E86" s="166" t="s">
        <v>894</v>
      </c>
      <c r="F86" s="166" t="s">
        <v>895</v>
      </c>
      <c r="G86" s="166" t="s">
        <v>896</v>
      </c>
      <c r="H86" s="166" t="s">
        <v>897</v>
      </c>
      <c r="I86" s="166"/>
      <c r="J86" s="166" t="s">
        <v>228</v>
      </c>
      <c r="K86" s="166" t="s">
        <v>9</v>
      </c>
      <c r="L86" s="166" t="s">
        <v>171</v>
      </c>
      <c r="M86" s="166" t="s">
        <v>172</v>
      </c>
      <c r="N86" s="166" t="s">
        <v>898</v>
      </c>
      <c r="O86" s="166"/>
      <c r="P86" s="166"/>
      <c r="Q86" s="166" t="s">
        <v>893</v>
      </c>
      <c r="R86" s="166" t="s">
        <v>9</v>
      </c>
      <c r="S86" s="166" t="s">
        <v>899</v>
      </c>
      <c r="T86" s="166" t="s">
        <v>117</v>
      </c>
      <c r="U86" s="166" t="s">
        <v>900</v>
      </c>
      <c r="V86" s="166" t="s">
        <v>119</v>
      </c>
      <c r="W86" s="166" t="s">
        <v>745</v>
      </c>
      <c r="X86" s="166" t="s">
        <v>228</v>
      </c>
      <c r="Y86" s="166" t="s">
        <v>901</v>
      </c>
      <c r="Z86" s="166" t="s">
        <v>902</v>
      </c>
      <c r="AA86" s="166" t="s">
        <v>903</v>
      </c>
      <c r="AB86" s="166" t="s">
        <v>893</v>
      </c>
      <c r="AC86" s="166">
        <v>5953867</v>
      </c>
      <c r="AD86" s="166" t="s">
        <v>9</v>
      </c>
      <c r="AE86" s="166" t="s">
        <v>904</v>
      </c>
      <c r="AF86" s="166" t="s">
        <v>9</v>
      </c>
      <c r="AG86" s="166" t="s">
        <v>905</v>
      </c>
      <c r="AH86" s="167" t="s">
        <v>41</v>
      </c>
      <c r="AI86" s="166" t="s">
        <v>932</v>
      </c>
      <c r="AJ86" s="166" t="s">
        <v>933</v>
      </c>
      <c r="AK86" s="166" t="s">
        <v>127</v>
      </c>
      <c r="AL86" s="166" t="s">
        <v>111</v>
      </c>
      <c r="AM86" s="168">
        <v>9000</v>
      </c>
      <c r="AN86" s="166"/>
      <c r="AO86" s="166" t="s">
        <v>895</v>
      </c>
      <c r="AP86" s="166" t="s">
        <v>130</v>
      </c>
      <c r="AQ86" s="166" t="s">
        <v>184</v>
      </c>
      <c r="AR86" s="166" t="s">
        <v>346</v>
      </c>
      <c r="AS86" s="166" t="s">
        <v>908</v>
      </c>
      <c r="AT86" s="166"/>
      <c r="AU86" s="166" t="s">
        <v>890</v>
      </c>
      <c r="AV86" s="166"/>
      <c r="AW86" s="166" t="s">
        <v>910</v>
      </c>
      <c r="AX86" s="166"/>
      <c r="AY86" s="166"/>
      <c r="AZ86" s="166"/>
      <c r="BA86" s="166"/>
      <c r="BB86" s="166">
        <v>65053903</v>
      </c>
      <c r="BC86" s="166" t="s">
        <v>137</v>
      </c>
      <c r="BD86" s="166" t="s">
        <v>138</v>
      </c>
      <c r="BE86" s="166" t="s">
        <v>911</v>
      </c>
      <c r="BF86" s="166" t="s">
        <v>376</v>
      </c>
      <c r="BG86" s="166" t="s">
        <v>190</v>
      </c>
      <c r="BH86" s="166" t="s">
        <v>141</v>
      </c>
      <c r="BI86" s="166" t="s">
        <v>191</v>
      </c>
      <c r="BJ86" s="166" t="s">
        <v>111</v>
      </c>
      <c r="BK86" s="166"/>
      <c r="BL86" s="166"/>
      <c r="BM86" s="166"/>
      <c r="BN86" s="166" t="s">
        <v>192</v>
      </c>
      <c r="BO86" s="166" t="s">
        <v>172</v>
      </c>
    </row>
    <row r="87" spans="1:67">
      <c r="A87" s="166">
        <v>77</v>
      </c>
      <c r="B87" s="166" t="s">
        <v>106</v>
      </c>
      <c r="C87" s="166" t="s">
        <v>107</v>
      </c>
      <c r="D87" s="166" t="s">
        <v>893</v>
      </c>
      <c r="E87" s="166" t="s">
        <v>894</v>
      </c>
      <c r="F87" s="166" t="s">
        <v>895</v>
      </c>
      <c r="G87" s="166" t="s">
        <v>896</v>
      </c>
      <c r="H87" s="166" t="s">
        <v>897</v>
      </c>
      <c r="I87" s="166"/>
      <c r="J87" s="166" t="s">
        <v>228</v>
      </c>
      <c r="K87" s="166" t="s">
        <v>9</v>
      </c>
      <c r="L87" s="166" t="s">
        <v>171</v>
      </c>
      <c r="M87" s="166" t="s">
        <v>172</v>
      </c>
      <c r="N87" s="166" t="s">
        <v>898</v>
      </c>
      <c r="O87" s="166"/>
      <c r="P87" s="166"/>
      <c r="Q87" s="166" t="s">
        <v>893</v>
      </c>
      <c r="R87" s="166" t="s">
        <v>9</v>
      </c>
      <c r="S87" s="166" t="s">
        <v>899</v>
      </c>
      <c r="T87" s="166" t="s">
        <v>117</v>
      </c>
      <c r="U87" s="166" t="s">
        <v>900</v>
      </c>
      <c r="V87" s="166" t="s">
        <v>119</v>
      </c>
      <c r="W87" s="166" t="s">
        <v>745</v>
      </c>
      <c r="X87" s="166" t="s">
        <v>228</v>
      </c>
      <c r="Y87" s="166" t="s">
        <v>901</v>
      </c>
      <c r="Z87" s="166" t="s">
        <v>902</v>
      </c>
      <c r="AA87" s="166" t="s">
        <v>903</v>
      </c>
      <c r="AB87" s="166" t="s">
        <v>893</v>
      </c>
      <c r="AC87" s="166">
        <v>5953867</v>
      </c>
      <c r="AD87" s="166" t="s">
        <v>9</v>
      </c>
      <c r="AE87" s="166" t="s">
        <v>904</v>
      </c>
      <c r="AF87" s="166" t="s">
        <v>9</v>
      </c>
      <c r="AG87" s="166" t="s">
        <v>905</v>
      </c>
      <c r="AH87" s="167" t="s">
        <v>41</v>
      </c>
      <c r="AI87" s="166" t="s">
        <v>934</v>
      </c>
      <c r="AJ87" s="166" t="s">
        <v>935</v>
      </c>
      <c r="AK87" s="166" t="s">
        <v>127</v>
      </c>
      <c r="AL87" s="166" t="s">
        <v>111</v>
      </c>
      <c r="AM87" s="168">
        <v>10000</v>
      </c>
      <c r="AN87" s="166"/>
      <c r="AO87" s="166" t="s">
        <v>895</v>
      </c>
      <c r="AP87" s="166" t="s">
        <v>130</v>
      </c>
      <c r="AQ87" s="166" t="s">
        <v>184</v>
      </c>
      <c r="AR87" s="166" t="s">
        <v>346</v>
      </c>
      <c r="AS87" s="166" t="s">
        <v>908</v>
      </c>
      <c r="AT87" s="166"/>
      <c r="AU87" s="166" t="s">
        <v>890</v>
      </c>
      <c r="AV87" s="166"/>
      <c r="AW87" s="166" t="s">
        <v>910</v>
      </c>
      <c r="AX87" s="166"/>
      <c r="AY87" s="166"/>
      <c r="AZ87" s="166"/>
      <c r="BA87" s="166"/>
      <c r="BB87" s="166">
        <v>65053903</v>
      </c>
      <c r="BC87" s="166" t="s">
        <v>137</v>
      </c>
      <c r="BD87" s="166" t="s">
        <v>138</v>
      </c>
      <c r="BE87" s="166" t="s">
        <v>911</v>
      </c>
      <c r="BF87" s="166" t="s">
        <v>376</v>
      </c>
      <c r="BG87" s="166" t="s">
        <v>190</v>
      </c>
      <c r="BH87" s="166" t="s">
        <v>141</v>
      </c>
      <c r="BI87" s="166" t="s">
        <v>191</v>
      </c>
      <c r="BJ87" s="166" t="s">
        <v>111</v>
      </c>
      <c r="BK87" s="166"/>
      <c r="BL87" s="166"/>
      <c r="BM87" s="166"/>
      <c r="BN87" s="166" t="s">
        <v>192</v>
      </c>
      <c r="BO87" s="166" t="s">
        <v>172</v>
      </c>
    </row>
    <row r="88" spans="1:67">
      <c r="A88" s="166">
        <v>78</v>
      </c>
      <c r="B88" s="166" t="s">
        <v>106</v>
      </c>
      <c r="C88" s="166" t="s">
        <v>107</v>
      </c>
      <c r="D88" s="166" t="s">
        <v>936</v>
      </c>
      <c r="E88" s="166" t="s">
        <v>937</v>
      </c>
      <c r="F88" s="166" t="s">
        <v>581</v>
      </c>
      <c r="G88" s="166" t="s">
        <v>938</v>
      </c>
      <c r="H88" s="166" t="s">
        <v>939</v>
      </c>
      <c r="I88" s="166" t="s">
        <v>940</v>
      </c>
      <c r="J88" s="166"/>
      <c r="K88" s="166" t="s">
        <v>9</v>
      </c>
      <c r="L88" s="166" t="s">
        <v>333</v>
      </c>
      <c r="M88" s="166" t="s">
        <v>327</v>
      </c>
      <c r="N88" s="166" t="s">
        <v>111</v>
      </c>
      <c r="O88" s="166"/>
      <c r="P88" s="166"/>
      <c r="Q88" s="166" t="s">
        <v>941</v>
      </c>
      <c r="R88" s="166" t="s">
        <v>9</v>
      </c>
      <c r="S88" s="166" t="s">
        <v>942</v>
      </c>
      <c r="T88" s="166" t="s">
        <v>204</v>
      </c>
      <c r="U88" s="166" t="s">
        <v>943</v>
      </c>
      <c r="V88" s="166" t="s">
        <v>119</v>
      </c>
      <c r="W88" s="166" t="s">
        <v>176</v>
      </c>
      <c r="X88" s="166" t="s">
        <v>198</v>
      </c>
      <c r="Y88" s="166" t="s">
        <v>944</v>
      </c>
      <c r="Z88" s="166" t="s">
        <v>573</v>
      </c>
      <c r="AA88" s="166" t="s">
        <v>945</v>
      </c>
      <c r="AB88" s="166" t="s">
        <v>941</v>
      </c>
      <c r="AC88" s="166">
        <v>5953529</v>
      </c>
      <c r="AD88" s="166" t="s">
        <v>9</v>
      </c>
      <c r="AE88" s="166" t="s">
        <v>946</v>
      </c>
      <c r="AF88" s="166" t="s">
        <v>9</v>
      </c>
      <c r="AG88" s="166" t="s">
        <v>947</v>
      </c>
      <c r="AH88" s="167" t="s">
        <v>38</v>
      </c>
      <c r="AI88" s="166" t="s">
        <v>948</v>
      </c>
      <c r="AJ88" s="166" t="s">
        <v>949</v>
      </c>
      <c r="AK88" s="166" t="s">
        <v>127</v>
      </c>
      <c r="AL88" s="166" t="s">
        <v>111</v>
      </c>
      <c r="AM88" s="168">
        <v>18800</v>
      </c>
      <c r="AN88" s="166"/>
      <c r="AO88" s="166" t="s">
        <v>111</v>
      </c>
      <c r="AP88" s="166" t="s">
        <v>212</v>
      </c>
      <c r="AQ88" s="166" t="s">
        <v>184</v>
      </c>
      <c r="AR88" s="166"/>
      <c r="AS88" s="166" t="s">
        <v>950</v>
      </c>
      <c r="AT88" s="166"/>
      <c r="AU88" s="166" t="s">
        <v>890</v>
      </c>
      <c r="AV88" s="166"/>
      <c r="AW88" s="166" t="s">
        <v>951</v>
      </c>
      <c r="AX88" s="166"/>
      <c r="AY88" s="166"/>
      <c r="AZ88" s="166"/>
      <c r="BA88" s="166"/>
      <c r="BB88" s="166">
        <v>93092990</v>
      </c>
      <c r="BC88" s="166" t="s">
        <v>137</v>
      </c>
      <c r="BD88" s="166" t="s">
        <v>138</v>
      </c>
      <c r="BE88" s="166" t="s">
        <v>305</v>
      </c>
      <c r="BF88" s="166" t="s">
        <v>306</v>
      </c>
      <c r="BG88" s="166" t="s">
        <v>190</v>
      </c>
      <c r="BH88" s="166" t="s">
        <v>141</v>
      </c>
      <c r="BI88" s="166" t="s">
        <v>191</v>
      </c>
      <c r="BJ88" s="166" t="s">
        <v>111</v>
      </c>
      <c r="BK88" s="166"/>
      <c r="BL88" s="166"/>
      <c r="BM88" s="166"/>
      <c r="BN88" s="166"/>
      <c r="BO88" s="166" t="s">
        <v>473</v>
      </c>
    </row>
    <row r="89" spans="1:67">
      <c r="A89" s="166">
        <v>79</v>
      </c>
      <c r="B89" s="166" t="s">
        <v>106</v>
      </c>
      <c r="C89" s="166" t="s">
        <v>107</v>
      </c>
      <c r="D89" s="166" t="s">
        <v>936</v>
      </c>
      <c r="E89" s="166" t="s">
        <v>937</v>
      </c>
      <c r="F89" s="166" t="s">
        <v>581</v>
      </c>
      <c r="G89" s="166" t="s">
        <v>938</v>
      </c>
      <c r="H89" s="166" t="s">
        <v>939</v>
      </c>
      <c r="I89" s="166" t="s">
        <v>940</v>
      </c>
      <c r="J89" s="166"/>
      <c r="K89" s="166" t="s">
        <v>9</v>
      </c>
      <c r="L89" s="166" t="s">
        <v>333</v>
      </c>
      <c r="M89" s="166" t="s">
        <v>327</v>
      </c>
      <c r="N89" s="166" t="s">
        <v>111</v>
      </c>
      <c r="O89" s="166"/>
      <c r="P89" s="166"/>
      <c r="Q89" s="166" t="s">
        <v>941</v>
      </c>
      <c r="R89" s="166" t="s">
        <v>9</v>
      </c>
      <c r="S89" s="166" t="s">
        <v>942</v>
      </c>
      <c r="T89" s="166" t="s">
        <v>204</v>
      </c>
      <c r="U89" s="166" t="s">
        <v>943</v>
      </c>
      <c r="V89" s="166" t="s">
        <v>119</v>
      </c>
      <c r="W89" s="166" t="s">
        <v>176</v>
      </c>
      <c r="X89" s="166" t="s">
        <v>198</v>
      </c>
      <c r="Y89" s="166" t="s">
        <v>944</v>
      </c>
      <c r="Z89" s="166" t="s">
        <v>573</v>
      </c>
      <c r="AA89" s="166" t="s">
        <v>945</v>
      </c>
      <c r="AB89" s="166" t="s">
        <v>941</v>
      </c>
      <c r="AC89" s="166">
        <v>5953529</v>
      </c>
      <c r="AD89" s="166" t="s">
        <v>9</v>
      </c>
      <c r="AE89" s="166" t="s">
        <v>946</v>
      </c>
      <c r="AF89" s="166" t="s">
        <v>9</v>
      </c>
      <c r="AG89" s="166" t="s">
        <v>947</v>
      </c>
      <c r="AH89" s="167" t="s">
        <v>38</v>
      </c>
      <c r="AI89" s="166" t="s">
        <v>952</v>
      </c>
      <c r="AJ89" s="166" t="s">
        <v>953</v>
      </c>
      <c r="AK89" s="166" t="s">
        <v>127</v>
      </c>
      <c r="AL89" s="166" t="s">
        <v>111</v>
      </c>
      <c r="AM89" s="168">
        <v>5000</v>
      </c>
      <c r="AN89" s="166"/>
      <c r="AO89" s="166" t="s">
        <v>111</v>
      </c>
      <c r="AP89" s="166" t="s">
        <v>212</v>
      </c>
      <c r="AQ89" s="166" t="s">
        <v>184</v>
      </c>
      <c r="AR89" s="166"/>
      <c r="AS89" s="166" t="s">
        <v>950</v>
      </c>
      <c r="AT89" s="166"/>
      <c r="AU89" s="166" t="s">
        <v>890</v>
      </c>
      <c r="AV89" s="166"/>
      <c r="AW89" s="166" t="s">
        <v>951</v>
      </c>
      <c r="AX89" s="166"/>
      <c r="AY89" s="166"/>
      <c r="AZ89" s="166"/>
      <c r="BA89" s="166"/>
      <c r="BB89" s="166">
        <v>93092990</v>
      </c>
      <c r="BC89" s="166" t="s">
        <v>137</v>
      </c>
      <c r="BD89" s="166" t="s">
        <v>138</v>
      </c>
      <c r="BE89" s="166" t="s">
        <v>305</v>
      </c>
      <c r="BF89" s="166" t="s">
        <v>306</v>
      </c>
      <c r="BG89" s="166" t="s">
        <v>190</v>
      </c>
      <c r="BH89" s="166" t="s">
        <v>141</v>
      </c>
      <c r="BI89" s="166" t="s">
        <v>191</v>
      </c>
      <c r="BJ89" s="166" t="s">
        <v>111</v>
      </c>
      <c r="BK89" s="166"/>
      <c r="BL89" s="166"/>
      <c r="BM89" s="166"/>
      <c r="BN89" s="166"/>
      <c r="BO89" s="166" t="s">
        <v>473</v>
      </c>
    </row>
    <row r="90" spans="1:67">
      <c r="A90" s="166">
        <v>80</v>
      </c>
      <c r="B90" s="166" t="s">
        <v>106</v>
      </c>
      <c r="C90" s="166" t="s">
        <v>107</v>
      </c>
      <c r="D90" s="166" t="s">
        <v>954</v>
      </c>
      <c r="E90" s="166" t="s">
        <v>955</v>
      </c>
      <c r="F90" s="166" t="s">
        <v>956</v>
      </c>
      <c r="G90" s="166" t="s">
        <v>957</v>
      </c>
      <c r="H90" s="166" t="s">
        <v>111</v>
      </c>
      <c r="I90" s="166" t="s">
        <v>111</v>
      </c>
      <c r="J90" s="166" t="s">
        <v>198</v>
      </c>
      <c r="K90" s="166" t="s">
        <v>32</v>
      </c>
      <c r="L90" s="166" t="s">
        <v>113</v>
      </c>
      <c r="M90" s="166" t="s">
        <v>114</v>
      </c>
      <c r="N90" s="166" t="s">
        <v>958</v>
      </c>
      <c r="O90" s="166"/>
      <c r="P90" s="166"/>
      <c r="Q90" s="166" t="s">
        <v>959</v>
      </c>
      <c r="R90" s="166" t="s">
        <v>32</v>
      </c>
      <c r="S90" s="166" t="s">
        <v>960</v>
      </c>
      <c r="T90" s="166" t="s">
        <v>204</v>
      </c>
      <c r="U90" s="166" t="s">
        <v>961</v>
      </c>
      <c r="V90" s="166" t="s">
        <v>119</v>
      </c>
      <c r="W90" s="166" t="s">
        <v>227</v>
      </c>
      <c r="X90" s="166" t="s">
        <v>198</v>
      </c>
      <c r="Y90" s="166" t="s">
        <v>962</v>
      </c>
      <c r="Z90" s="166" t="s">
        <v>190</v>
      </c>
      <c r="AA90" s="166" t="s">
        <v>963</v>
      </c>
      <c r="AB90" s="166" t="s">
        <v>959</v>
      </c>
      <c r="AC90" s="166">
        <v>5953308</v>
      </c>
      <c r="AD90" s="166" t="s">
        <v>32</v>
      </c>
      <c r="AE90" s="166" t="s">
        <v>964</v>
      </c>
      <c r="AF90" s="166" t="s">
        <v>32</v>
      </c>
      <c r="AG90" s="166" t="s">
        <v>965</v>
      </c>
      <c r="AH90" s="167" t="s">
        <v>38</v>
      </c>
      <c r="AI90" s="166" t="s">
        <v>966</v>
      </c>
      <c r="AJ90" s="166" t="s">
        <v>967</v>
      </c>
      <c r="AK90" s="166" t="s">
        <v>127</v>
      </c>
      <c r="AL90" s="166" t="s">
        <v>111</v>
      </c>
      <c r="AM90" s="168">
        <v>65960</v>
      </c>
      <c r="AN90" s="166"/>
      <c r="AO90" s="166" t="s">
        <v>968</v>
      </c>
      <c r="AP90" s="166" t="s">
        <v>212</v>
      </c>
      <c r="AQ90" s="166" t="s">
        <v>184</v>
      </c>
      <c r="AR90" s="166"/>
      <c r="AS90" s="166" t="s">
        <v>969</v>
      </c>
      <c r="AT90" s="166" t="s">
        <v>970</v>
      </c>
      <c r="AU90" s="166" t="s">
        <v>890</v>
      </c>
      <c r="AV90" s="166"/>
      <c r="AW90" s="166" t="s">
        <v>971</v>
      </c>
      <c r="AX90" s="166"/>
      <c r="AY90" s="166"/>
      <c r="AZ90" s="166"/>
      <c r="BA90" s="166"/>
      <c r="BB90" s="166">
        <v>94224874</v>
      </c>
      <c r="BC90" s="166" t="s">
        <v>137</v>
      </c>
      <c r="BD90" s="166" t="s">
        <v>138</v>
      </c>
      <c r="BE90" s="166" t="s">
        <v>239</v>
      </c>
      <c r="BF90" s="166" t="s">
        <v>217</v>
      </c>
      <c r="BG90" s="166" t="s">
        <v>190</v>
      </c>
      <c r="BH90" s="166" t="s">
        <v>286</v>
      </c>
      <c r="BI90" s="166" t="s">
        <v>191</v>
      </c>
      <c r="BJ90" s="166" t="s">
        <v>111</v>
      </c>
      <c r="BK90" s="166"/>
      <c r="BL90" s="166"/>
      <c r="BM90" s="166"/>
      <c r="BN90" s="166"/>
      <c r="BO90" s="166" t="s">
        <v>307</v>
      </c>
    </row>
    <row r="91" spans="1:67">
      <c r="A91" s="166">
        <v>81</v>
      </c>
      <c r="B91" s="166" t="s">
        <v>106</v>
      </c>
      <c r="C91" s="166" t="s">
        <v>107</v>
      </c>
      <c r="D91" s="166" t="s">
        <v>397</v>
      </c>
      <c r="E91" s="166" t="s">
        <v>972</v>
      </c>
      <c r="F91" s="166" t="s">
        <v>956</v>
      </c>
      <c r="G91" s="166" t="s">
        <v>973</v>
      </c>
      <c r="H91" s="166" t="s">
        <v>974</v>
      </c>
      <c r="I91" s="166" t="s">
        <v>111</v>
      </c>
      <c r="J91" s="166" t="s">
        <v>112</v>
      </c>
      <c r="K91" s="166" t="s">
        <v>9</v>
      </c>
      <c r="L91" s="166" t="s">
        <v>171</v>
      </c>
      <c r="M91" s="166" t="s">
        <v>975</v>
      </c>
      <c r="N91" s="166" t="s">
        <v>976</v>
      </c>
      <c r="O91" s="166"/>
      <c r="P91" s="166"/>
      <c r="Q91" s="166" t="s">
        <v>977</v>
      </c>
      <c r="R91" s="166" t="s">
        <v>477</v>
      </c>
      <c r="S91" s="166" t="s">
        <v>978</v>
      </c>
      <c r="T91" s="166" t="s">
        <v>117</v>
      </c>
      <c r="U91" s="166" t="s">
        <v>979</v>
      </c>
      <c r="V91" s="166" t="s">
        <v>119</v>
      </c>
      <c r="W91" s="166" t="s">
        <v>627</v>
      </c>
      <c r="X91" s="166" t="s">
        <v>112</v>
      </c>
      <c r="Y91" s="166" t="s">
        <v>980</v>
      </c>
      <c r="Z91" s="166" t="s">
        <v>981</v>
      </c>
      <c r="AA91" s="166" t="s">
        <v>574</v>
      </c>
      <c r="AB91" s="166" t="s">
        <v>977</v>
      </c>
      <c r="AC91" s="166">
        <v>5976411</v>
      </c>
      <c r="AD91" s="166" t="s">
        <v>9</v>
      </c>
      <c r="AE91" s="166" t="s">
        <v>982</v>
      </c>
      <c r="AF91" s="166" t="s">
        <v>477</v>
      </c>
      <c r="AG91" s="166" t="s">
        <v>983</v>
      </c>
      <c r="AH91" s="167" t="s">
        <v>39</v>
      </c>
      <c r="AI91" s="166"/>
      <c r="AJ91" s="166"/>
      <c r="AK91" s="166" t="s">
        <v>127</v>
      </c>
      <c r="AL91" s="166" t="s">
        <v>111</v>
      </c>
      <c r="AM91" s="168">
        <v>28900</v>
      </c>
      <c r="AN91" s="166"/>
      <c r="AO91" s="166" t="s">
        <v>9</v>
      </c>
      <c r="AP91" s="166" t="s">
        <v>447</v>
      </c>
      <c r="AQ91" s="166" t="s">
        <v>131</v>
      </c>
      <c r="AR91" s="166"/>
      <c r="AS91" s="166" t="s">
        <v>984</v>
      </c>
      <c r="AT91" s="166"/>
      <c r="AU91" s="166"/>
      <c r="AV91" s="166"/>
      <c r="AW91" s="166" t="s">
        <v>985</v>
      </c>
      <c r="AX91" s="166"/>
      <c r="AY91" s="166"/>
      <c r="AZ91" s="166"/>
      <c r="BA91" s="166"/>
      <c r="BB91" s="166">
        <v>94213694</v>
      </c>
      <c r="BC91" s="166" t="s">
        <v>137</v>
      </c>
      <c r="BD91" s="166" t="s">
        <v>138</v>
      </c>
      <c r="BE91" s="166" t="s">
        <v>986</v>
      </c>
      <c r="BF91" s="166" t="s">
        <v>140</v>
      </c>
      <c r="BG91" s="166" t="s">
        <v>190</v>
      </c>
      <c r="BH91" s="166" t="s">
        <v>141</v>
      </c>
      <c r="BI91" s="166" t="s">
        <v>137</v>
      </c>
      <c r="BJ91" s="166" t="s">
        <v>111</v>
      </c>
      <c r="BK91" s="166"/>
      <c r="BL91" s="166"/>
      <c r="BM91" s="166"/>
      <c r="BN91" s="166" t="s">
        <v>192</v>
      </c>
      <c r="BO91" s="166" t="s">
        <v>307</v>
      </c>
    </row>
    <row r="92" spans="1:67">
      <c r="A92" s="166">
        <v>82</v>
      </c>
      <c r="B92" s="166" t="s">
        <v>106</v>
      </c>
      <c r="C92" s="166" t="s">
        <v>107</v>
      </c>
      <c r="D92" s="166" t="s">
        <v>987</v>
      </c>
      <c r="E92" s="166" t="s">
        <v>988</v>
      </c>
      <c r="F92" s="166" t="s">
        <v>989</v>
      </c>
      <c r="G92" s="166" t="s">
        <v>990</v>
      </c>
      <c r="H92" s="166" t="s">
        <v>991</v>
      </c>
      <c r="I92" s="166"/>
      <c r="J92" s="166" t="s">
        <v>228</v>
      </c>
      <c r="K92" s="166" t="s">
        <v>9</v>
      </c>
      <c r="L92" s="166" t="s">
        <v>171</v>
      </c>
      <c r="M92" s="166" t="s">
        <v>172</v>
      </c>
      <c r="N92" s="166" t="s">
        <v>992</v>
      </c>
      <c r="O92" s="166"/>
      <c r="P92" s="166"/>
      <c r="Q92" s="166" t="s">
        <v>987</v>
      </c>
      <c r="R92" s="166" t="s">
        <v>9</v>
      </c>
      <c r="S92" s="166" t="s">
        <v>993</v>
      </c>
      <c r="T92" s="166" t="s">
        <v>117</v>
      </c>
      <c r="U92" s="166" t="s">
        <v>994</v>
      </c>
      <c r="V92" s="166" t="s">
        <v>119</v>
      </c>
      <c r="W92" s="166" t="s">
        <v>276</v>
      </c>
      <c r="X92" s="166" t="s">
        <v>228</v>
      </c>
      <c r="Y92" s="166" t="s">
        <v>995</v>
      </c>
      <c r="Z92" s="166" t="s">
        <v>996</v>
      </c>
      <c r="AA92" s="166" t="s">
        <v>997</v>
      </c>
      <c r="AB92" s="166" t="s">
        <v>987</v>
      </c>
      <c r="AC92" s="166">
        <v>5976401</v>
      </c>
      <c r="AD92" s="166" t="s">
        <v>9</v>
      </c>
      <c r="AE92" s="166" t="s">
        <v>982</v>
      </c>
      <c r="AF92" s="166" t="s">
        <v>9</v>
      </c>
      <c r="AG92" s="166" t="s">
        <v>998</v>
      </c>
      <c r="AH92" s="167" t="s">
        <v>41</v>
      </c>
      <c r="AI92" s="166" t="s">
        <v>999</v>
      </c>
      <c r="AJ92" s="166" t="s">
        <v>1000</v>
      </c>
      <c r="AK92" s="166" t="s">
        <v>127</v>
      </c>
      <c r="AL92" s="166" t="s">
        <v>111</v>
      </c>
      <c r="AM92" s="168">
        <v>900</v>
      </c>
      <c r="AN92" s="166"/>
      <c r="AO92" s="166" t="s">
        <v>989</v>
      </c>
      <c r="AP92" s="166" t="s">
        <v>130</v>
      </c>
      <c r="AQ92" s="166" t="s">
        <v>184</v>
      </c>
      <c r="AR92" s="166"/>
      <c r="AS92" s="166" t="s">
        <v>1001</v>
      </c>
      <c r="AT92" s="166"/>
      <c r="AU92" s="166" t="s">
        <v>186</v>
      </c>
      <c r="AV92" s="166"/>
      <c r="AW92" s="166" t="s">
        <v>1002</v>
      </c>
      <c r="AX92" s="166"/>
      <c r="AY92" s="166"/>
      <c r="AZ92" s="166"/>
      <c r="BA92" s="166"/>
      <c r="BB92" s="166">
        <v>60002471</v>
      </c>
      <c r="BC92" s="166" t="s">
        <v>137</v>
      </c>
      <c r="BD92" s="166" t="s">
        <v>238</v>
      </c>
      <c r="BE92" s="166" t="s">
        <v>285</v>
      </c>
      <c r="BF92" s="166" t="s">
        <v>217</v>
      </c>
      <c r="BG92" s="166" t="s">
        <v>190</v>
      </c>
      <c r="BH92" s="166" t="s">
        <v>286</v>
      </c>
      <c r="BI92" s="166" t="s">
        <v>191</v>
      </c>
      <c r="BJ92" s="166" t="s">
        <v>111</v>
      </c>
      <c r="BK92" s="166"/>
      <c r="BL92" s="166"/>
      <c r="BM92" s="166"/>
      <c r="BN92" s="166" t="s">
        <v>192</v>
      </c>
      <c r="BO92" s="166" t="s">
        <v>172</v>
      </c>
    </row>
    <row r="93" spans="1:67">
      <c r="A93" s="166">
        <v>83</v>
      </c>
      <c r="B93" s="166" t="s">
        <v>106</v>
      </c>
      <c r="C93" s="166" t="s">
        <v>107</v>
      </c>
      <c r="D93" s="166" t="s">
        <v>1003</v>
      </c>
      <c r="E93" s="166" t="s">
        <v>1004</v>
      </c>
      <c r="F93" s="166" t="s">
        <v>1005</v>
      </c>
      <c r="G93" s="166" t="s">
        <v>1006</v>
      </c>
      <c r="H93" s="166" t="s">
        <v>1007</v>
      </c>
      <c r="I93" s="166"/>
      <c r="J93" s="166" t="s">
        <v>228</v>
      </c>
      <c r="K93" s="166" t="s">
        <v>23</v>
      </c>
      <c r="L93" s="166" t="s">
        <v>171</v>
      </c>
      <c r="M93" s="166" t="s">
        <v>172</v>
      </c>
      <c r="N93" s="166" t="s">
        <v>1008</v>
      </c>
      <c r="O93" s="166"/>
      <c r="P93" s="166"/>
      <c r="Q93" s="166" t="s">
        <v>1003</v>
      </c>
      <c r="R93" s="166" t="s">
        <v>23</v>
      </c>
      <c r="S93" s="166" t="s">
        <v>1009</v>
      </c>
      <c r="T93" s="166" t="s">
        <v>117</v>
      </c>
      <c r="U93" s="166" t="s">
        <v>1010</v>
      </c>
      <c r="V93" s="166" t="s">
        <v>119</v>
      </c>
      <c r="W93" s="166" t="s">
        <v>120</v>
      </c>
      <c r="X93" s="166" t="s">
        <v>228</v>
      </c>
      <c r="Y93" s="166" t="s">
        <v>543</v>
      </c>
      <c r="Z93" s="166" t="s">
        <v>981</v>
      </c>
      <c r="AA93" s="166" t="s">
        <v>945</v>
      </c>
      <c r="AB93" s="166" t="s">
        <v>1003</v>
      </c>
      <c r="AC93" s="166">
        <v>5952890</v>
      </c>
      <c r="AD93" s="166" t="s">
        <v>23</v>
      </c>
      <c r="AE93" s="166" t="s">
        <v>1011</v>
      </c>
      <c r="AF93" s="166" t="s">
        <v>23</v>
      </c>
      <c r="AG93" s="166" t="s">
        <v>1011</v>
      </c>
      <c r="AH93" s="167" t="s">
        <v>41</v>
      </c>
      <c r="AI93" s="166" t="s">
        <v>1012</v>
      </c>
      <c r="AJ93" s="166" t="s">
        <v>925</v>
      </c>
      <c r="AK93" s="166" t="s">
        <v>127</v>
      </c>
      <c r="AL93" s="166" t="s">
        <v>111</v>
      </c>
      <c r="AM93" s="168">
        <v>1032.7</v>
      </c>
      <c r="AN93" s="166"/>
      <c r="AO93" s="166" t="s">
        <v>1005</v>
      </c>
      <c r="AP93" s="166" t="s">
        <v>130</v>
      </c>
      <c r="AQ93" s="166" t="s">
        <v>184</v>
      </c>
      <c r="AR93" s="166" t="s">
        <v>1013</v>
      </c>
      <c r="AS93" s="166" t="s">
        <v>1014</v>
      </c>
      <c r="AT93" s="166" t="s">
        <v>1015</v>
      </c>
      <c r="AU93" s="166" t="s">
        <v>186</v>
      </c>
      <c r="AV93" s="166"/>
      <c r="AW93" s="166" t="s">
        <v>1016</v>
      </c>
      <c r="AX93" s="166"/>
      <c r="AY93" s="166"/>
      <c r="AZ93" s="166"/>
      <c r="BA93" s="166"/>
      <c r="BB93" s="166">
        <v>80721492</v>
      </c>
      <c r="BC93" s="166" t="s">
        <v>137</v>
      </c>
      <c r="BD93" s="166" t="s">
        <v>138</v>
      </c>
      <c r="BE93" s="166" t="s">
        <v>1017</v>
      </c>
      <c r="BF93" s="166" t="s">
        <v>579</v>
      </c>
      <c r="BG93" s="166"/>
      <c r="BH93" s="166" t="s">
        <v>286</v>
      </c>
      <c r="BI93" s="166" t="s">
        <v>191</v>
      </c>
      <c r="BJ93" s="166" t="s">
        <v>111</v>
      </c>
      <c r="BK93" s="166"/>
      <c r="BL93" s="166" t="s">
        <v>142</v>
      </c>
      <c r="BM93" s="166"/>
      <c r="BN93" s="166" t="s">
        <v>192</v>
      </c>
      <c r="BO93" s="166" t="s">
        <v>172</v>
      </c>
    </row>
    <row r="94" spans="1:67">
      <c r="A94" s="166">
        <v>84</v>
      </c>
      <c r="B94" s="166" t="s">
        <v>106</v>
      </c>
      <c r="C94" s="166" t="s">
        <v>107</v>
      </c>
      <c r="D94" s="166" t="s">
        <v>1003</v>
      </c>
      <c r="E94" s="166" t="s">
        <v>1004</v>
      </c>
      <c r="F94" s="166" t="s">
        <v>1005</v>
      </c>
      <c r="G94" s="166" t="s">
        <v>1006</v>
      </c>
      <c r="H94" s="166" t="s">
        <v>1007</v>
      </c>
      <c r="I94" s="166"/>
      <c r="J94" s="166" t="s">
        <v>228</v>
      </c>
      <c r="K94" s="166" t="s">
        <v>23</v>
      </c>
      <c r="L94" s="166" t="s">
        <v>171</v>
      </c>
      <c r="M94" s="166" t="s">
        <v>172</v>
      </c>
      <c r="N94" s="166" t="s">
        <v>1008</v>
      </c>
      <c r="O94" s="166"/>
      <c r="P94" s="166"/>
      <c r="Q94" s="166" t="s">
        <v>1003</v>
      </c>
      <c r="R94" s="166" t="s">
        <v>23</v>
      </c>
      <c r="S94" s="166" t="s">
        <v>1009</v>
      </c>
      <c r="T94" s="166" t="s">
        <v>117</v>
      </c>
      <c r="U94" s="166" t="s">
        <v>1010</v>
      </c>
      <c r="V94" s="166" t="s">
        <v>119</v>
      </c>
      <c r="W94" s="166" t="s">
        <v>120</v>
      </c>
      <c r="X94" s="166" t="s">
        <v>228</v>
      </c>
      <c r="Y94" s="166" t="s">
        <v>543</v>
      </c>
      <c r="Z94" s="166" t="s">
        <v>981</v>
      </c>
      <c r="AA94" s="166" t="s">
        <v>945</v>
      </c>
      <c r="AB94" s="166" t="s">
        <v>1003</v>
      </c>
      <c r="AC94" s="166">
        <v>5952890</v>
      </c>
      <c r="AD94" s="166" t="s">
        <v>23</v>
      </c>
      <c r="AE94" s="166" t="s">
        <v>1011</v>
      </c>
      <c r="AF94" s="166" t="s">
        <v>23</v>
      </c>
      <c r="AG94" s="166" t="s">
        <v>1011</v>
      </c>
      <c r="AH94" s="167" t="s">
        <v>41</v>
      </c>
      <c r="AI94" s="166" t="s">
        <v>1018</v>
      </c>
      <c r="AJ94" s="166" t="s">
        <v>928</v>
      </c>
      <c r="AK94" s="166" t="s">
        <v>127</v>
      </c>
      <c r="AL94" s="166" t="s">
        <v>111</v>
      </c>
      <c r="AM94" s="168">
        <v>6369.1</v>
      </c>
      <c r="AN94" s="166"/>
      <c r="AO94" s="166" t="s">
        <v>1005</v>
      </c>
      <c r="AP94" s="166" t="s">
        <v>130</v>
      </c>
      <c r="AQ94" s="166" t="s">
        <v>184</v>
      </c>
      <c r="AR94" s="166" t="s">
        <v>1013</v>
      </c>
      <c r="AS94" s="166" t="s">
        <v>1014</v>
      </c>
      <c r="AT94" s="166" t="s">
        <v>1019</v>
      </c>
      <c r="AU94" s="166" t="s">
        <v>186</v>
      </c>
      <c r="AV94" s="166"/>
      <c r="AW94" s="166" t="s">
        <v>1016</v>
      </c>
      <c r="AX94" s="166"/>
      <c r="AY94" s="166"/>
      <c r="AZ94" s="166"/>
      <c r="BA94" s="166"/>
      <c r="BB94" s="166">
        <v>80721492</v>
      </c>
      <c r="BC94" s="166" t="s">
        <v>137</v>
      </c>
      <c r="BD94" s="166" t="s">
        <v>138</v>
      </c>
      <c r="BE94" s="166" t="s">
        <v>1017</v>
      </c>
      <c r="BF94" s="166" t="s">
        <v>579</v>
      </c>
      <c r="BG94" s="166"/>
      <c r="BH94" s="166" t="s">
        <v>286</v>
      </c>
      <c r="BI94" s="166" t="s">
        <v>191</v>
      </c>
      <c r="BJ94" s="166" t="s">
        <v>111</v>
      </c>
      <c r="BK94" s="166"/>
      <c r="BL94" s="166" t="s">
        <v>142</v>
      </c>
      <c r="BM94" s="166"/>
      <c r="BN94" s="166" t="s">
        <v>192</v>
      </c>
      <c r="BO94" s="166" t="s">
        <v>172</v>
      </c>
    </row>
    <row r="95" spans="1:67">
      <c r="A95" s="166">
        <v>85</v>
      </c>
      <c r="B95" s="166" t="s">
        <v>106</v>
      </c>
      <c r="C95" s="166" t="s">
        <v>107</v>
      </c>
      <c r="D95" s="166" t="s">
        <v>1003</v>
      </c>
      <c r="E95" s="166" t="s">
        <v>1004</v>
      </c>
      <c r="F95" s="166" t="s">
        <v>1005</v>
      </c>
      <c r="G95" s="166" t="s">
        <v>1006</v>
      </c>
      <c r="H95" s="166" t="s">
        <v>1007</v>
      </c>
      <c r="I95" s="166"/>
      <c r="J95" s="166" t="s">
        <v>228</v>
      </c>
      <c r="K95" s="166" t="s">
        <v>23</v>
      </c>
      <c r="L95" s="166" t="s">
        <v>171</v>
      </c>
      <c r="M95" s="166" t="s">
        <v>172</v>
      </c>
      <c r="N95" s="166" t="s">
        <v>1008</v>
      </c>
      <c r="O95" s="166"/>
      <c r="P95" s="166"/>
      <c r="Q95" s="166" t="s">
        <v>1003</v>
      </c>
      <c r="R95" s="166" t="s">
        <v>23</v>
      </c>
      <c r="S95" s="166" t="s">
        <v>1009</v>
      </c>
      <c r="T95" s="166" t="s">
        <v>117</v>
      </c>
      <c r="U95" s="166" t="s">
        <v>1010</v>
      </c>
      <c r="V95" s="166" t="s">
        <v>119</v>
      </c>
      <c r="W95" s="166" t="s">
        <v>120</v>
      </c>
      <c r="X95" s="166" t="s">
        <v>228</v>
      </c>
      <c r="Y95" s="166" t="s">
        <v>543</v>
      </c>
      <c r="Z95" s="166" t="s">
        <v>981</v>
      </c>
      <c r="AA95" s="166" t="s">
        <v>945</v>
      </c>
      <c r="AB95" s="166" t="s">
        <v>1003</v>
      </c>
      <c r="AC95" s="166">
        <v>5952890</v>
      </c>
      <c r="AD95" s="166" t="s">
        <v>23</v>
      </c>
      <c r="AE95" s="166" t="s">
        <v>1011</v>
      </c>
      <c r="AF95" s="166" t="s">
        <v>23</v>
      </c>
      <c r="AG95" s="166" t="s">
        <v>1011</v>
      </c>
      <c r="AH95" s="167" t="s">
        <v>41</v>
      </c>
      <c r="AI95" s="166" t="s">
        <v>1020</v>
      </c>
      <c r="AJ95" s="166" t="s">
        <v>148</v>
      </c>
      <c r="AK95" s="166" t="s">
        <v>127</v>
      </c>
      <c r="AL95" s="166" t="s">
        <v>111</v>
      </c>
      <c r="AM95" s="168">
        <v>4852.6</v>
      </c>
      <c r="AN95" s="166"/>
      <c r="AO95" s="166" t="s">
        <v>1005</v>
      </c>
      <c r="AP95" s="166" t="s">
        <v>130</v>
      </c>
      <c r="AQ95" s="166" t="s">
        <v>184</v>
      </c>
      <c r="AR95" s="166" t="s">
        <v>1013</v>
      </c>
      <c r="AS95" s="166" t="s">
        <v>1014</v>
      </c>
      <c r="AT95" s="166" t="s">
        <v>1021</v>
      </c>
      <c r="AU95" s="166" t="s">
        <v>186</v>
      </c>
      <c r="AV95" s="166"/>
      <c r="AW95" s="166" t="s">
        <v>1016</v>
      </c>
      <c r="AX95" s="166"/>
      <c r="AY95" s="166"/>
      <c r="AZ95" s="166"/>
      <c r="BA95" s="166"/>
      <c r="BB95" s="166">
        <v>80721492</v>
      </c>
      <c r="BC95" s="166" t="s">
        <v>137</v>
      </c>
      <c r="BD95" s="166" t="s">
        <v>138</v>
      </c>
      <c r="BE95" s="166" t="s">
        <v>1017</v>
      </c>
      <c r="BF95" s="166" t="s">
        <v>579</v>
      </c>
      <c r="BG95" s="166"/>
      <c r="BH95" s="166" t="s">
        <v>286</v>
      </c>
      <c r="BI95" s="166" t="s">
        <v>191</v>
      </c>
      <c r="BJ95" s="166" t="s">
        <v>111</v>
      </c>
      <c r="BK95" s="166"/>
      <c r="BL95" s="166" t="s">
        <v>142</v>
      </c>
      <c r="BM95" s="166"/>
      <c r="BN95" s="166" t="s">
        <v>192</v>
      </c>
      <c r="BO95" s="166" t="s">
        <v>172</v>
      </c>
    </row>
    <row r="96" spans="1:67">
      <c r="A96" s="166">
        <v>86</v>
      </c>
      <c r="B96" s="166" t="s">
        <v>106</v>
      </c>
      <c r="C96" s="166" t="s">
        <v>107</v>
      </c>
      <c r="D96" s="166" t="s">
        <v>1003</v>
      </c>
      <c r="E96" s="166" t="s">
        <v>1004</v>
      </c>
      <c r="F96" s="166" t="s">
        <v>1005</v>
      </c>
      <c r="G96" s="166" t="s">
        <v>1006</v>
      </c>
      <c r="H96" s="166" t="s">
        <v>1007</v>
      </c>
      <c r="I96" s="166"/>
      <c r="J96" s="166" t="s">
        <v>228</v>
      </c>
      <c r="K96" s="166" t="s">
        <v>23</v>
      </c>
      <c r="L96" s="166" t="s">
        <v>171</v>
      </c>
      <c r="M96" s="166" t="s">
        <v>172</v>
      </c>
      <c r="N96" s="166" t="s">
        <v>1008</v>
      </c>
      <c r="O96" s="166"/>
      <c r="P96" s="166"/>
      <c r="Q96" s="166" t="s">
        <v>1003</v>
      </c>
      <c r="R96" s="166" t="s">
        <v>23</v>
      </c>
      <c r="S96" s="166" t="s">
        <v>1009</v>
      </c>
      <c r="T96" s="166" t="s">
        <v>117</v>
      </c>
      <c r="U96" s="166" t="s">
        <v>1010</v>
      </c>
      <c r="V96" s="166" t="s">
        <v>119</v>
      </c>
      <c r="W96" s="166" t="s">
        <v>120</v>
      </c>
      <c r="X96" s="166" t="s">
        <v>228</v>
      </c>
      <c r="Y96" s="166" t="s">
        <v>543</v>
      </c>
      <c r="Z96" s="166" t="s">
        <v>981</v>
      </c>
      <c r="AA96" s="166" t="s">
        <v>945</v>
      </c>
      <c r="AB96" s="166" t="s">
        <v>1003</v>
      </c>
      <c r="AC96" s="166">
        <v>5952890</v>
      </c>
      <c r="AD96" s="166" t="s">
        <v>23</v>
      </c>
      <c r="AE96" s="166" t="s">
        <v>1011</v>
      </c>
      <c r="AF96" s="166" t="s">
        <v>23</v>
      </c>
      <c r="AG96" s="166" t="s">
        <v>1011</v>
      </c>
      <c r="AH96" s="167" t="s">
        <v>41</v>
      </c>
      <c r="AI96" s="166" t="s">
        <v>1022</v>
      </c>
      <c r="AJ96" s="166" t="s">
        <v>1023</v>
      </c>
      <c r="AK96" s="166" t="s">
        <v>127</v>
      </c>
      <c r="AL96" s="166" t="s">
        <v>111</v>
      </c>
      <c r="AM96" s="168">
        <v>18045.6</v>
      </c>
      <c r="AN96" s="166"/>
      <c r="AO96" s="166" t="s">
        <v>1005</v>
      </c>
      <c r="AP96" s="166" t="s">
        <v>130</v>
      </c>
      <c r="AQ96" s="166" t="s">
        <v>184</v>
      </c>
      <c r="AR96" s="166" t="s">
        <v>1013</v>
      </c>
      <c r="AS96" s="166" t="s">
        <v>1014</v>
      </c>
      <c r="AT96" s="166" t="s">
        <v>1024</v>
      </c>
      <c r="AU96" s="166" t="s">
        <v>186</v>
      </c>
      <c r="AV96" s="166"/>
      <c r="AW96" s="166" t="s">
        <v>1016</v>
      </c>
      <c r="AX96" s="166"/>
      <c r="AY96" s="166"/>
      <c r="AZ96" s="166"/>
      <c r="BA96" s="166"/>
      <c r="BB96" s="166">
        <v>80721492</v>
      </c>
      <c r="BC96" s="166" t="s">
        <v>137</v>
      </c>
      <c r="BD96" s="166" t="s">
        <v>138</v>
      </c>
      <c r="BE96" s="166" t="s">
        <v>1017</v>
      </c>
      <c r="BF96" s="166" t="s">
        <v>579</v>
      </c>
      <c r="BG96" s="166"/>
      <c r="BH96" s="166" t="s">
        <v>286</v>
      </c>
      <c r="BI96" s="166" t="s">
        <v>191</v>
      </c>
      <c r="BJ96" s="166" t="s">
        <v>111</v>
      </c>
      <c r="BK96" s="166"/>
      <c r="BL96" s="166" t="s">
        <v>142</v>
      </c>
      <c r="BM96" s="166"/>
      <c r="BN96" s="166" t="s">
        <v>192</v>
      </c>
      <c r="BO96" s="166" t="s">
        <v>172</v>
      </c>
    </row>
    <row r="97" spans="1:67">
      <c r="A97" s="166">
        <v>87</v>
      </c>
      <c r="B97" s="166" t="s">
        <v>106</v>
      </c>
      <c r="C97" s="166" t="s">
        <v>107</v>
      </c>
      <c r="D97" s="166"/>
      <c r="E97" s="166" t="s">
        <v>1025</v>
      </c>
      <c r="F97" s="166"/>
      <c r="G97" s="166" t="s">
        <v>1026</v>
      </c>
      <c r="H97" s="166" t="s">
        <v>1027</v>
      </c>
      <c r="I97" s="166" t="s">
        <v>601</v>
      </c>
      <c r="J97" s="166" t="s">
        <v>112</v>
      </c>
      <c r="K97" s="166" t="s">
        <v>1028</v>
      </c>
      <c r="L97" s="166" t="s">
        <v>603</v>
      </c>
      <c r="M97" s="166" t="s">
        <v>604</v>
      </c>
      <c r="N97" s="166"/>
      <c r="O97" s="166"/>
      <c r="P97" s="166"/>
      <c r="Q97" s="166" t="s">
        <v>1029</v>
      </c>
      <c r="R97" s="166" t="s">
        <v>1028</v>
      </c>
      <c r="S97" s="166" t="s">
        <v>1030</v>
      </c>
      <c r="T97" s="166" t="s">
        <v>117</v>
      </c>
      <c r="U97" s="166" t="s">
        <v>1031</v>
      </c>
      <c r="V97" s="166" t="s">
        <v>119</v>
      </c>
      <c r="W97" s="166" t="s">
        <v>1032</v>
      </c>
      <c r="X97" s="166" t="s">
        <v>112</v>
      </c>
      <c r="Y97" s="166" t="s">
        <v>319</v>
      </c>
      <c r="Z97" s="166" t="s">
        <v>122</v>
      </c>
      <c r="AA97" s="166" t="s">
        <v>1033</v>
      </c>
      <c r="AB97" s="166" t="s">
        <v>1029</v>
      </c>
      <c r="AC97" s="166">
        <v>5915481</v>
      </c>
      <c r="AD97" s="166" t="s">
        <v>23</v>
      </c>
      <c r="AE97" s="166" t="s">
        <v>1034</v>
      </c>
      <c r="AF97" s="166" t="s">
        <v>1028</v>
      </c>
      <c r="AG97" s="166" t="s">
        <v>1035</v>
      </c>
      <c r="AH97" s="167" t="s">
        <v>41</v>
      </c>
      <c r="AI97" s="166"/>
      <c r="AJ97" s="166"/>
      <c r="AK97" s="166" t="s">
        <v>127</v>
      </c>
      <c r="AL97" s="166" t="s">
        <v>111</v>
      </c>
      <c r="AM97" s="168">
        <v>2429.4</v>
      </c>
      <c r="AN97" s="166" t="s">
        <v>128</v>
      </c>
      <c r="AO97" s="166" t="s">
        <v>111</v>
      </c>
      <c r="AP97" s="166" t="s">
        <v>447</v>
      </c>
      <c r="AQ97" s="166" t="s">
        <v>184</v>
      </c>
      <c r="AR97" s="166"/>
      <c r="AS97" s="166" t="s">
        <v>1036</v>
      </c>
      <c r="AT97" s="166"/>
      <c r="AU97" s="166"/>
      <c r="AV97" s="166"/>
      <c r="AW97" s="166" t="s">
        <v>1037</v>
      </c>
      <c r="AX97" s="166"/>
      <c r="AY97" s="166"/>
      <c r="AZ97" s="166"/>
      <c r="BA97" s="166"/>
      <c r="BB97" s="166">
        <v>92955235</v>
      </c>
      <c r="BC97" s="166" t="s">
        <v>137</v>
      </c>
      <c r="BD97" s="166" t="s">
        <v>1038</v>
      </c>
      <c r="BE97" s="166" t="s">
        <v>1039</v>
      </c>
      <c r="BF97" s="166" t="s">
        <v>111</v>
      </c>
      <c r="BG97" s="166"/>
      <c r="BH97" s="166" t="s">
        <v>286</v>
      </c>
      <c r="BI97" s="166" t="s">
        <v>137</v>
      </c>
      <c r="BJ97" s="166" t="s">
        <v>111</v>
      </c>
      <c r="BK97" s="166"/>
      <c r="BL97" s="166"/>
      <c r="BM97" s="166"/>
      <c r="BN97" s="166" t="s">
        <v>192</v>
      </c>
      <c r="BO97" s="166"/>
    </row>
    <row r="98" spans="1:67">
      <c r="A98" s="166">
        <v>88</v>
      </c>
      <c r="B98" s="166" t="s">
        <v>106</v>
      </c>
      <c r="C98" s="166" t="s">
        <v>107</v>
      </c>
      <c r="D98" s="166" t="s">
        <v>298</v>
      </c>
      <c r="E98" s="166" t="s">
        <v>1040</v>
      </c>
      <c r="F98" s="166" t="s">
        <v>694</v>
      </c>
      <c r="G98" s="166" t="s">
        <v>1041</v>
      </c>
      <c r="H98" s="166" t="s">
        <v>1042</v>
      </c>
      <c r="I98" s="166"/>
      <c r="J98" s="166" t="s">
        <v>228</v>
      </c>
      <c r="K98" s="166" t="s">
        <v>9</v>
      </c>
      <c r="L98" s="166" t="s">
        <v>333</v>
      </c>
      <c r="M98" s="166" t="s">
        <v>697</v>
      </c>
      <c r="N98" s="166" t="s">
        <v>111</v>
      </c>
      <c r="O98" s="166"/>
      <c r="P98" s="166"/>
      <c r="Q98" s="166" t="s">
        <v>1043</v>
      </c>
      <c r="R98" s="166" t="s">
        <v>9</v>
      </c>
      <c r="S98" s="166" t="s">
        <v>1044</v>
      </c>
      <c r="T98" s="166" t="s">
        <v>204</v>
      </c>
      <c r="U98" s="166" t="s">
        <v>1045</v>
      </c>
      <c r="V98" s="166" t="s">
        <v>119</v>
      </c>
      <c r="W98" s="166" t="s">
        <v>1032</v>
      </c>
      <c r="X98" s="166" t="s">
        <v>228</v>
      </c>
      <c r="Y98" s="166" t="s">
        <v>1046</v>
      </c>
      <c r="Z98" s="166" t="s">
        <v>1047</v>
      </c>
      <c r="AA98" s="166" t="s">
        <v>179</v>
      </c>
      <c r="AB98" s="166" t="s">
        <v>1043</v>
      </c>
      <c r="AC98" s="166">
        <v>5974984</v>
      </c>
      <c r="AD98" s="166" t="s">
        <v>9</v>
      </c>
      <c r="AE98" s="166" t="s">
        <v>1048</v>
      </c>
      <c r="AF98" s="166" t="s">
        <v>9</v>
      </c>
      <c r="AG98" s="166" t="s">
        <v>1049</v>
      </c>
      <c r="AH98" s="167" t="s">
        <v>40</v>
      </c>
      <c r="AI98" s="166" t="s">
        <v>1050</v>
      </c>
      <c r="AJ98" s="166" t="s">
        <v>1051</v>
      </c>
      <c r="AK98" s="166" t="s">
        <v>127</v>
      </c>
      <c r="AL98" s="166" t="s">
        <v>111</v>
      </c>
      <c r="AM98" s="168">
        <v>37000</v>
      </c>
      <c r="AN98" s="166"/>
      <c r="AO98" s="166" t="s">
        <v>111</v>
      </c>
      <c r="AP98" s="166" t="s">
        <v>212</v>
      </c>
      <c r="AQ98" s="166" t="s">
        <v>184</v>
      </c>
      <c r="AR98" s="166"/>
      <c r="AS98" s="166" t="s">
        <v>1052</v>
      </c>
      <c r="AT98" s="166"/>
      <c r="AU98" s="166" t="s">
        <v>213</v>
      </c>
      <c r="AV98" s="166"/>
      <c r="AW98" s="166" t="s">
        <v>1053</v>
      </c>
      <c r="AX98" s="166"/>
      <c r="AY98" s="166"/>
      <c r="AZ98" s="166"/>
      <c r="BA98" s="166"/>
      <c r="BB98" s="166">
        <v>94214703</v>
      </c>
      <c r="BC98" s="166" t="s">
        <v>137</v>
      </c>
      <c r="BD98" s="166" t="s">
        <v>1054</v>
      </c>
      <c r="BE98" s="166" t="s">
        <v>1055</v>
      </c>
      <c r="BF98" s="166" t="s">
        <v>111</v>
      </c>
      <c r="BG98" s="166"/>
      <c r="BH98" s="166" t="s">
        <v>286</v>
      </c>
      <c r="BI98" s="166" t="s">
        <v>191</v>
      </c>
      <c r="BJ98" s="166" t="s">
        <v>111</v>
      </c>
      <c r="BK98" s="166"/>
      <c r="BL98" s="166"/>
      <c r="BM98" s="166"/>
      <c r="BN98" s="166" t="s">
        <v>192</v>
      </c>
      <c r="BO98" s="166" t="s">
        <v>287</v>
      </c>
    </row>
    <row r="99" spans="1:67">
      <c r="A99" s="166">
        <v>89</v>
      </c>
      <c r="B99" s="166" t="s">
        <v>106</v>
      </c>
      <c r="C99" s="166" t="s">
        <v>107</v>
      </c>
      <c r="D99" s="166" t="s">
        <v>1056</v>
      </c>
      <c r="E99" s="166" t="s">
        <v>1057</v>
      </c>
      <c r="F99" s="166" t="s">
        <v>1058</v>
      </c>
      <c r="G99" s="166" t="s">
        <v>1059</v>
      </c>
      <c r="H99" s="166" t="s">
        <v>1060</v>
      </c>
      <c r="I99" s="166"/>
      <c r="J99" s="166" t="s">
        <v>228</v>
      </c>
      <c r="K99" s="166" t="s">
        <v>23</v>
      </c>
      <c r="L99" s="166" t="s">
        <v>171</v>
      </c>
      <c r="M99" s="166" t="s">
        <v>172</v>
      </c>
      <c r="N99" s="166" t="s">
        <v>1061</v>
      </c>
      <c r="O99" s="166"/>
      <c r="P99" s="166"/>
      <c r="Q99" s="166" t="s">
        <v>1056</v>
      </c>
      <c r="R99" s="166" t="s">
        <v>23</v>
      </c>
      <c r="S99" s="166" t="s">
        <v>1062</v>
      </c>
      <c r="T99" s="166" t="s">
        <v>117</v>
      </c>
      <c r="U99" s="166" t="s">
        <v>1063</v>
      </c>
      <c r="V99" s="166" t="s">
        <v>119</v>
      </c>
      <c r="W99" s="166" t="s">
        <v>227</v>
      </c>
      <c r="X99" s="166" t="s">
        <v>228</v>
      </c>
      <c r="Y99" s="166" t="s">
        <v>229</v>
      </c>
      <c r="Z99" s="166" t="s">
        <v>230</v>
      </c>
      <c r="AA99" s="166" t="s">
        <v>1064</v>
      </c>
      <c r="AB99" s="166" t="s">
        <v>1056</v>
      </c>
      <c r="AC99" s="166">
        <v>5951981</v>
      </c>
      <c r="AD99" s="166" t="s">
        <v>23</v>
      </c>
      <c r="AE99" s="166" t="s">
        <v>1065</v>
      </c>
      <c r="AF99" s="166" t="s">
        <v>23</v>
      </c>
      <c r="AG99" s="166" t="s">
        <v>1066</v>
      </c>
      <c r="AH99" s="167" t="s">
        <v>38</v>
      </c>
      <c r="AI99" s="166" t="s">
        <v>1067</v>
      </c>
      <c r="AJ99" s="166" t="s">
        <v>1068</v>
      </c>
      <c r="AK99" s="166" t="s">
        <v>127</v>
      </c>
      <c r="AL99" s="166" t="s">
        <v>111</v>
      </c>
      <c r="AM99" s="168">
        <v>32000</v>
      </c>
      <c r="AN99" s="166"/>
      <c r="AO99" s="166" t="s">
        <v>1058</v>
      </c>
      <c r="AP99" s="166" t="s">
        <v>130</v>
      </c>
      <c r="AQ99" s="166" t="s">
        <v>184</v>
      </c>
      <c r="AR99" s="166"/>
      <c r="AS99" s="166" t="s">
        <v>1069</v>
      </c>
      <c r="AT99" s="166"/>
      <c r="AU99" s="166" t="s">
        <v>213</v>
      </c>
      <c r="AV99" s="166"/>
      <c r="AW99" s="166" t="s">
        <v>1070</v>
      </c>
      <c r="AX99" s="166"/>
      <c r="AY99" s="166"/>
      <c r="AZ99" s="166"/>
      <c r="BA99" s="166"/>
      <c r="BB99" s="166">
        <v>51982164</v>
      </c>
      <c r="BC99" s="166" t="s">
        <v>137</v>
      </c>
      <c r="BD99" s="166" t="s">
        <v>138</v>
      </c>
      <c r="BE99" s="166" t="s">
        <v>239</v>
      </c>
      <c r="BF99" s="166" t="s">
        <v>217</v>
      </c>
      <c r="BG99" s="166" t="s">
        <v>190</v>
      </c>
      <c r="BH99" s="166" t="s">
        <v>241</v>
      </c>
      <c r="BI99" s="166" t="s">
        <v>191</v>
      </c>
      <c r="BJ99" s="166" t="s">
        <v>111</v>
      </c>
      <c r="BK99" s="166"/>
      <c r="BL99" s="166"/>
      <c r="BM99" s="166"/>
      <c r="BN99" s="166" t="s">
        <v>192</v>
      </c>
      <c r="BO99" s="166" t="s">
        <v>172</v>
      </c>
    </row>
    <row r="100" spans="1:67">
      <c r="A100" s="166">
        <v>90</v>
      </c>
      <c r="B100" s="166" t="s">
        <v>106</v>
      </c>
      <c r="C100" s="166" t="s">
        <v>107</v>
      </c>
      <c r="D100" s="166" t="s">
        <v>397</v>
      </c>
      <c r="E100" s="166" t="s">
        <v>1071</v>
      </c>
      <c r="F100" s="166" t="s">
        <v>399</v>
      </c>
      <c r="G100" s="166" t="s">
        <v>1072</v>
      </c>
      <c r="H100" s="166" t="s">
        <v>1073</v>
      </c>
      <c r="I100" s="166" t="s">
        <v>111</v>
      </c>
      <c r="J100" s="166" t="s">
        <v>112</v>
      </c>
      <c r="K100" s="166" t="s">
        <v>32</v>
      </c>
      <c r="L100" s="166" t="s">
        <v>402</v>
      </c>
      <c r="M100" s="166" t="s">
        <v>403</v>
      </c>
      <c r="N100" s="166" t="s">
        <v>111</v>
      </c>
      <c r="O100" s="166"/>
      <c r="P100" s="166"/>
      <c r="Q100" s="166" t="s">
        <v>1074</v>
      </c>
      <c r="R100" s="166" t="s">
        <v>32</v>
      </c>
      <c r="S100" s="166" t="s">
        <v>1075</v>
      </c>
      <c r="T100" s="166" t="s">
        <v>204</v>
      </c>
      <c r="U100" s="166" t="s">
        <v>1076</v>
      </c>
      <c r="V100" s="166" t="s">
        <v>119</v>
      </c>
      <c r="W100" s="166" t="s">
        <v>339</v>
      </c>
      <c r="X100" s="166" t="s">
        <v>112</v>
      </c>
      <c r="Y100" s="166" t="s">
        <v>1077</v>
      </c>
      <c r="Z100" s="166" t="s">
        <v>1078</v>
      </c>
      <c r="AA100" s="166" t="s">
        <v>1079</v>
      </c>
      <c r="AB100" s="166" t="s">
        <v>1074</v>
      </c>
      <c r="AC100" s="166">
        <v>5951932</v>
      </c>
      <c r="AD100" s="166" t="s">
        <v>32</v>
      </c>
      <c r="AE100" s="166" t="s">
        <v>1080</v>
      </c>
      <c r="AF100" s="166" t="s">
        <v>32</v>
      </c>
      <c r="AG100" s="166" t="s">
        <v>1080</v>
      </c>
      <c r="AH100" s="167" t="s">
        <v>41</v>
      </c>
      <c r="AI100" s="166" t="s">
        <v>1081</v>
      </c>
      <c r="AJ100" s="166" t="s">
        <v>155</v>
      </c>
      <c r="AK100" s="166" t="s">
        <v>127</v>
      </c>
      <c r="AL100" s="166" t="s">
        <v>111</v>
      </c>
      <c r="AM100" s="168">
        <v>3116.8</v>
      </c>
      <c r="AN100" s="166"/>
      <c r="AO100" s="166" t="s">
        <v>111</v>
      </c>
      <c r="AP100" s="166" t="s">
        <v>212</v>
      </c>
      <c r="AQ100" s="166" t="s">
        <v>184</v>
      </c>
      <c r="AR100" s="166" t="s">
        <v>346</v>
      </c>
      <c r="AS100" s="166" t="s">
        <v>1082</v>
      </c>
      <c r="AT100" s="166" t="s">
        <v>1083</v>
      </c>
      <c r="AU100" s="166" t="s">
        <v>213</v>
      </c>
      <c r="AV100" s="166"/>
      <c r="AW100" s="166" t="s">
        <v>1084</v>
      </c>
      <c r="AX100" s="166"/>
      <c r="AY100" s="166"/>
      <c r="AZ100" s="166"/>
      <c r="BA100" s="166"/>
      <c r="BB100" s="166">
        <v>93061338</v>
      </c>
      <c r="BC100" s="166" t="s">
        <v>137</v>
      </c>
      <c r="BD100" s="166" t="s">
        <v>138</v>
      </c>
      <c r="BE100" s="166" t="s">
        <v>239</v>
      </c>
      <c r="BF100" s="166" t="s">
        <v>217</v>
      </c>
      <c r="BG100" s="166" t="s">
        <v>190</v>
      </c>
      <c r="BH100" s="166" t="s">
        <v>658</v>
      </c>
      <c r="BI100" s="166" t="s">
        <v>191</v>
      </c>
      <c r="BJ100" s="166" t="s">
        <v>111</v>
      </c>
      <c r="BK100" s="166"/>
      <c r="BL100" s="166" t="s">
        <v>142</v>
      </c>
      <c r="BM100" s="166"/>
      <c r="BN100" s="166" t="s">
        <v>192</v>
      </c>
      <c r="BO100" s="166" t="s">
        <v>287</v>
      </c>
    </row>
    <row r="101" spans="1:67">
      <c r="A101" s="166">
        <v>91</v>
      </c>
      <c r="B101" s="166" t="s">
        <v>106</v>
      </c>
      <c r="C101" s="166" t="s">
        <v>107</v>
      </c>
      <c r="D101" s="166" t="s">
        <v>397</v>
      </c>
      <c r="E101" s="166" t="s">
        <v>1071</v>
      </c>
      <c r="F101" s="166" t="s">
        <v>399</v>
      </c>
      <c r="G101" s="166" t="s">
        <v>1072</v>
      </c>
      <c r="H101" s="166" t="s">
        <v>1073</v>
      </c>
      <c r="I101" s="166" t="s">
        <v>111</v>
      </c>
      <c r="J101" s="166" t="s">
        <v>112</v>
      </c>
      <c r="K101" s="166" t="s">
        <v>32</v>
      </c>
      <c r="L101" s="166" t="s">
        <v>402</v>
      </c>
      <c r="M101" s="166" t="s">
        <v>403</v>
      </c>
      <c r="N101" s="166" t="s">
        <v>111</v>
      </c>
      <c r="O101" s="166"/>
      <c r="P101" s="166"/>
      <c r="Q101" s="166" t="s">
        <v>1074</v>
      </c>
      <c r="R101" s="166" t="s">
        <v>32</v>
      </c>
      <c r="S101" s="166" t="s">
        <v>1075</v>
      </c>
      <c r="T101" s="166" t="s">
        <v>204</v>
      </c>
      <c r="U101" s="166" t="s">
        <v>1076</v>
      </c>
      <c r="V101" s="166" t="s">
        <v>119</v>
      </c>
      <c r="W101" s="166" t="s">
        <v>339</v>
      </c>
      <c r="X101" s="166" t="s">
        <v>112</v>
      </c>
      <c r="Y101" s="166" t="s">
        <v>1077</v>
      </c>
      <c r="Z101" s="166" t="s">
        <v>1078</v>
      </c>
      <c r="AA101" s="166" t="s">
        <v>1079</v>
      </c>
      <c r="AB101" s="166" t="s">
        <v>1074</v>
      </c>
      <c r="AC101" s="166">
        <v>5951932</v>
      </c>
      <c r="AD101" s="166" t="s">
        <v>32</v>
      </c>
      <c r="AE101" s="166" t="s">
        <v>1080</v>
      </c>
      <c r="AF101" s="166" t="s">
        <v>32</v>
      </c>
      <c r="AG101" s="166" t="s">
        <v>1080</v>
      </c>
      <c r="AH101" s="167" t="s">
        <v>41</v>
      </c>
      <c r="AI101" s="166" t="s">
        <v>1085</v>
      </c>
      <c r="AJ101" s="166" t="s">
        <v>152</v>
      </c>
      <c r="AK101" s="166" t="s">
        <v>127</v>
      </c>
      <c r="AL101" s="166" t="s">
        <v>111</v>
      </c>
      <c r="AM101" s="168">
        <v>6545.8</v>
      </c>
      <c r="AN101" s="166"/>
      <c r="AO101" s="166" t="s">
        <v>111</v>
      </c>
      <c r="AP101" s="166" t="s">
        <v>212</v>
      </c>
      <c r="AQ101" s="166" t="s">
        <v>184</v>
      </c>
      <c r="AR101" s="166" t="s">
        <v>346</v>
      </c>
      <c r="AS101" s="166" t="s">
        <v>1082</v>
      </c>
      <c r="AT101" s="166" t="s">
        <v>1086</v>
      </c>
      <c r="AU101" s="166" t="s">
        <v>213</v>
      </c>
      <c r="AV101" s="166"/>
      <c r="AW101" s="166" t="s">
        <v>1084</v>
      </c>
      <c r="AX101" s="166"/>
      <c r="AY101" s="166"/>
      <c r="AZ101" s="166"/>
      <c r="BA101" s="166"/>
      <c r="BB101" s="166">
        <v>93061338</v>
      </c>
      <c r="BC101" s="166" t="s">
        <v>137</v>
      </c>
      <c r="BD101" s="166" t="s">
        <v>138</v>
      </c>
      <c r="BE101" s="166" t="s">
        <v>239</v>
      </c>
      <c r="BF101" s="166" t="s">
        <v>217</v>
      </c>
      <c r="BG101" s="166" t="s">
        <v>190</v>
      </c>
      <c r="BH101" s="166" t="s">
        <v>658</v>
      </c>
      <c r="BI101" s="166" t="s">
        <v>191</v>
      </c>
      <c r="BJ101" s="166" t="s">
        <v>111</v>
      </c>
      <c r="BK101" s="166"/>
      <c r="BL101" s="166" t="s">
        <v>142</v>
      </c>
      <c r="BM101" s="166"/>
      <c r="BN101" s="166" t="s">
        <v>192</v>
      </c>
      <c r="BO101" s="166" t="s">
        <v>287</v>
      </c>
    </row>
    <row r="102" spans="1:67">
      <c r="A102" s="166">
        <v>92</v>
      </c>
      <c r="B102" s="166" t="s">
        <v>106</v>
      </c>
      <c r="C102" s="166" t="s">
        <v>107</v>
      </c>
      <c r="D102" s="166" t="s">
        <v>397</v>
      </c>
      <c r="E102" s="166" t="s">
        <v>1071</v>
      </c>
      <c r="F102" s="166" t="s">
        <v>399</v>
      </c>
      <c r="G102" s="166" t="s">
        <v>1072</v>
      </c>
      <c r="H102" s="166" t="s">
        <v>1073</v>
      </c>
      <c r="I102" s="166" t="s">
        <v>111</v>
      </c>
      <c r="J102" s="166" t="s">
        <v>112</v>
      </c>
      <c r="K102" s="166" t="s">
        <v>32</v>
      </c>
      <c r="L102" s="166" t="s">
        <v>402</v>
      </c>
      <c r="M102" s="166" t="s">
        <v>403</v>
      </c>
      <c r="N102" s="166" t="s">
        <v>111</v>
      </c>
      <c r="O102" s="166"/>
      <c r="P102" s="166"/>
      <c r="Q102" s="166" t="s">
        <v>1074</v>
      </c>
      <c r="R102" s="166" t="s">
        <v>32</v>
      </c>
      <c r="S102" s="166" t="s">
        <v>1075</v>
      </c>
      <c r="T102" s="166" t="s">
        <v>204</v>
      </c>
      <c r="U102" s="166" t="s">
        <v>1076</v>
      </c>
      <c r="V102" s="166" t="s">
        <v>119</v>
      </c>
      <c r="W102" s="166" t="s">
        <v>339</v>
      </c>
      <c r="X102" s="166" t="s">
        <v>112</v>
      </c>
      <c r="Y102" s="166" t="s">
        <v>1077</v>
      </c>
      <c r="Z102" s="166" t="s">
        <v>1078</v>
      </c>
      <c r="AA102" s="166" t="s">
        <v>1079</v>
      </c>
      <c r="AB102" s="166" t="s">
        <v>1074</v>
      </c>
      <c r="AC102" s="166">
        <v>5951932</v>
      </c>
      <c r="AD102" s="166" t="s">
        <v>32</v>
      </c>
      <c r="AE102" s="166" t="s">
        <v>1080</v>
      </c>
      <c r="AF102" s="166" t="s">
        <v>32</v>
      </c>
      <c r="AG102" s="166" t="s">
        <v>1080</v>
      </c>
      <c r="AH102" s="167" t="s">
        <v>41</v>
      </c>
      <c r="AI102" s="166" t="s">
        <v>930</v>
      </c>
      <c r="AJ102" s="166" t="s">
        <v>148</v>
      </c>
      <c r="AK102" s="166" t="s">
        <v>127</v>
      </c>
      <c r="AL102" s="166" t="s">
        <v>111</v>
      </c>
      <c r="AM102" s="168">
        <v>3987.3</v>
      </c>
      <c r="AN102" s="166"/>
      <c r="AO102" s="166" t="s">
        <v>111</v>
      </c>
      <c r="AP102" s="166" t="s">
        <v>212</v>
      </c>
      <c r="AQ102" s="166" t="s">
        <v>184</v>
      </c>
      <c r="AR102" s="166" t="s">
        <v>346</v>
      </c>
      <c r="AS102" s="166" t="s">
        <v>1082</v>
      </c>
      <c r="AT102" s="166" t="s">
        <v>1087</v>
      </c>
      <c r="AU102" s="166" t="s">
        <v>213</v>
      </c>
      <c r="AV102" s="166"/>
      <c r="AW102" s="166" t="s">
        <v>1084</v>
      </c>
      <c r="AX102" s="166"/>
      <c r="AY102" s="166"/>
      <c r="AZ102" s="166"/>
      <c r="BA102" s="166"/>
      <c r="BB102" s="166">
        <v>93061338</v>
      </c>
      <c r="BC102" s="166" t="s">
        <v>137</v>
      </c>
      <c r="BD102" s="166" t="s">
        <v>138</v>
      </c>
      <c r="BE102" s="166" t="s">
        <v>239</v>
      </c>
      <c r="BF102" s="166" t="s">
        <v>217</v>
      </c>
      <c r="BG102" s="166" t="s">
        <v>190</v>
      </c>
      <c r="BH102" s="166" t="s">
        <v>658</v>
      </c>
      <c r="BI102" s="166" t="s">
        <v>191</v>
      </c>
      <c r="BJ102" s="166" t="s">
        <v>111</v>
      </c>
      <c r="BK102" s="166"/>
      <c r="BL102" s="166" t="s">
        <v>142</v>
      </c>
      <c r="BM102" s="166"/>
      <c r="BN102" s="166" t="s">
        <v>192</v>
      </c>
      <c r="BO102" s="166" t="s">
        <v>287</v>
      </c>
    </row>
    <row r="103" spans="1:67">
      <c r="A103" s="166">
        <v>93</v>
      </c>
      <c r="B103" s="166" t="s">
        <v>106</v>
      </c>
      <c r="C103" s="166" t="s">
        <v>107</v>
      </c>
      <c r="D103" s="166" t="s">
        <v>397</v>
      </c>
      <c r="E103" s="166" t="s">
        <v>1071</v>
      </c>
      <c r="F103" s="166" t="s">
        <v>399</v>
      </c>
      <c r="G103" s="166" t="s">
        <v>1072</v>
      </c>
      <c r="H103" s="166" t="s">
        <v>1073</v>
      </c>
      <c r="I103" s="166" t="s">
        <v>111</v>
      </c>
      <c r="J103" s="166" t="s">
        <v>112</v>
      </c>
      <c r="K103" s="166" t="s">
        <v>32</v>
      </c>
      <c r="L103" s="166" t="s">
        <v>402</v>
      </c>
      <c r="M103" s="166" t="s">
        <v>403</v>
      </c>
      <c r="N103" s="166" t="s">
        <v>111</v>
      </c>
      <c r="O103" s="166"/>
      <c r="P103" s="166"/>
      <c r="Q103" s="166" t="s">
        <v>1074</v>
      </c>
      <c r="R103" s="166" t="s">
        <v>32</v>
      </c>
      <c r="S103" s="166" t="s">
        <v>1075</v>
      </c>
      <c r="T103" s="166" t="s">
        <v>204</v>
      </c>
      <c r="U103" s="166" t="s">
        <v>1076</v>
      </c>
      <c r="V103" s="166" t="s">
        <v>119</v>
      </c>
      <c r="W103" s="166" t="s">
        <v>339</v>
      </c>
      <c r="X103" s="166" t="s">
        <v>112</v>
      </c>
      <c r="Y103" s="166" t="s">
        <v>1077</v>
      </c>
      <c r="Z103" s="166" t="s">
        <v>1078</v>
      </c>
      <c r="AA103" s="166" t="s">
        <v>1079</v>
      </c>
      <c r="AB103" s="166" t="s">
        <v>1074</v>
      </c>
      <c r="AC103" s="166">
        <v>5951932</v>
      </c>
      <c r="AD103" s="166" t="s">
        <v>32</v>
      </c>
      <c r="AE103" s="166" t="s">
        <v>1080</v>
      </c>
      <c r="AF103" s="166" t="s">
        <v>32</v>
      </c>
      <c r="AG103" s="166" t="s">
        <v>1080</v>
      </c>
      <c r="AH103" s="167" t="s">
        <v>41</v>
      </c>
      <c r="AI103" s="166" t="s">
        <v>918</v>
      </c>
      <c r="AJ103" s="166" t="s">
        <v>164</v>
      </c>
      <c r="AK103" s="166" t="s">
        <v>127</v>
      </c>
      <c r="AL103" s="166" t="s">
        <v>111</v>
      </c>
      <c r="AM103" s="168">
        <v>4473</v>
      </c>
      <c r="AN103" s="166"/>
      <c r="AO103" s="166" t="s">
        <v>111</v>
      </c>
      <c r="AP103" s="166" t="s">
        <v>212</v>
      </c>
      <c r="AQ103" s="166" t="s">
        <v>184</v>
      </c>
      <c r="AR103" s="166" t="s">
        <v>346</v>
      </c>
      <c r="AS103" s="166" t="s">
        <v>1082</v>
      </c>
      <c r="AT103" s="166" t="s">
        <v>1088</v>
      </c>
      <c r="AU103" s="166" t="s">
        <v>213</v>
      </c>
      <c r="AV103" s="166"/>
      <c r="AW103" s="166" t="s">
        <v>1084</v>
      </c>
      <c r="AX103" s="166"/>
      <c r="AY103" s="166"/>
      <c r="AZ103" s="166"/>
      <c r="BA103" s="166"/>
      <c r="BB103" s="166">
        <v>93061338</v>
      </c>
      <c r="BC103" s="166" t="s">
        <v>137</v>
      </c>
      <c r="BD103" s="166" t="s">
        <v>138</v>
      </c>
      <c r="BE103" s="166" t="s">
        <v>239</v>
      </c>
      <c r="BF103" s="166" t="s">
        <v>217</v>
      </c>
      <c r="BG103" s="166" t="s">
        <v>190</v>
      </c>
      <c r="BH103" s="166" t="s">
        <v>658</v>
      </c>
      <c r="BI103" s="166" t="s">
        <v>191</v>
      </c>
      <c r="BJ103" s="166" t="s">
        <v>111</v>
      </c>
      <c r="BK103" s="166"/>
      <c r="BL103" s="166" t="s">
        <v>142</v>
      </c>
      <c r="BM103" s="166"/>
      <c r="BN103" s="166" t="s">
        <v>192</v>
      </c>
      <c r="BO103" s="166" t="s">
        <v>287</v>
      </c>
    </row>
    <row r="104" spans="1:67">
      <c r="A104" s="166">
        <v>94</v>
      </c>
      <c r="B104" s="166" t="s">
        <v>106</v>
      </c>
      <c r="C104" s="166" t="s">
        <v>107</v>
      </c>
      <c r="D104" s="166" t="s">
        <v>397</v>
      </c>
      <c r="E104" s="166" t="s">
        <v>1071</v>
      </c>
      <c r="F104" s="166" t="s">
        <v>399</v>
      </c>
      <c r="G104" s="166" t="s">
        <v>1072</v>
      </c>
      <c r="H104" s="166" t="s">
        <v>1073</v>
      </c>
      <c r="I104" s="166" t="s">
        <v>111</v>
      </c>
      <c r="J104" s="166" t="s">
        <v>112</v>
      </c>
      <c r="K104" s="166" t="s">
        <v>32</v>
      </c>
      <c r="L104" s="166" t="s">
        <v>402</v>
      </c>
      <c r="M104" s="166" t="s">
        <v>403</v>
      </c>
      <c r="N104" s="166" t="s">
        <v>111</v>
      </c>
      <c r="O104" s="166"/>
      <c r="P104" s="166"/>
      <c r="Q104" s="166" t="s">
        <v>1074</v>
      </c>
      <c r="R104" s="166" t="s">
        <v>32</v>
      </c>
      <c r="S104" s="166" t="s">
        <v>1075</v>
      </c>
      <c r="T104" s="166" t="s">
        <v>204</v>
      </c>
      <c r="U104" s="166" t="s">
        <v>1076</v>
      </c>
      <c r="V104" s="166" t="s">
        <v>119</v>
      </c>
      <c r="W104" s="166" t="s">
        <v>339</v>
      </c>
      <c r="X104" s="166" t="s">
        <v>112</v>
      </c>
      <c r="Y104" s="166" t="s">
        <v>1077</v>
      </c>
      <c r="Z104" s="166" t="s">
        <v>1078</v>
      </c>
      <c r="AA104" s="166" t="s">
        <v>1079</v>
      </c>
      <c r="AB104" s="166" t="s">
        <v>1074</v>
      </c>
      <c r="AC104" s="166">
        <v>5951932</v>
      </c>
      <c r="AD104" s="166" t="s">
        <v>32</v>
      </c>
      <c r="AE104" s="166" t="s">
        <v>1080</v>
      </c>
      <c r="AF104" s="166" t="s">
        <v>32</v>
      </c>
      <c r="AG104" s="166" t="s">
        <v>1080</v>
      </c>
      <c r="AH104" s="167" t="s">
        <v>41</v>
      </c>
      <c r="AI104" s="166" t="s">
        <v>922</v>
      </c>
      <c r="AJ104" s="166" t="s">
        <v>161</v>
      </c>
      <c r="AK104" s="166" t="s">
        <v>127</v>
      </c>
      <c r="AL104" s="166" t="s">
        <v>111</v>
      </c>
      <c r="AM104" s="168">
        <v>3662.5</v>
      </c>
      <c r="AN104" s="166"/>
      <c r="AO104" s="166" t="s">
        <v>111</v>
      </c>
      <c r="AP104" s="166" t="s">
        <v>212</v>
      </c>
      <c r="AQ104" s="166" t="s">
        <v>184</v>
      </c>
      <c r="AR104" s="166" t="s">
        <v>346</v>
      </c>
      <c r="AS104" s="166" t="s">
        <v>1082</v>
      </c>
      <c r="AT104" s="166" t="s">
        <v>1089</v>
      </c>
      <c r="AU104" s="166" t="s">
        <v>213</v>
      </c>
      <c r="AV104" s="166"/>
      <c r="AW104" s="166" t="s">
        <v>1084</v>
      </c>
      <c r="AX104" s="166"/>
      <c r="AY104" s="166"/>
      <c r="AZ104" s="166"/>
      <c r="BA104" s="166"/>
      <c r="BB104" s="166">
        <v>93061338</v>
      </c>
      <c r="BC104" s="166" t="s">
        <v>137</v>
      </c>
      <c r="BD104" s="166" t="s">
        <v>138</v>
      </c>
      <c r="BE104" s="166" t="s">
        <v>239</v>
      </c>
      <c r="BF104" s="166" t="s">
        <v>217</v>
      </c>
      <c r="BG104" s="166" t="s">
        <v>190</v>
      </c>
      <c r="BH104" s="166" t="s">
        <v>658</v>
      </c>
      <c r="BI104" s="166" t="s">
        <v>191</v>
      </c>
      <c r="BJ104" s="166" t="s">
        <v>111</v>
      </c>
      <c r="BK104" s="166"/>
      <c r="BL104" s="166" t="s">
        <v>142</v>
      </c>
      <c r="BM104" s="166"/>
      <c r="BN104" s="166" t="s">
        <v>192</v>
      </c>
      <c r="BO104" s="166" t="s">
        <v>287</v>
      </c>
    </row>
    <row r="105" spans="1:67">
      <c r="A105" s="166">
        <v>95</v>
      </c>
      <c r="B105" s="166" t="s">
        <v>106</v>
      </c>
      <c r="C105" s="166" t="s">
        <v>107</v>
      </c>
      <c r="D105" s="166" t="s">
        <v>397</v>
      </c>
      <c r="E105" s="166" t="s">
        <v>1071</v>
      </c>
      <c r="F105" s="166" t="s">
        <v>399</v>
      </c>
      <c r="G105" s="166" t="s">
        <v>1072</v>
      </c>
      <c r="H105" s="166" t="s">
        <v>1073</v>
      </c>
      <c r="I105" s="166" t="s">
        <v>111</v>
      </c>
      <c r="J105" s="166" t="s">
        <v>112</v>
      </c>
      <c r="K105" s="166" t="s">
        <v>32</v>
      </c>
      <c r="L105" s="166" t="s">
        <v>402</v>
      </c>
      <c r="M105" s="166" t="s">
        <v>403</v>
      </c>
      <c r="N105" s="166" t="s">
        <v>111</v>
      </c>
      <c r="O105" s="166"/>
      <c r="P105" s="166"/>
      <c r="Q105" s="166" t="s">
        <v>1074</v>
      </c>
      <c r="R105" s="166" t="s">
        <v>32</v>
      </c>
      <c r="S105" s="166" t="s">
        <v>1075</v>
      </c>
      <c r="T105" s="166" t="s">
        <v>204</v>
      </c>
      <c r="U105" s="166" t="s">
        <v>1076</v>
      </c>
      <c r="V105" s="166" t="s">
        <v>119</v>
      </c>
      <c r="W105" s="166" t="s">
        <v>339</v>
      </c>
      <c r="X105" s="166" t="s">
        <v>112</v>
      </c>
      <c r="Y105" s="166" t="s">
        <v>1077</v>
      </c>
      <c r="Z105" s="166" t="s">
        <v>1078</v>
      </c>
      <c r="AA105" s="166" t="s">
        <v>1079</v>
      </c>
      <c r="AB105" s="166" t="s">
        <v>1074</v>
      </c>
      <c r="AC105" s="166">
        <v>5951932</v>
      </c>
      <c r="AD105" s="166" t="s">
        <v>32</v>
      </c>
      <c r="AE105" s="166" t="s">
        <v>1080</v>
      </c>
      <c r="AF105" s="166" t="s">
        <v>32</v>
      </c>
      <c r="AG105" s="166" t="s">
        <v>1080</v>
      </c>
      <c r="AH105" s="167" t="s">
        <v>41</v>
      </c>
      <c r="AI105" s="166" t="s">
        <v>920</v>
      </c>
      <c r="AJ105" s="166" t="s">
        <v>158</v>
      </c>
      <c r="AK105" s="166" t="s">
        <v>127</v>
      </c>
      <c r="AL105" s="166" t="s">
        <v>111</v>
      </c>
      <c r="AM105" s="168">
        <v>6014.6</v>
      </c>
      <c r="AN105" s="166"/>
      <c r="AO105" s="166" t="s">
        <v>111</v>
      </c>
      <c r="AP105" s="166" t="s">
        <v>212</v>
      </c>
      <c r="AQ105" s="166" t="s">
        <v>184</v>
      </c>
      <c r="AR105" s="166" t="s">
        <v>346</v>
      </c>
      <c r="AS105" s="166" t="s">
        <v>1082</v>
      </c>
      <c r="AT105" s="166" t="s">
        <v>1090</v>
      </c>
      <c r="AU105" s="166" t="s">
        <v>213</v>
      </c>
      <c r="AV105" s="166"/>
      <c r="AW105" s="166" t="s">
        <v>1084</v>
      </c>
      <c r="AX105" s="166"/>
      <c r="AY105" s="166"/>
      <c r="AZ105" s="166"/>
      <c r="BA105" s="166"/>
      <c r="BB105" s="166">
        <v>93061338</v>
      </c>
      <c r="BC105" s="166" t="s">
        <v>137</v>
      </c>
      <c r="BD105" s="166" t="s">
        <v>138</v>
      </c>
      <c r="BE105" s="166" t="s">
        <v>239</v>
      </c>
      <c r="BF105" s="166" t="s">
        <v>217</v>
      </c>
      <c r="BG105" s="166" t="s">
        <v>190</v>
      </c>
      <c r="BH105" s="166" t="s">
        <v>658</v>
      </c>
      <c r="BI105" s="166" t="s">
        <v>191</v>
      </c>
      <c r="BJ105" s="166" t="s">
        <v>111</v>
      </c>
      <c r="BK105" s="166"/>
      <c r="BL105" s="166" t="s">
        <v>142</v>
      </c>
      <c r="BM105" s="166"/>
      <c r="BN105" s="166" t="s">
        <v>192</v>
      </c>
      <c r="BO105" s="166" t="s">
        <v>287</v>
      </c>
    </row>
    <row r="106" spans="1:67">
      <c r="A106" s="166">
        <v>96</v>
      </c>
      <c r="B106" s="166" t="s">
        <v>106</v>
      </c>
      <c r="C106" s="166" t="s">
        <v>107</v>
      </c>
      <c r="D106" s="166" t="s">
        <v>1091</v>
      </c>
      <c r="E106" s="166" t="s">
        <v>1092</v>
      </c>
      <c r="F106" s="166" t="s">
        <v>1093</v>
      </c>
      <c r="G106" s="166" t="s">
        <v>1094</v>
      </c>
      <c r="H106" s="166" t="s">
        <v>1095</v>
      </c>
      <c r="I106" s="166" t="s">
        <v>1096</v>
      </c>
      <c r="J106" s="166" t="s">
        <v>463</v>
      </c>
      <c r="K106" s="166" t="s">
        <v>381</v>
      </c>
      <c r="L106" s="166" t="s">
        <v>248</v>
      </c>
      <c r="M106" s="166" t="s">
        <v>1097</v>
      </c>
      <c r="N106" s="166" t="s">
        <v>111</v>
      </c>
      <c r="O106" s="166" t="s">
        <v>381</v>
      </c>
      <c r="P106" s="166" t="s">
        <v>1098</v>
      </c>
      <c r="Q106" s="166" t="s">
        <v>1091</v>
      </c>
      <c r="R106" s="166" t="s">
        <v>32</v>
      </c>
      <c r="S106" s="166" t="s">
        <v>1099</v>
      </c>
      <c r="T106" s="166" t="s">
        <v>204</v>
      </c>
      <c r="U106" s="166" t="s">
        <v>1100</v>
      </c>
      <c r="V106" s="166" t="s">
        <v>119</v>
      </c>
      <c r="W106" s="166" t="s">
        <v>206</v>
      </c>
      <c r="X106" s="166" t="s">
        <v>463</v>
      </c>
      <c r="Y106" s="166" t="s">
        <v>1101</v>
      </c>
      <c r="Z106" s="166" t="s">
        <v>573</v>
      </c>
      <c r="AA106" s="166" t="s">
        <v>1102</v>
      </c>
      <c r="AB106" s="166" t="s">
        <v>1091</v>
      </c>
      <c r="AC106" s="166">
        <v>5974347</v>
      </c>
      <c r="AD106" s="166" t="s">
        <v>32</v>
      </c>
      <c r="AE106" s="166" t="s">
        <v>1103</v>
      </c>
      <c r="AF106" s="166" t="s">
        <v>32</v>
      </c>
      <c r="AG106" s="166" t="s">
        <v>1104</v>
      </c>
      <c r="AH106" s="167" t="s">
        <v>42</v>
      </c>
      <c r="AI106" s="166" t="s">
        <v>1105</v>
      </c>
      <c r="AJ106" s="166" t="s">
        <v>411</v>
      </c>
      <c r="AK106" s="166" t="s">
        <v>127</v>
      </c>
      <c r="AL106" s="166" t="s">
        <v>111</v>
      </c>
      <c r="AM106" s="168">
        <v>8971.2</v>
      </c>
      <c r="AN106" s="166"/>
      <c r="AO106" s="166" t="s">
        <v>111</v>
      </c>
      <c r="AP106" s="166" t="s">
        <v>212</v>
      </c>
      <c r="AQ106" s="166" t="s">
        <v>184</v>
      </c>
      <c r="AR106" s="166"/>
      <c r="AS106" s="166" t="s">
        <v>1106</v>
      </c>
      <c r="AT106" s="166"/>
      <c r="AU106" s="166" t="s">
        <v>235</v>
      </c>
      <c r="AV106" s="166"/>
      <c r="AW106" s="166" t="s">
        <v>1107</v>
      </c>
      <c r="AX106" s="166"/>
      <c r="AY106" s="166"/>
      <c r="AZ106" s="166"/>
      <c r="BA106" s="166" t="s">
        <v>414</v>
      </c>
      <c r="BB106" s="166">
        <v>93772673</v>
      </c>
      <c r="BC106" s="166" t="s">
        <v>191</v>
      </c>
      <c r="BD106" s="166" t="s">
        <v>138</v>
      </c>
      <c r="BE106" s="166" t="s">
        <v>784</v>
      </c>
      <c r="BF106" s="166" t="s">
        <v>217</v>
      </c>
      <c r="BG106" s="166" t="s">
        <v>450</v>
      </c>
      <c r="BH106" s="166" t="s">
        <v>286</v>
      </c>
      <c r="BI106" s="166" t="s">
        <v>191</v>
      </c>
      <c r="BJ106" s="166" t="s">
        <v>111</v>
      </c>
      <c r="BK106" s="166"/>
      <c r="BL106" s="166"/>
      <c r="BM106" s="166">
        <v>106070932</v>
      </c>
      <c r="BN106" s="166"/>
      <c r="BO106" s="166" t="s">
        <v>1108</v>
      </c>
    </row>
    <row r="107" spans="1:67">
      <c r="A107" s="166">
        <v>97</v>
      </c>
      <c r="B107" s="166" t="s">
        <v>106</v>
      </c>
      <c r="C107" s="166" t="s">
        <v>107</v>
      </c>
      <c r="D107" s="166" t="s">
        <v>1091</v>
      </c>
      <c r="E107" s="166" t="s">
        <v>1092</v>
      </c>
      <c r="F107" s="166" t="s">
        <v>1093</v>
      </c>
      <c r="G107" s="166" t="s">
        <v>1094</v>
      </c>
      <c r="H107" s="166" t="s">
        <v>1095</v>
      </c>
      <c r="I107" s="166" t="s">
        <v>1096</v>
      </c>
      <c r="J107" s="166" t="s">
        <v>463</v>
      </c>
      <c r="K107" s="166" t="s">
        <v>381</v>
      </c>
      <c r="L107" s="166" t="s">
        <v>248</v>
      </c>
      <c r="M107" s="166" t="s">
        <v>1097</v>
      </c>
      <c r="N107" s="166" t="s">
        <v>111</v>
      </c>
      <c r="O107" s="166" t="s">
        <v>381</v>
      </c>
      <c r="P107" s="166" t="s">
        <v>1098</v>
      </c>
      <c r="Q107" s="166" t="s">
        <v>1091</v>
      </c>
      <c r="R107" s="166" t="s">
        <v>32</v>
      </c>
      <c r="S107" s="166" t="s">
        <v>1099</v>
      </c>
      <c r="T107" s="166" t="s">
        <v>204</v>
      </c>
      <c r="U107" s="166" t="s">
        <v>1100</v>
      </c>
      <c r="V107" s="166" t="s">
        <v>119</v>
      </c>
      <c r="W107" s="166" t="s">
        <v>206</v>
      </c>
      <c r="X107" s="166" t="s">
        <v>463</v>
      </c>
      <c r="Y107" s="166" t="s">
        <v>1101</v>
      </c>
      <c r="Z107" s="166" t="s">
        <v>573</v>
      </c>
      <c r="AA107" s="166" t="s">
        <v>1102</v>
      </c>
      <c r="AB107" s="166" t="s">
        <v>1091</v>
      </c>
      <c r="AC107" s="166">
        <v>5974347</v>
      </c>
      <c r="AD107" s="166" t="s">
        <v>32</v>
      </c>
      <c r="AE107" s="166" t="s">
        <v>1103</v>
      </c>
      <c r="AF107" s="166" t="s">
        <v>32</v>
      </c>
      <c r="AG107" s="166" t="s">
        <v>1104</v>
      </c>
      <c r="AH107" s="167" t="s">
        <v>38</v>
      </c>
      <c r="AI107" s="166" t="s">
        <v>1109</v>
      </c>
      <c r="AJ107" s="166" t="s">
        <v>949</v>
      </c>
      <c r="AK107" s="166" t="s">
        <v>127</v>
      </c>
      <c r="AL107" s="166" t="s">
        <v>111</v>
      </c>
      <c r="AM107" s="168">
        <v>18800</v>
      </c>
      <c r="AN107" s="166"/>
      <c r="AO107" s="166" t="s">
        <v>111</v>
      </c>
      <c r="AP107" s="166" t="s">
        <v>212</v>
      </c>
      <c r="AQ107" s="166" t="s">
        <v>184</v>
      </c>
      <c r="AR107" s="166"/>
      <c r="AS107" s="166" t="s">
        <v>1106</v>
      </c>
      <c r="AT107" s="166"/>
      <c r="AU107" s="166" t="s">
        <v>235</v>
      </c>
      <c r="AV107" s="166"/>
      <c r="AW107" s="166" t="s">
        <v>1107</v>
      </c>
      <c r="AX107" s="166"/>
      <c r="AY107" s="166"/>
      <c r="AZ107" s="166"/>
      <c r="BA107" s="166"/>
      <c r="BB107" s="166">
        <v>93772673</v>
      </c>
      <c r="BC107" s="166" t="s">
        <v>137</v>
      </c>
      <c r="BD107" s="166" t="s">
        <v>138</v>
      </c>
      <c r="BE107" s="166" t="s">
        <v>784</v>
      </c>
      <c r="BF107" s="166" t="s">
        <v>217</v>
      </c>
      <c r="BG107" s="166" t="s">
        <v>450</v>
      </c>
      <c r="BH107" s="166" t="s">
        <v>286</v>
      </c>
      <c r="BI107" s="166" t="s">
        <v>191</v>
      </c>
      <c r="BJ107" s="166" t="s">
        <v>111</v>
      </c>
      <c r="BK107" s="166"/>
      <c r="BL107" s="166"/>
      <c r="BM107" s="166">
        <v>106070932</v>
      </c>
      <c r="BN107" s="166"/>
      <c r="BO107" s="166" t="s">
        <v>1108</v>
      </c>
    </row>
    <row r="108" spans="1:67">
      <c r="A108" s="166">
        <v>98</v>
      </c>
      <c r="B108" s="166" t="s">
        <v>106</v>
      </c>
      <c r="C108" s="166" t="s">
        <v>107</v>
      </c>
      <c r="D108" s="166"/>
      <c r="E108" s="166" t="s">
        <v>1110</v>
      </c>
      <c r="F108" s="166"/>
      <c r="G108" s="166" t="s">
        <v>1111</v>
      </c>
      <c r="H108" s="166" t="s">
        <v>1112</v>
      </c>
      <c r="I108" s="166" t="s">
        <v>111</v>
      </c>
      <c r="J108" s="166" t="s">
        <v>228</v>
      </c>
      <c r="K108" s="166" t="s">
        <v>9</v>
      </c>
      <c r="L108" s="166" t="s">
        <v>603</v>
      </c>
      <c r="M108" s="166" t="s">
        <v>1113</v>
      </c>
      <c r="N108" s="166"/>
      <c r="O108" s="166"/>
      <c r="P108" s="166"/>
      <c r="Q108" s="166" t="s">
        <v>1114</v>
      </c>
      <c r="R108" s="166" t="s">
        <v>9</v>
      </c>
      <c r="S108" s="166" t="s">
        <v>1115</v>
      </c>
      <c r="T108" s="166" t="s">
        <v>117</v>
      </c>
      <c r="U108" s="166" t="s">
        <v>1116</v>
      </c>
      <c r="V108" s="166" t="s">
        <v>119</v>
      </c>
      <c r="W108" s="166" t="s">
        <v>627</v>
      </c>
      <c r="X108" s="166" t="s">
        <v>228</v>
      </c>
      <c r="Y108" s="166" t="s">
        <v>340</v>
      </c>
      <c r="Z108" s="166" t="s">
        <v>1117</v>
      </c>
      <c r="AA108" s="166" t="s">
        <v>1118</v>
      </c>
      <c r="AB108" s="166" t="s">
        <v>1114</v>
      </c>
      <c r="AC108" s="166">
        <v>5974755</v>
      </c>
      <c r="AD108" s="166" t="s">
        <v>9</v>
      </c>
      <c r="AE108" s="166" t="s">
        <v>1116</v>
      </c>
      <c r="AF108" s="166" t="s">
        <v>9</v>
      </c>
      <c r="AG108" s="166" t="s">
        <v>1119</v>
      </c>
      <c r="AH108" s="167" t="s">
        <v>39</v>
      </c>
      <c r="AI108" s="166" t="s">
        <v>1120</v>
      </c>
      <c r="AJ108" s="166" t="s">
        <v>1121</v>
      </c>
      <c r="AK108" s="166" t="s">
        <v>127</v>
      </c>
      <c r="AL108" s="166" t="s">
        <v>111</v>
      </c>
      <c r="AM108" s="168">
        <v>17325</v>
      </c>
      <c r="AN108" s="166" t="s">
        <v>511</v>
      </c>
      <c r="AO108" s="166" t="s">
        <v>111</v>
      </c>
      <c r="AP108" s="166" t="s">
        <v>130</v>
      </c>
      <c r="AQ108" s="166" t="s">
        <v>184</v>
      </c>
      <c r="AR108" s="166" t="s">
        <v>1013</v>
      </c>
      <c r="AS108" s="166" t="s">
        <v>1122</v>
      </c>
      <c r="AT108" s="166" t="s">
        <v>1123</v>
      </c>
      <c r="AU108" s="166" t="s">
        <v>235</v>
      </c>
      <c r="AV108" s="166"/>
      <c r="AW108" s="166" t="s">
        <v>1124</v>
      </c>
      <c r="AX108" s="166"/>
      <c r="AY108" s="166"/>
      <c r="AZ108" s="166"/>
      <c r="BA108" s="166"/>
      <c r="BB108" s="166">
        <v>53109713</v>
      </c>
      <c r="BC108" s="166" t="s">
        <v>137</v>
      </c>
      <c r="BD108" s="166" t="s">
        <v>138</v>
      </c>
      <c r="BE108" s="166" t="s">
        <v>656</v>
      </c>
      <c r="BF108" s="166" t="s">
        <v>140</v>
      </c>
      <c r="BG108" s="166"/>
      <c r="BH108" s="166" t="s">
        <v>141</v>
      </c>
      <c r="BI108" s="166" t="s">
        <v>191</v>
      </c>
      <c r="BJ108" s="166" t="s">
        <v>111</v>
      </c>
      <c r="BK108" s="166"/>
      <c r="BL108" s="166" t="s">
        <v>142</v>
      </c>
      <c r="BM108" s="166"/>
      <c r="BN108" s="166" t="s">
        <v>192</v>
      </c>
      <c r="BO108" s="166"/>
    </row>
    <row r="109" spans="1:67">
      <c r="A109" s="166">
        <v>99</v>
      </c>
      <c r="B109" s="166" t="s">
        <v>106</v>
      </c>
      <c r="C109" s="166" t="s">
        <v>107</v>
      </c>
      <c r="D109" s="166"/>
      <c r="E109" s="166" t="s">
        <v>1110</v>
      </c>
      <c r="F109" s="166"/>
      <c r="G109" s="166" t="s">
        <v>1111</v>
      </c>
      <c r="H109" s="166" t="s">
        <v>1112</v>
      </c>
      <c r="I109" s="166" t="s">
        <v>111</v>
      </c>
      <c r="J109" s="166" t="s">
        <v>228</v>
      </c>
      <c r="K109" s="166" t="s">
        <v>9</v>
      </c>
      <c r="L109" s="166" t="s">
        <v>603</v>
      </c>
      <c r="M109" s="166" t="s">
        <v>1113</v>
      </c>
      <c r="N109" s="166"/>
      <c r="O109" s="166"/>
      <c r="P109" s="166"/>
      <c r="Q109" s="166" t="s">
        <v>1114</v>
      </c>
      <c r="R109" s="166" t="s">
        <v>9</v>
      </c>
      <c r="S109" s="166" t="s">
        <v>1115</v>
      </c>
      <c r="T109" s="166" t="s">
        <v>117</v>
      </c>
      <c r="U109" s="166" t="s">
        <v>1116</v>
      </c>
      <c r="V109" s="166" t="s">
        <v>119</v>
      </c>
      <c r="W109" s="166" t="s">
        <v>627</v>
      </c>
      <c r="X109" s="166" t="s">
        <v>228</v>
      </c>
      <c r="Y109" s="166" t="s">
        <v>340</v>
      </c>
      <c r="Z109" s="166" t="s">
        <v>1117</v>
      </c>
      <c r="AA109" s="166" t="s">
        <v>1118</v>
      </c>
      <c r="AB109" s="166" t="s">
        <v>1114</v>
      </c>
      <c r="AC109" s="166">
        <v>5974755</v>
      </c>
      <c r="AD109" s="166" t="s">
        <v>9</v>
      </c>
      <c r="AE109" s="166" t="s">
        <v>1116</v>
      </c>
      <c r="AF109" s="166" t="s">
        <v>9</v>
      </c>
      <c r="AG109" s="166" t="s">
        <v>1119</v>
      </c>
      <c r="AH109" s="167" t="s">
        <v>39</v>
      </c>
      <c r="AI109" s="166" t="s">
        <v>1125</v>
      </c>
      <c r="AJ109" s="166" t="s">
        <v>1126</v>
      </c>
      <c r="AK109" s="166" t="s">
        <v>127</v>
      </c>
      <c r="AL109" s="166" t="s">
        <v>111</v>
      </c>
      <c r="AM109" s="168">
        <v>10649.5</v>
      </c>
      <c r="AN109" s="166" t="s">
        <v>511</v>
      </c>
      <c r="AO109" s="166" t="s">
        <v>111</v>
      </c>
      <c r="AP109" s="166" t="s">
        <v>130</v>
      </c>
      <c r="AQ109" s="166" t="s">
        <v>184</v>
      </c>
      <c r="AR109" s="166" t="s">
        <v>843</v>
      </c>
      <c r="AS109" s="166" t="s">
        <v>1122</v>
      </c>
      <c r="AT109" s="166" t="s">
        <v>1127</v>
      </c>
      <c r="AU109" s="166" t="s">
        <v>260</v>
      </c>
      <c r="AV109" s="166"/>
      <c r="AW109" s="166" t="s">
        <v>1124</v>
      </c>
      <c r="AX109" s="166"/>
      <c r="AY109" s="166"/>
      <c r="AZ109" s="166"/>
      <c r="BA109" s="166"/>
      <c r="BB109" s="166">
        <v>53109713</v>
      </c>
      <c r="BC109" s="166" t="s">
        <v>137</v>
      </c>
      <c r="BD109" s="166" t="s">
        <v>138</v>
      </c>
      <c r="BE109" s="166" t="s">
        <v>656</v>
      </c>
      <c r="BF109" s="166" t="s">
        <v>140</v>
      </c>
      <c r="BG109" s="166"/>
      <c r="BH109" s="166" t="s">
        <v>141</v>
      </c>
      <c r="BI109" s="166" t="s">
        <v>191</v>
      </c>
      <c r="BJ109" s="166" t="s">
        <v>111</v>
      </c>
      <c r="BK109" s="166"/>
      <c r="BL109" s="166" t="s">
        <v>150</v>
      </c>
      <c r="BM109" s="166"/>
      <c r="BN109" s="166" t="s">
        <v>192</v>
      </c>
      <c r="BO109" s="166"/>
    </row>
    <row r="110" spans="1:67">
      <c r="A110" s="166">
        <v>100</v>
      </c>
      <c r="B110" s="166" t="s">
        <v>106</v>
      </c>
      <c r="C110" s="166" t="s">
        <v>107</v>
      </c>
      <c r="D110" s="166"/>
      <c r="E110" s="166" t="s">
        <v>1110</v>
      </c>
      <c r="F110" s="166"/>
      <c r="G110" s="166" t="s">
        <v>1111</v>
      </c>
      <c r="H110" s="166" t="s">
        <v>1112</v>
      </c>
      <c r="I110" s="166" t="s">
        <v>111</v>
      </c>
      <c r="J110" s="166" t="s">
        <v>228</v>
      </c>
      <c r="K110" s="166" t="s">
        <v>9</v>
      </c>
      <c r="L110" s="166" t="s">
        <v>603</v>
      </c>
      <c r="M110" s="166" t="s">
        <v>1113</v>
      </c>
      <c r="N110" s="166"/>
      <c r="O110" s="166"/>
      <c r="P110" s="166"/>
      <c r="Q110" s="166" t="s">
        <v>1114</v>
      </c>
      <c r="R110" s="166" t="s">
        <v>9</v>
      </c>
      <c r="S110" s="166" t="s">
        <v>1115</v>
      </c>
      <c r="T110" s="166" t="s">
        <v>117</v>
      </c>
      <c r="U110" s="166" t="s">
        <v>1116</v>
      </c>
      <c r="V110" s="166" t="s">
        <v>119</v>
      </c>
      <c r="W110" s="166" t="s">
        <v>627</v>
      </c>
      <c r="X110" s="166" t="s">
        <v>228</v>
      </c>
      <c r="Y110" s="166" t="s">
        <v>340</v>
      </c>
      <c r="Z110" s="166" t="s">
        <v>1117</v>
      </c>
      <c r="AA110" s="166" t="s">
        <v>1118</v>
      </c>
      <c r="AB110" s="166" t="s">
        <v>1114</v>
      </c>
      <c r="AC110" s="166">
        <v>5974755</v>
      </c>
      <c r="AD110" s="166" t="s">
        <v>9</v>
      </c>
      <c r="AE110" s="166" t="s">
        <v>1116</v>
      </c>
      <c r="AF110" s="166" t="s">
        <v>9</v>
      </c>
      <c r="AG110" s="166" t="s">
        <v>1119</v>
      </c>
      <c r="AH110" s="167" t="s">
        <v>39</v>
      </c>
      <c r="AI110" s="166" t="s">
        <v>1128</v>
      </c>
      <c r="AJ110" s="166" t="s">
        <v>1129</v>
      </c>
      <c r="AK110" s="166" t="s">
        <v>127</v>
      </c>
      <c r="AL110" s="166" t="s">
        <v>111</v>
      </c>
      <c r="AM110" s="168">
        <v>7987.15</v>
      </c>
      <c r="AN110" s="166" t="s">
        <v>511</v>
      </c>
      <c r="AO110" s="166" t="s">
        <v>111</v>
      </c>
      <c r="AP110" s="166" t="s">
        <v>130</v>
      </c>
      <c r="AQ110" s="166" t="s">
        <v>184</v>
      </c>
      <c r="AR110" s="166" t="s">
        <v>843</v>
      </c>
      <c r="AS110" s="166" t="s">
        <v>1122</v>
      </c>
      <c r="AT110" s="166" t="s">
        <v>1130</v>
      </c>
      <c r="AU110" s="166" t="s">
        <v>260</v>
      </c>
      <c r="AV110" s="166"/>
      <c r="AW110" s="166" t="s">
        <v>1124</v>
      </c>
      <c r="AX110" s="166"/>
      <c r="AY110" s="166"/>
      <c r="AZ110" s="166"/>
      <c r="BA110" s="166"/>
      <c r="BB110" s="166">
        <v>53109713</v>
      </c>
      <c r="BC110" s="166" t="s">
        <v>137</v>
      </c>
      <c r="BD110" s="166" t="s">
        <v>138</v>
      </c>
      <c r="BE110" s="166" t="s">
        <v>656</v>
      </c>
      <c r="BF110" s="166" t="s">
        <v>140</v>
      </c>
      <c r="BG110" s="166"/>
      <c r="BH110" s="166" t="s">
        <v>141</v>
      </c>
      <c r="BI110" s="166" t="s">
        <v>191</v>
      </c>
      <c r="BJ110" s="166" t="s">
        <v>111</v>
      </c>
      <c r="BK110" s="166"/>
      <c r="BL110" s="166" t="s">
        <v>150</v>
      </c>
      <c r="BM110" s="166"/>
      <c r="BN110" s="166" t="s">
        <v>192</v>
      </c>
      <c r="BO110" s="166"/>
    </row>
    <row r="111" spans="1:67">
      <c r="A111" s="166">
        <v>101</v>
      </c>
      <c r="B111" s="166" t="s">
        <v>106</v>
      </c>
      <c r="C111" s="166" t="s">
        <v>107</v>
      </c>
      <c r="D111" s="166"/>
      <c r="E111" s="166" t="s">
        <v>1110</v>
      </c>
      <c r="F111" s="166"/>
      <c r="G111" s="166" t="s">
        <v>1111</v>
      </c>
      <c r="H111" s="166" t="s">
        <v>1112</v>
      </c>
      <c r="I111" s="166" t="s">
        <v>111</v>
      </c>
      <c r="J111" s="166" t="s">
        <v>228</v>
      </c>
      <c r="K111" s="166" t="s">
        <v>9</v>
      </c>
      <c r="L111" s="166" t="s">
        <v>603</v>
      </c>
      <c r="M111" s="166" t="s">
        <v>1113</v>
      </c>
      <c r="N111" s="166"/>
      <c r="O111" s="166"/>
      <c r="P111" s="166"/>
      <c r="Q111" s="166" t="s">
        <v>1114</v>
      </c>
      <c r="R111" s="166" t="s">
        <v>9</v>
      </c>
      <c r="S111" s="166" t="s">
        <v>1115</v>
      </c>
      <c r="T111" s="166" t="s">
        <v>117</v>
      </c>
      <c r="U111" s="166" t="s">
        <v>1116</v>
      </c>
      <c r="V111" s="166" t="s">
        <v>119</v>
      </c>
      <c r="W111" s="166" t="s">
        <v>627</v>
      </c>
      <c r="X111" s="166" t="s">
        <v>228</v>
      </c>
      <c r="Y111" s="166" t="s">
        <v>340</v>
      </c>
      <c r="Z111" s="166" t="s">
        <v>1117</v>
      </c>
      <c r="AA111" s="166" t="s">
        <v>1118</v>
      </c>
      <c r="AB111" s="166" t="s">
        <v>1114</v>
      </c>
      <c r="AC111" s="166">
        <v>5974755</v>
      </c>
      <c r="AD111" s="166" t="s">
        <v>9</v>
      </c>
      <c r="AE111" s="166" t="s">
        <v>1116</v>
      </c>
      <c r="AF111" s="166" t="s">
        <v>9</v>
      </c>
      <c r="AG111" s="166" t="s">
        <v>1119</v>
      </c>
      <c r="AH111" s="167" t="s">
        <v>39</v>
      </c>
      <c r="AI111" s="166" t="s">
        <v>1131</v>
      </c>
      <c r="AJ111" s="166" t="s">
        <v>358</v>
      </c>
      <c r="AK111" s="166" t="s">
        <v>127</v>
      </c>
      <c r="AL111" s="166" t="s">
        <v>111</v>
      </c>
      <c r="AM111" s="168">
        <v>5539.1</v>
      </c>
      <c r="AN111" s="166" t="s">
        <v>511</v>
      </c>
      <c r="AO111" s="166" t="s">
        <v>111</v>
      </c>
      <c r="AP111" s="166" t="s">
        <v>130</v>
      </c>
      <c r="AQ111" s="166" t="s">
        <v>184</v>
      </c>
      <c r="AR111" s="166" t="s">
        <v>843</v>
      </c>
      <c r="AS111" s="166" t="s">
        <v>1122</v>
      </c>
      <c r="AT111" s="166" t="s">
        <v>1132</v>
      </c>
      <c r="AU111" s="166" t="s">
        <v>260</v>
      </c>
      <c r="AV111" s="166"/>
      <c r="AW111" s="166" t="s">
        <v>1124</v>
      </c>
      <c r="AX111" s="166"/>
      <c r="AY111" s="166"/>
      <c r="AZ111" s="166"/>
      <c r="BA111" s="166"/>
      <c r="BB111" s="166">
        <v>53109713</v>
      </c>
      <c r="BC111" s="166" t="s">
        <v>137</v>
      </c>
      <c r="BD111" s="166" t="s">
        <v>138</v>
      </c>
      <c r="BE111" s="166" t="s">
        <v>656</v>
      </c>
      <c r="BF111" s="166" t="s">
        <v>140</v>
      </c>
      <c r="BG111" s="166"/>
      <c r="BH111" s="166" t="s">
        <v>141</v>
      </c>
      <c r="BI111" s="166" t="s">
        <v>191</v>
      </c>
      <c r="BJ111" s="166" t="s">
        <v>111</v>
      </c>
      <c r="BK111" s="166"/>
      <c r="BL111" s="166" t="s">
        <v>150</v>
      </c>
      <c r="BM111" s="166"/>
      <c r="BN111" s="166" t="s">
        <v>192</v>
      </c>
      <c r="BO111" s="166"/>
    </row>
    <row r="112" spans="1:67">
      <c r="A112" s="166">
        <v>102</v>
      </c>
      <c r="B112" s="166" t="s">
        <v>106</v>
      </c>
      <c r="C112" s="166" t="s">
        <v>107</v>
      </c>
      <c r="D112" s="166" t="s">
        <v>1133</v>
      </c>
      <c r="E112" s="166" t="s">
        <v>1134</v>
      </c>
      <c r="F112" s="166" t="s">
        <v>1135</v>
      </c>
      <c r="G112" s="166" t="s">
        <v>1136</v>
      </c>
      <c r="H112" s="166" t="s">
        <v>1137</v>
      </c>
      <c r="I112" s="166"/>
      <c r="J112" s="166" t="s">
        <v>228</v>
      </c>
      <c r="K112" s="166" t="s">
        <v>9</v>
      </c>
      <c r="L112" s="166" t="s">
        <v>171</v>
      </c>
      <c r="M112" s="166" t="s">
        <v>172</v>
      </c>
      <c r="N112" s="166" t="s">
        <v>1138</v>
      </c>
      <c r="O112" s="166"/>
      <c r="P112" s="166"/>
      <c r="Q112" s="166" t="s">
        <v>1133</v>
      </c>
      <c r="R112" s="166" t="s">
        <v>9</v>
      </c>
      <c r="S112" s="166" t="s">
        <v>1139</v>
      </c>
      <c r="T112" s="166" t="s">
        <v>117</v>
      </c>
      <c r="U112" s="166" t="s">
        <v>1140</v>
      </c>
      <c r="V112" s="166" t="s">
        <v>119</v>
      </c>
      <c r="W112" s="166" t="s">
        <v>276</v>
      </c>
      <c r="X112" s="166" t="s">
        <v>228</v>
      </c>
      <c r="Y112" s="166" t="s">
        <v>944</v>
      </c>
      <c r="Z112" s="166" t="s">
        <v>1141</v>
      </c>
      <c r="AA112" s="166" t="s">
        <v>1142</v>
      </c>
      <c r="AB112" s="166" t="s">
        <v>1133</v>
      </c>
      <c r="AC112" s="166">
        <v>5914313</v>
      </c>
      <c r="AD112" s="166" t="s">
        <v>9</v>
      </c>
      <c r="AE112" s="166" t="s">
        <v>1143</v>
      </c>
      <c r="AF112" s="166" t="s">
        <v>9</v>
      </c>
      <c r="AG112" s="166" t="s">
        <v>1144</v>
      </c>
      <c r="AH112" s="167" t="s">
        <v>41</v>
      </c>
      <c r="AI112" s="166" t="s">
        <v>1145</v>
      </c>
      <c r="AJ112" s="166" t="s">
        <v>1146</v>
      </c>
      <c r="AK112" s="166" t="s">
        <v>127</v>
      </c>
      <c r="AL112" s="166" t="s">
        <v>111</v>
      </c>
      <c r="AM112" s="168">
        <v>7800</v>
      </c>
      <c r="AN112" s="166"/>
      <c r="AO112" s="166" t="s">
        <v>1135</v>
      </c>
      <c r="AP112" s="166" t="s">
        <v>130</v>
      </c>
      <c r="AQ112" s="166" t="s">
        <v>184</v>
      </c>
      <c r="AR112" s="166"/>
      <c r="AS112" s="166" t="s">
        <v>1147</v>
      </c>
      <c r="AT112" s="166"/>
      <c r="AU112" s="166" t="s">
        <v>260</v>
      </c>
      <c r="AV112" s="166"/>
      <c r="AW112" s="166" t="s">
        <v>1148</v>
      </c>
      <c r="AX112" s="166"/>
      <c r="AY112" s="166"/>
      <c r="AZ112" s="166"/>
      <c r="BA112" s="166"/>
      <c r="BB112" s="166">
        <v>79753776</v>
      </c>
      <c r="BC112" s="166" t="s">
        <v>137</v>
      </c>
      <c r="BD112" s="166" t="s">
        <v>238</v>
      </c>
      <c r="BE112" s="166" t="s">
        <v>285</v>
      </c>
      <c r="BF112" s="166" t="s">
        <v>217</v>
      </c>
      <c r="BG112" s="166" t="s">
        <v>190</v>
      </c>
      <c r="BH112" s="166" t="s">
        <v>141</v>
      </c>
      <c r="BI112" s="166" t="s">
        <v>191</v>
      </c>
      <c r="BJ112" s="166" t="s">
        <v>111</v>
      </c>
      <c r="BK112" s="166"/>
      <c r="BL112" s="166"/>
      <c r="BM112" s="166"/>
      <c r="BN112" s="166" t="s">
        <v>192</v>
      </c>
      <c r="BO112" s="166" t="s">
        <v>172</v>
      </c>
    </row>
    <row r="113" spans="1:67">
      <c r="A113" s="166">
        <v>103</v>
      </c>
      <c r="B113" s="166" t="s">
        <v>106</v>
      </c>
      <c r="C113" s="166" t="s">
        <v>107</v>
      </c>
      <c r="D113" s="166" t="s">
        <v>1149</v>
      </c>
      <c r="E113" s="166" t="s">
        <v>1150</v>
      </c>
      <c r="F113" s="166" t="s">
        <v>1151</v>
      </c>
      <c r="G113" s="166" t="s">
        <v>1152</v>
      </c>
      <c r="H113" s="166" t="s">
        <v>1153</v>
      </c>
      <c r="I113" s="166"/>
      <c r="J113" s="166" t="s">
        <v>247</v>
      </c>
      <c r="K113" s="166" t="s">
        <v>9</v>
      </c>
      <c r="L113" s="166" t="s">
        <v>171</v>
      </c>
      <c r="M113" s="166" t="s">
        <v>172</v>
      </c>
      <c r="N113" s="166" t="s">
        <v>1154</v>
      </c>
      <c r="O113" s="166"/>
      <c r="P113" s="166"/>
      <c r="Q113" s="166" t="s">
        <v>1149</v>
      </c>
      <c r="R113" s="166" t="s">
        <v>9</v>
      </c>
      <c r="S113" s="166" t="s">
        <v>1155</v>
      </c>
      <c r="T113" s="166" t="s">
        <v>117</v>
      </c>
      <c r="U113" s="166" t="s">
        <v>1156</v>
      </c>
      <c r="V113" s="166" t="s">
        <v>119</v>
      </c>
      <c r="W113" s="166" t="s">
        <v>1032</v>
      </c>
      <c r="X113" s="166" t="s">
        <v>247</v>
      </c>
      <c r="Y113" s="166" t="s">
        <v>1157</v>
      </c>
      <c r="Z113" s="166" t="s">
        <v>1158</v>
      </c>
      <c r="AA113" s="166" t="s">
        <v>1159</v>
      </c>
      <c r="AB113" s="166" t="s">
        <v>1149</v>
      </c>
      <c r="AC113" s="166">
        <v>5973233</v>
      </c>
      <c r="AD113" s="166" t="s">
        <v>9</v>
      </c>
      <c r="AE113" s="166" t="s">
        <v>1160</v>
      </c>
      <c r="AF113" s="166" t="s">
        <v>9</v>
      </c>
      <c r="AG113" s="166" t="s">
        <v>1161</v>
      </c>
      <c r="AH113" s="167" t="s">
        <v>40</v>
      </c>
      <c r="AI113" s="166" t="s">
        <v>1162</v>
      </c>
      <c r="AJ113" s="166" t="s">
        <v>1163</v>
      </c>
      <c r="AK113" s="166" t="s">
        <v>127</v>
      </c>
      <c r="AL113" s="166" t="s">
        <v>111</v>
      </c>
      <c r="AM113" s="168">
        <v>15300</v>
      </c>
      <c r="AN113" s="166" t="s">
        <v>128</v>
      </c>
      <c r="AO113" s="166" t="s">
        <v>1151</v>
      </c>
      <c r="AP113" s="166" t="s">
        <v>130</v>
      </c>
      <c r="AQ113" s="166" t="s">
        <v>184</v>
      </c>
      <c r="AR113" s="166" t="s">
        <v>1013</v>
      </c>
      <c r="AS113" s="166" t="s">
        <v>1164</v>
      </c>
      <c r="AT113" s="166" t="s">
        <v>1165</v>
      </c>
      <c r="AU113" s="166" t="s">
        <v>1166</v>
      </c>
      <c r="AV113" s="166"/>
      <c r="AW113" s="166" t="s">
        <v>1167</v>
      </c>
      <c r="AX113" s="166"/>
      <c r="AY113" s="166"/>
      <c r="AZ113" s="166"/>
      <c r="BA113" s="166"/>
      <c r="BB113" s="166">
        <v>68913684</v>
      </c>
      <c r="BC113" s="166" t="s">
        <v>137</v>
      </c>
      <c r="BD113" s="166" t="s">
        <v>1038</v>
      </c>
      <c r="BE113" s="166" t="s">
        <v>1039</v>
      </c>
      <c r="BF113" s="166" t="s">
        <v>111</v>
      </c>
      <c r="BG113" s="166"/>
      <c r="BH113" s="166" t="s">
        <v>286</v>
      </c>
      <c r="BI113" s="166" t="s">
        <v>191</v>
      </c>
      <c r="BJ113" s="166" t="s">
        <v>111</v>
      </c>
      <c r="BK113" s="166"/>
      <c r="BL113" s="166" t="s">
        <v>142</v>
      </c>
      <c r="BM113" s="166"/>
      <c r="BN113" s="166" t="s">
        <v>378</v>
      </c>
      <c r="BO113" s="166" t="s">
        <v>172</v>
      </c>
    </row>
    <row r="114" spans="1:67">
      <c r="A114" s="166">
        <v>104</v>
      </c>
      <c r="B114" s="166" t="s">
        <v>106</v>
      </c>
      <c r="C114" s="166" t="s">
        <v>107</v>
      </c>
      <c r="D114" s="166" t="s">
        <v>1168</v>
      </c>
      <c r="E114" s="166" t="s">
        <v>1169</v>
      </c>
      <c r="F114" s="166" t="s">
        <v>1005</v>
      </c>
      <c r="G114" s="166" t="s">
        <v>1170</v>
      </c>
      <c r="H114" s="166" t="s">
        <v>1171</v>
      </c>
      <c r="I114" s="166"/>
      <c r="J114" s="166" t="s">
        <v>228</v>
      </c>
      <c r="K114" s="166" t="s">
        <v>9</v>
      </c>
      <c r="L114" s="166" t="s">
        <v>171</v>
      </c>
      <c r="M114" s="166" t="s">
        <v>172</v>
      </c>
      <c r="N114" s="166" t="s">
        <v>1008</v>
      </c>
      <c r="O114" s="166"/>
      <c r="P114" s="166"/>
      <c r="Q114" s="166" t="s">
        <v>1168</v>
      </c>
      <c r="R114" s="166" t="s">
        <v>9</v>
      </c>
      <c r="S114" s="166" t="s">
        <v>1172</v>
      </c>
      <c r="T114" s="166" t="s">
        <v>117</v>
      </c>
      <c r="U114" s="166" t="s">
        <v>1173</v>
      </c>
      <c r="V114" s="166" t="s">
        <v>119</v>
      </c>
      <c r="W114" s="166" t="s">
        <v>227</v>
      </c>
      <c r="X114" s="166" t="s">
        <v>228</v>
      </c>
      <c r="Y114" s="166" t="s">
        <v>1174</v>
      </c>
      <c r="Z114" s="166" t="s">
        <v>1175</v>
      </c>
      <c r="AA114" s="166" t="s">
        <v>1176</v>
      </c>
      <c r="AB114" s="166" t="s">
        <v>1168</v>
      </c>
      <c r="AC114" s="166">
        <v>5972758</v>
      </c>
      <c r="AD114" s="166" t="s">
        <v>9</v>
      </c>
      <c r="AE114" s="166" t="s">
        <v>1177</v>
      </c>
      <c r="AF114" s="166" t="s">
        <v>9</v>
      </c>
      <c r="AG114" s="166" t="s">
        <v>1178</v>
      </c>
      <c r="AH114" s="167" t="s">
        <v>38</v>
      </c>
      <c r="AI114" s="166" t="s">
        <v>1179</v>
      </c>
      <c r="AJ114" s="166" t="s">
        <v>1180</v>
      </c>
      <c r="AK114" s="166" t="s">
        <v>127</v>
      </c>
      <c r="AL114" s="166" t="s">
        <v>111</v>
      </c>
      <c r="AM114" s="168">
        <v>10300</v>
      </c>
      <c r="AN114" s="166"/>
      <c r="AO114" s="166" t="s">
        <v>1005</v>
      </c>
      <c r="AP114" s="166" t="s">
        <v>130</v>
      </c>
      <c r="AQ114" s="166" t="s">
        <v>184</v>
      </c>
      <c r="AR114" s="166"/>
      <c r="AS114" s="166" t="s">
        <v>1181</v>
      </c>
      <c r="AT114" s="166"/>
      <c r="AU114" s="166" t="s">
        <v>1166</v>
      </c>
      <c r="AV114" s="166"/>
      <c r="AW114" s="166" t="s">
        <v>1182</v>
      </c>
      <c r="AX114" s="166"/>
      <c r="AY114" s="166"/>
      <c r="AZ114" s="166"/>
      <c r="BA114" s="166"/>
      <c r="BB114" s="166">
        <v>79918304</v>
      </c>
      <c r="BC114" s="166" t="s">
        <v>137</v>
      </c>
      <c r="BD114" s="166" t="s">
        <v>138</v>
      </c>
      <c r="BE114" s="166" t="s">
        <v>239</v>
      </c>
      <c r="BF114" s="166" t="s">
        <v>217</v>
      </c>
      <c r="BG114" s="166" t="s">
        <v>190</v>
      </c>
      <c r="BH114" s="166" t="s">
        <v>286</v>
      </c>
      <c r="BI114" s="166" t="s">
        <v>191</v>
      </c>
      <c r="BJ114" s="166" t="s">
        <v>111</v>
      </c>
      <c r="BK114" s="166"/>
      <c r="BL114" s="166"/>
      <c r="BM114" s="166"/>
      <c r="BN114" s="166" t="s">
        <v>378</v>
      </c>
      <c r="BO114" s="166" t="s">
        <v>172</v>
      </c>
    </row>
    <row r="115" spans="1:67">
      <c r="A115" s="166">
        <v>105</v>
      </c>
      <c r="B115" s="166" t="s">
        <v>106</v>
      </c>
      <c r="C115" s="166" t="s">
        <v>107</v>
      </c>
      <c r="D115" s="166" t="s">
        <v>1183</v>
      </c>
      <c r="E115" s="166" t="s">
        <v>1184</v>
      </c>
      <c r="F115" s="166" t="s">
        <v>1185</v>
      </c>
      <c r="G115" s="166" t="s">
        <v>1186</v>
      </c>
      <c r="H115" s="166" t="s">
        <v>1187</v>
      </c>
      <c r="I115" s="166"/>
      <c r="J115" s="166" t="s">
        <v>228</v>
      </c>
      <c r="K115" s="166" t="s">
        <v>9</v>
      </c>
      <c r="L115" s="166" t="s">
        <v>171</v>
      </c>
      <c r="M115" s="166" t="s">
        <v>172</v>
      </c>
      <c r="N115" s="166" t="s">
        <v>1188</v>
      </c>
      <c r="O115" s="166"/>
      <c r="P115" s="166"/>
      <c r="Q115" s="166" t="s">
        <v>1183</v>
      </c>
      <c r="R115" s="166" t="s">
        <v>9</v>
      </c>
      <c r="S115" s="166" t="s">
        <v>1189</v>
      </c>
      <c r="T115" s="166" t="s">
        <v>117</v>
      </c>
      <c r="U115" s="166" t="s">
        <v>1190</v>
      </c>
      <c r="V115" s="166" t="s">
        <v>338</v>
      </c>
      <c r="W115" s="166" t="s">
        <v>366</v>
      </c>
      <c r="X115" s="166" t="s">
        <v>228</v>
      </c>
      <c r="Y115" s="166" t="s">
        <v>1191</v>
      </c>
      <c r="Z115" s="166" t="s">
        <v>1192</v>
      </c>
      <c r="AA115" s="166" t="s">
        <v>1193</v>
      </c>
      <c r="AB115" s="166" t="s">
        <v>1183</v>
      </c>
      <c r="AC115" s="166">
        <v>5972756</v>
      </c>
      <c r="AD115" s="166" t="s">
        <v>9</v>
      </c>
      <c r="AE115" s="166" t="s">
        <v>1194</v>
      </c>
      <c r="AF115" s="166" t="s">
        <v>9</v>
      </c>
      <c r="AG115" s="166" t="s">
        <v>1195</v>
      </c>
      <c r="AH115" s="167" t="s">
        <v>41</v>
      </c>
      <c r="AI115" s="166" t="s">
        <v>1012</v>
      </c>
      <c r="AJ115" s="166" t="s">
        <v>925</v>
      </c>
      <c r="AK115" s="166" t="s">
        <v>127</v>
      </c>
      <c r="AL115" s="166" t="s">
        <v>111</v>
      </c>
      <c r="AM115" s="168">
        <v>3116.8</v>
      </c>
      <c r="AN115" s="166"/>
      <c r="AO115" s="166" t="s">
        <v>1185</v>
      </c>
      <c r="AP115" s="166" t="s">
        <v>130</v>
      </c>
      <c r="AQ115" s="166" t="s">
        <v>184</v>
      </c>
      <c r="AR115" s="166" t="s">
        <v>132</v>
      </c>
      <c r="AS115" s="166" t="s">
        <v>1196</v>
      </c>
      <c r="AT115" s="166" t="s">
        <v>1197</v>
      </c>
      <c r="AU115" s="166" t="s">
        <v>1166</v>
      </c>
      <c r="AV115" s="166"/>
      <c r="AW115" s="166" t="s">
        <v>1198</v>
      </c>
      <c r="AX115" s="166"/>
      <c r="AY115" s="166"/>
      <c r="AZ115" s="166"/>
      <c r="BA115" s="166"/>
      <c r="BB115" s="166">
        <v>81954727</v>
      </c>
      <c r="BC115" s="166" t="s">
        <v>137</v>
      </c>
      <c r="BD115" s="166" t="s">
        <v>138</v>
      </c>
      <c r="BE115" s="166" t="s">
        <v>375</v>
      </c>
      <c r="BF115" s="166" t="s">
        <v>376</v>
      </c>
      <c r="BG115" s="166" t="s">
        <v>190</v>
      </c>
      <c r="BH115" s="166" t="s">
        <v>286</v>
      </c>
      <c r="BI115" s="166" t="s">
        <v>191</v>
      </c>
      <c r="BJ115" s="166" t="s">
        <v>111</v>
      </c>
      <c r="BK115" s="166"/>
      <c r="BL115" s="166" t="s">
        <v>142</v>
      </c>
      <c r="BM115" s="166"/>
      <c r="BN115" s="166" t="s">
        <v>378</v>
      </c>
      <c r="BO115" s="166" t="s">
        <v>172</v>
      </c>
    </row>
    <row r="116" spans="1:67">
      <c r="A116" s="166">
        <v>106</v>
      </c>
      <c r="B116" s="166" t="s">
        <v>106</v>
      </c>
      <c r="C116" s="166" t="s">
        <v>107</v>
      </c>
      <c r="D116" s="166" t="s">
        <v>1183</v>
      </c>
      <c r="E116" s="166" t="s">
        <v>1184</v>
      </c>
      <c r="F116" s="166" t="s">
        <v>1185</v>
      </c>
      <c r="G116" s="166" t="s">
        <v>1186</v>
      </c>
      <c r="H116" s="166" t="s">
        <v>1187</v>
      </c>
      <c r="I116" s="166"/>
      <c r="J116" s="166" t="s">
        <v>228</v>
      </c>
      <c r="K116" s="166" t="s">
        <v>9</v>
      </c>
      <c r="L116" s="166" t="s">
        <v>171</v>
      </c>
      <c r="M116" s="166" t="s">
        <v>172</v>
      </c>
      <c r="N116" s="166" t="s">
        <v>1188</v>
      </c>
      <c r="O116" s="166"/>
      <c r="P116" s="166"/>
      <c r="Q116" s="166" t="s">
        <v>1183</v>
      </c>
      <c r="R116" s="166" t="s">
        <v>9</v>
      </c>
      <c r="S116" s="166" t="s">
        <v>1189</v>
      </c>
      <c r="T116" s="166" t="s">
        <v>117</v>
      </c>
      <c r="U116" s="166" t="s">
        <v>1190</v>
      </c>
      <c r="V116" s="166" t="s">
        <v>338</v>
      </c>
      <c r="W116" s="166" t="s">
        <v>366</v>
      </c>
      <c r="X116" s="166" t="s">
        <v>228</v>
      </c>
      <c r="Y116" s="166" t="s">
        <v>1191</v>
      </c>
      <c r="Z116" s="166" t="s">
        <v>1192</v>
      </c>
      <c r="AA116" s="166" t="s">
        <v>1193</v>
      </c>
      <c r="AB116" s="166" t="s">
        <v>1183</v>
      </c>
      <c r="AC116" s="166">
        <v>5972756</v>
      </c>
      <c r="AD116" s="166" t="s">
        <v>9</v>
      </c>
      <c r="AE116" s="166" t="s">
        <v>1194</v>
      </c>
      <c r="AF116" s="166" t="s">
        <v>9</v>
      </c>
      <c r="AG116" s="166" t="s">
        <v>1195</v>
      </c>
      <c r="AH116" s="167" t="s">
        <v>41</v>
      </c>
      <c r="AI116" s="166" t="s">
        <v>1018</v>
      </c>
      <c r="AJ116" s="166" t="s">
        <v>928</v>
      </c>
      <c r="AK116" s="166" t="s">
        <v>127</v>
      </c>
      <c r="AL116" s="166" t="s">
        <v>111</v>
      </c>
      <c r="AM116" s="168">
        <v>6545.8</v>
      </c>
      <c r="AN116" s="166"/>
      <c r="AO116" s="166" t="s">
        <v>1185</v>
      </c>
      <c r="AP116" s="166" t="s">
        <v>130</v>
      </c>
      <c r="AQ116" s="166" t="s">
        <v>184</v>
      </c>
      <c r="AR116" s="166" t="s">
        <v>132</v>
      </c>
      <c r="AS116" s="166" t="s">
        <v>1196</v>
      </c>
      <c r="AT116" s="166" t="s">
        <v>1199</v>
      </c>
      <c r="AU116" s="166" t="s">
        <v>1166</v>
      </c>
      <c r="AV116" s="166"/>
      <c r="AW116" s="166" t="s">
        <v>1198</v>
      </c>
      <c r="AX116" s="166"/>
      <c r="AY116" s="166"/>
      <c r="AZ116" s="166"/>
      <c r="BA116" s="166"/>
      <c r="BB116" s="166">
        <v>81954727</v>
      </c>
      <c r="BC116" s="166" t="s">
        <v>137</v>
      </c>
      <c r="BD116" s="166" t="s">
        <v>138</v>
      </c>
      <c r="BE116" s="166" t="s">
        <v>375</v>
      </c>
      <c r="BF116" s="166" t="s">
        <v>376</v>
      </c>
      <c r="BG116" s="166" t="s">
        <v>190</v>
      </c>
      <c r="BH116" s="166" t="s">
        <v>286</v>
      </c>
      <c r="BI116" s="166" t="s">
        <v>191</v>
      </c>
      <c r="BJ116" s="166" t="s">
        <v>111</v>
      </c>
      <c r="BK116" s="166"/>
      <c r="BL116" s="166" t="s">
        <v>142</v>
      </c>
      <c r="BM116" s="166"/>
      <c r="BN116" s="166" t="s">
        <v>378</v>
      </c>
      <c r="BO116" s="166" t="s">
        <v>172</v>
      </c>
    </row>
    <row r="117" spans="1:67">
      <c r="A117" s="166">
        <v>107</v>
      </c>
      <c r="B117" s="166" t="s">
        <v>106</v>
      </c>
      <c r="C117" s="166" t="s">
        <v>107</v>
      </c>
      <c r="D117" s="166" t="s">
        <v>1183</v>
      </c>
      <c r="E117" s="166" t="s">
        <v>1184</v>
      </c>
      <c r="F117" s="166" t="s">
        <v>1185</v>
      </c>
      <c r="G117" s="166" t="s">
        <v>1186</v>
      </c>
      <c r="H117" s="166" t="s">
        <v>1187</v>
      </c>
      <c r="I117" s="166"/>
      <c r="J117" s="166" t="s">
        <v>228</v>
      </c>
      <c r="K117" s="166" t="s">
        <v>9</v>
      </c>
      <c r="L117" s="166" t="s">
        <v>171</v>
      </c>
      <c r="M117" s="166" t="s">
        <v>172</v>
      </c>
      <c r="N117" s="166" t="s">
        <v>1188</v>
      </c>
      <c r="O117" s="166"/>
      <c r="P117" s="166"/>
      <c r="Q117" s="166" t="s">
        <v>1183</v>
      </c>
      <c r="R117" s="166" t="s">
        <v>9</v>
      </c>
      <c r="S117" s="166" t="s">
        <v>1189</v>
      </c>
      <c r="T117" s="166" t="s">
        <v>117</v>
      </c>
      <c r="U117" s="166" t="s">
        <v>1190</v>
      </c>
      <c r="V117" s="166" t="s">
        <v>338</v>
      </c>
      <c r="W117" s="166" t="s">
        <v>366</v>
      </c>
      <c r="X117" s="166" t="s">
        <v>228</v>
      </c>
      <c r="Y117" s="166" t="s">
        <v>1191</v>
      </c>
      <c r="Z117" s="166" t="s">
        <v>1192</v>
      </c>
      <c r="AA117" s="166" t="s">
        <v>1193</v>
      </c>
      <c r="AB117" s="166" t="s">
        <v>1183</v>
      </c>
      <c r="AC117" s="166">
        <v>5972756</v>
      </c>
      <c r="AD117" s="166" t="s">
        <v>9</v>
      </c>
      <c r="AE117" s="166" t="s">
        <v>1194</v>
      </c>
      <c r="AF117" s="166" t="s">
        <v>9</v>
      </c>
      <c r="AG117" s="166" t="s">
        <v>1195</v>
      </c>
      <c r="AH117" s="167" t="s">
        <v>41</v>
      </c>
      <c r="AI117" s="166" t="s">
        <v>1020</v>
      </c>
      <c r="AJ117" s="166" t="s">
        <v>148</v>
      </c>
      <c r="AK117" s="166" t="s">
        <v>127</v>
      </c>
      <c r="AL117" s="166" t="s">
        <v>111</v>
      </c>
      <c r="AM117" s="168">
        <v>4987.3</v>
      </c>
      <c r="AN117" s="166"/>
      <c r="AO117" s="166" t="s">
        <v>1185</v>
      </c>
      <c r="AP117" s="166" t="s">
        <v>130</v>
      </c>
      <c r="AQ117" s="166" t="s">
        <v>184</v>
      </c>
      <c r="AR117" s="166" t="s">
        <v>132</v>
      </c>
      <c r="AS117" s="166" t="s">
        <v>1196</v>
      </c>
      <c r="AT117" s="166" t="s">
        <v>1200</v>
      </c>
      <c r="AU117" s="166" t="s">
        <v>1166</v>
      </c>
      <c r="AV117" s="166"/>
      <c r="AW117" s="166" t="s">
        <v>1198</v>
      </c>
      <c r="AX117" s="166"/>
      <c r="AY117" s="166"/>
      <c r="AZ117" s="166"/>
      <c r="BA117" s="166"/>
      <c r="BB117" s="166">
        <v>81954727</v>
      </c>
      <c r="BC117" s="166" t="s">
        <v>137</v>
      </c>
      <c r="BD117" s="166" t="s">
        <v>138</v>
      </c>
      <c r="BE117" s="166" t="s">
        <v>375</v>
      </c>
      <c r="BF117" s="166" t="s">
        <v>376</v>
      </c>
      <c r="BG117" s="166" t="s">
        <v>190</v>
      </c>
      <c r="BH117" s="166" t="s">
        <v>286</v>
      </c>
      <c r="BI117" s="166" t="s">
        <v>191</v>
      </c>
      <c r="BJ117" s="166" t="s">
        <v>111</v>
      </c>
      <c r="BK117" s="166"/>
      <c r="BL117" s="166" t="s">
        <v>142</v>
      </c>
      <c r="BM117" s="166"/>
      <c r="BN117" s="166" t="s">
        <v>378</v>
      </c>
      <c r="BO117" s="166" t="s">
        <v>172</v>
      </c>
    </row>
    <row r="118" spans="1:67">
      <c r="A118" s="166">
        <v>108</v>
      </c>
      <c r="B118" s="166" t="s">
        <v>106</v>
      </c>
      <c r="C118" s="166" t="s">
        <v>107</v>
      </c>
      <c r="D118" s="166" t="s">
        <v>1183</v>
      </c>
      <c r="E118" s="166" t="s">
        <v>1184</v>
      </c>
      <c r="F118" s="166" t="s">
        <v>1185</v>
      </c>
      <c r="G118" s="166" t="s">
        <v>1186</v>
      </c>
      <c r="H118" s="166" t="s">
        <v>1187</v>
      </c>
      <c r="I118" s="166"/>
      <c r="J118" s="166" t="s">
        <v>228</v>
      </c>
      <c r="K118" s="166" t="s">
        <v>9</v>
      </c>
      <c r="L118" s="166" t="s">
        <v>171</v>
      </c>
      <c r="M118" s="166" t="s">
        <v>172</v>
      </c>
      <c r="N118" s="166" t="s">
        <v>1188</v>
      </c>
      <c r="O118" s="166"/>
      <c r="P118" s="166"/>
      <c r="Q118" s="166" t="s">
        <v>1183</v>
      </c>
      <c r="R118" s="166" t="s">
        <v>9</v>
      </c>
      <c r="S118" s="166" t="s">
        <v>1189</v>
      </c>
      <c r="T118" s="166" t="s">
        <v>117</v>
      </c>
      <c r="U118" s="166" t="s">
        <v>1190</v>
      </c>
      <c r="V118" s="166" t="s">
        <v>338</v>
      </c>
      <c r="W118" s="166" t="s">
        <v>366</v>
      </c>
      <c r="X118" s="166" t="s">
        <v>228</v>
      </c>
      <c r="Y118" s="166" t="s">
        <v>1191</v>
      </c>
      <c r="Z118" s="166" t="s">
        <v>1192</v>
      </c>
      <c r="AA118" s="166" t="s">
        <v>1193</v>
      </c>
      <c r="AB118" s="166" t="s">
        <v>1183</v>
      </c>
      <c r="AC118" s="166">
        <v>5972756</v>
      </c>
      <c r="AD118" s="166" t="s">
        <v>9</v>
      </c>
      <c r="AE118" s="166" t="s">
        <v>1194</v>
      </c>
      <c r="AF118" s="166" t="s">
        <v>9</v>
      </c>
      <c r="AG118" s="166" t="s">
        <v>1195</v>
      </c>
      <c r="AH118" s="167" t="s">
        <v>41</v>
      </c>
      <c r="AI118" s="166" t="s">
        <v>1201</v>
      </c>
      <c r="AJ118" s="166" t="s">
        <v>164</v>
      </c>
      <c r="AK118" s="166" t="s">
        <v>127</v>
      </c>
      <c r="AL118" s="166" t="s">
        <v>111</v>
      </c>
      <c r="AM118" s="168">
        <v>4473</v>
      </c>
      <c r="AN118" s="166"/>
      <c r="AO118" s="166" t="s">
        <v>1185</v>
      </c>
      <c r="AP118" s="166" t="s">
        <v>130</v>
      </c>
      <c r="AQ118" s="166" t="s">
        <v>184</v>
      </c>
      <c r="AR118" s="166" t="s">
        <v>132</v>
      </c>
      <c r="AS118" s="166" t="s">
        <v>1196</v>
      </c>
      <c r="AT118" s="166" t="s">
        <v>1202</v>
      </c>
      <c r="AU118" s="166" t="s">
        <v>1166</v>
      </c>
      <c r="AV118" s="166"/>
      <c r="AW118" s="166" t="s">
        <v>1198</v>
      </c>
      <c r="AX118" s="166"/>
      <c r="AY118" s="166"/>
      <c r="AZ118" s="166"/>
      <c r="BA118" s="166"/>
      <c r="BB118" s="166">
        <v>81954727</v>
      </c>
      <c r="BC118" s="166" t="s">
        <v>137</v>
      </c>
      <c r="BD118" s="166" t="s">
        <v>138</v>
      </c>
      <c r="BE118" s="166" t="s">
        <v>375</v>
      </c>
      <c r="BF118" s="166" t="s">
        <v>376</v>
      </c>
      <c r="BG118" s="166" t="s">
        <v>190</v>
      </c>
      <c r="BH118" s="166" t="s">
        <v>286</v>
      </c>
      <c r="BI118" s="166" t="s">
        <v>191</v>
      </c>
      <c r="BJ118" s="166" t="s">
        <v>111</v>
      </c>
      <c r="BK118" s="166"/>
      <c r="BL118" s="166" t="s">
        <v>142</v>
      </c>
      <c r="BM118" s="166"/>
      <c r="BN118" s="166" t="s">
        <v>378</v>
      </c>
      <c r="BO118" s="166" t="s">
        <v>172</v>
      </c>
    </row>
    <row r="119" spans="1:67">
      <c r="A119" s="166">
        <v>109</v>
      </c>
      <c r="B119" s="166" t="s">
        <v>106</v>
      </c>
      <c r="C119" s="166" t="s">
        <v>107</v>
      </c>
      <c r="D119" s="166" t="s">
        <v>1183</v>
      </c>
      <c r="E119" s="166" t="s">
        <v>1184</v>
      </c>
      <c r="F119" s="166" t="s">
        <v>1185</v>
      </c>
      <c r="G119" s="166" t="s">
        <v>1186</v>
      </c>
      <c r="H119" s="166" t="s">
        <v>1187</v>
      </c>
      <c r="I119" s="166"/>
      <c r="J119" s="166" t="s">
        <v>228</v>
      </c>
      <c r="K119" s="166" t="s">
        <v>9</v>
      </c>
      <c r="L119" s="166" t="s">
        <v>171</v>
      </c>
      <c r="M119" s="166" t="s">
        <v>172</v>
      </c>
      <c r="N119" s="166" t="s">
        <v>1188</v>
      </c>
      <c r="O119" s="166"/>
      <c r="P119" s="166"/>
      <c r="Q119" s="166" t="s">
        <v>1183</v>
      </c>
      <c r="R119" s="166" t="s">
        <v>9</v>
      </c>
      <c r="S119" s="166" t="s">
        <v>1189</v>
      </c>
      <c r="T119" s="166" t="s">
        <v>117</v>
      </c>
      <c r="U119" s="166" t="s">
        <v>1190</v>
      </c>
      <c r="V119" s="166" t="s">
        <v>338</v>
      </c>
      <c r="W119" s="166" t="s">
        <v>366</v>
      </c>
      <c r="X119" s="166" t="s">
        <v>228</v>
      </c>
      <c r="Y119" s="166" t="s">
        <v>1191</v>
      </c>
      <c r="Z119" s="166" t="s">
        <v>1192</v>
      </c>
      <c r="AA119" s="166" t="s">
        <v>1193</v>
      </c>
      <c r="AB119" s="166" t="s">
        <v>1183</v>
      </c>
      <c r="AC119" s="166">
        <v>5972756</v>
      </c>
      <c r="AD119" s="166" t="s">
        <v>9</v>
      </c>
      <c r="AE119" s="166" t="s">
        <v>1194</v>
      </c>
      <c r="AF119" s="166" t="s">
        <v>9</v>
      </c>
      <c r="AG119" s="166" t="s">
        <v>1195</v>
      </c>
      <c r="AH119" s="167" t="s">
        <v>41</v>
      </c>
      <c r="AI119" s="166" t="s">
        <v>1203</v>
      </c>
      <c r="AJ119" s="166" t="s">
        <v>161</v>
      </c>
      <c r="AK119" s="166" t="s">
        <v>127</v>
      </c>
      <c r="AL119" s="166" t="s">
        <v>111</v>
      </c>
      <c r="AM119" s="168">
        <v>1662.5</v>
      </c>
      <c r="AN119" s="166"/>
      <c r="AO119" s="166" t="s">
        <v>1185</v>
      </c>
      <c r="AP119" s="166" t="s">
        <v>130</v>
      </c>
      <c r="AQ119" s="166" t="s">
        <v>184</v>
      </c>
      <c r="AR119" s="166" t="s">
        <v>132</v>
      </c>
      <c r="AS119" s="166" t="s">
        <v>1196</v>
      </c>
      <c r="AT119" s="166" t="s">
        <v>1204</v>
      </c>
      <c r="AU119" s="166" t="s">
        <v>1166</v>
      </c>
      <c r="AV119" s="166"/>
      <c r="AW119" s="166" t="s">
        <v>1198</v>
      </c>
      <c r="AX119" s="166"/>
      <c r="AY119" s="166"/>
      <c r="AZ119" s="166"/>
      <c r="BA119" s="166"/>
      <c r="BB119" s="166">
        <v>81954727</v>
      </c>
      <c r="BC119" s="166" t="s">
        <v>137</v>
      </c>
      <c r="BD119" s="166" t="s">
        <v>138</v>
      </c>
      <c r="BE119" s="166" t="s">
        <v>375</v>
      </c>
      <c r="BF119" s="166" t="s">
        <v>376</v>
      </c>
      <c r="BG119" s="166" t="s">
        <v>190</v>
      </c>
      <c r="BH119" s="166" t="s">
        <v>286</v>
      </c>
      <c r="BI119" s="166" t="s">
        <v>191</v>
      </c>
      <c r="BJ119" s="166" t="s">
        <v>111</v>
      </c>
      <c r="BK119" s="166"/>
      <c r="BL119" s="166" t="s">
        <v>142</v>
      </c>
      <c r="BM119" s="166"/>
      <c r="BN119" s="166" t="s">
        <v>378</v>
      </c>
      <c r="BO119" s="166" t="s">
        <v>172</v>
      </c>
    </row>
    <row r="120" spans="1:67">
      <c r="A120" s="166">
        <v>110</v>
      </c>
      <c r="B120" s="166" t="s">
        <v>106</v>
      </c>
      <c r="C120" s="166" t="s">
        <v>107</v>
      </c>
      <c r="D120" s="166" t="s">
        <v>1183</v>
      </c>
      <c r="E120" s="166" t="s">
        <v>1184</v>
      </c>
      <c r="F120" s="166" t="s">
        <v>1185</v>
      </c>
      <c r="G120" s="166" t="s">
        <v>1186</v>
      </c>
      <c r="H120" s="166" t="s">
        <v>1187</v>
      </c>
      <c r="I120" s="166"/>
      <c r="J120" s="166" t="s">
        <v>228</v>
      </c>
      <c r="K120" s="166" t="s">
        <v>9</v>
      </c>
      <c r="L120" s="166" t="s">
        <v>171</v>
      </c>
      <c r="M120" s="166" t="s">
        <v>172</v>
      </c>
      <c r="N120" s="166" t="s">
        <v>1188</v>
      </c>
      <c r="O120" s="166"/>
      <c r="P120" s="166"/>
      <c r="Q120" s="166" t="s">
        <v>1183</v>
      </c>
      <c r="R120" s="166" t="s">
        <v>9</v>
      </c>
      <c r="S120" s="166" t="s">
        <v>1189</v>
      </c>
      <c r="T120" s="166" t="s">
        <v>117</v>
      </c>
      <c r="U120" s="166" t="s">
        <v>1190</v>
      </c>
      <c r="V120" s="166" t="s">
        <v>338</v>
      </c>
      <c r="W120" s="166" t="s">
        <v>366</v>
      </c>
      <c r="X120" s="166" t="s">
        <v>228</v>
      </c>
      <c r="Y120" s="166" t="s">
        <v>1191</v>
      </c>
      <c r="Z120" s="166" t="s">
        <v>1192</v>
      </c>
      <c r="AA120" s="166" t="s">
        <v>1193</v>
      </c>
      <c r="AB120" s="166" t="s">
        <v>1183</v>
      </c>
      <c r="AC120" s="166">
        <v>5972756</v>
      </c>
      <c r="AD120" s="166" t="s">
        <v>9</v>
      </c>
      <c r="AE120" s="166" t="s">
        <v>1194</v>
      </c>
      <c r="AF120" s="166" t="s">
        <v>9</v>
      </c>
      <c r="AG120" s="166" t="s">
        <v>1195</v>
      </c>
      <c r="AH120" s="167" t="s">
        <v>41</v>
      </c>
      <c r="AI120" s="166" t="s">
        <v>1205</v>
      </c>
      <c r="AJ120" s="166" t="s">
        <v>158</v>
      </c>
      <c r="AK120" s="166" t="s">
        <v>127</v>
      </c>
      <c r="AL120" s="166" t="s">
        <v>111</v>
      </c>
      <c r="AM120" s="168">
        <v>6514.6</v>
      </c>
      <c r="AN120" s="166"/>
      <c r="AO120" s="166" t="s">
        <v>1185</v>
      </c>
      <c r="AP120" s="166" t="s">
        <v>130</v>
      </c>
      <c r="AQ120" s="166" t="s">
        <v>184</v>
      </c>
      <c r="AR120" s="166" t="s">
        <v>132</v>
      </c>
      <c r="AS120" s="166" t="s">
        <v>1196</v>
      </c>
      <c r="AT120" s="166" t="s">
        <v>1206</v>
      </c>
      <c r="AU120" s="166" t="s">
        <v>1166</v>
      </c>
      <c r="AV120" s="166"/>
      <c r="AW120" s="166" t="s">
        <v>1198</v>
      </c>
      <c r="AX120" s="166"/>
      <c r="AY120" s="166"/>
      <c r="AZ120" s="166"/>
      <c r="BA120" s="166"/>
      <c r="BB120" s="166">
        <v>81954727</v>
      </c>
      <c r="BC120" s="166" t="s">
        <v>137</v>
      </c>
      <c r="BD120" s="166" t="s">
        <v>138</v>
      </c>
      <c r="BE120" s="166" t="s">
        <v>375</v>
      </c>
      <c r="BF120" s="166" t="s">
        <v>376</v>
      </c>
      <c r="BG120" s="166" t="s">
        <v>190</v>
      </c>
      <c r="BH120" s="166" t="s">
        <v>286</v>
      </c>
      <c r="BI120" s="166" t="s">
        <v>191</v>
      </c>
      <c r="BJ120" s="166" t="s">
        <v>111</v>
      </c>
      <c r="BK120" s="166"/>
      <c r="BL120" s="166" t="s">
        <v>142</v>
      </c>
      <c r="BM120" s="166"/>
      <c r="BN120" s="166" t="s">
        <v>378</v>
      </c>
      <c r="BO120" s="166" t="s">
        <v>172</v>
      </c>
    </row>
    <row r="121" spans="1:67">
      <c r="A121" s="166">
        <v>111</v>
      </c>
      <c r="B121" s="166" t="s">
        <v>106</v>
      </c>
      <c r="C121" s="166" t="s">
        <v>107</v>
      </c>
      <c r="D121" s="166" t="s">
        <v>1207</v>
      </c>
      <c r="E121" s="166" t="s">
        <v>1208</v>
      </c>
      <c r="F121" s="166" t="s">
        <v>201</v>
      </c>
      <c r="G121" s="166" t="s">
        <v>1209</v>
      </c>
      <c r="H121" s="166" t="s">
        <v>111</v>
      </c>
      <c r="I121" s="166" t="s">
        <v>111</v>
      </c>
      <c r="J121" s="166" t="s">
        <v>228</v>
      </c>
      <c r="K121" s="166" t="s">
        <v>9</v>
      </c>
      <c r="L121" s="166" t="s">
        <v>171</v>
      </c>
      <c r="M121" s="166" t="s">
        <v>975</v>
      </c>
      <c r="N121" s="166" t="s">
        <v>976</v>
      </c>
      <c r="O121" s="166"/>
      <c r="P121" s="166"/>
      <c r="Q121" s="166" t="s">
        <v>1210</v>
      </c>
      <c r="R121" s="166" t="s">
        <v>9</v>
      </c>
      <c r="S121" s="166" t="s">
        <v>1211</v>
      </c>
      <c r="T121" s="166" t="s">
        <v>204</v>
      </c>
      <c r="U121" s="166" t="s">
        <v>1212</v>
      </c>
      <c r="V121" s="166" t="s">
        <v>119</v>
      </c>
      <c r="W121" s="166" t="s">
        <v>276</v>
      </c>
      <c r="X121" s="166" t="s">
        <v>228</v>
      </c>
      <c r="Y121" s="166" t="s">
        <v>995</v>
      </c>
      <c r="Z121" s="166" t="s">
        <v>1213</v>
      </c>
      <c r="AA121" s="166" t="s">
        <v>1213</v>
      </c>
      <c r="AB121" s="166" t="s">
        <v>1210</v>
      </c>
      <c r="AC121" s="166">
        <v>5949791</v>
      </c>
      <c r="AD121" s="166" t="s">
        <v>9</v>
      </c>
      <c r="AE121" s="166" t="s">
        <v>1214</v>
      </c>
      <c r="AF121" s="166" t="s">
        <v>9</v>
      </c>
      <c r="AG121" s="166" t="s">
        <v>1215</v>
      </c>
      <c r="AH121" s="167" t="s">
        <v>38</v>
      </c>
      <c r="AI121" s="166" t="s">
        <v>1216</v>
      </c>
      <c r="AJ121" s="166" t="s">
        <v>888</v>
      </c>
      <c r="AK121" s="166" t="s">
        <v>127</v>
      </c>
      <c r="AL121" s="166" t="s">
        <v>111</v>
      </c>
      <c r="AM121" s="168">
        <v>3600</v>
      </c>
      <c r="AN121" s="166"/>
      <c r="AO121" s="166" t="s">
        <v>9</v>
      </c>
      <c r="AP121" s="166" t="s">
        <v>212</v>
      </c>
      <c r="AQ121" s="166" t="s">
        <v>184</v>
      </c>
      <c r="AR121" s="166"/>
      <c r="AS121" s="166" t="s">
        <v>1217</v>
      </c>
      <c r="AT121" s="166"/>
      <c r="AU121" s="166" t="s">
        <v>1166</v>
      </c>
      <c r="AV121" s="166"/>
      <c r="AW121" s="166" t="s">
        <v>1218</v>
      </c>
      <c r="AX121" s="166"/>
      <c r="AY121" s="166"/>
      <c r="AZ121" s="166"/>
      <c r="BA121" s="166"/>
      <c r="BB121" s="166">
        <v>53065893</v>
      </c>
      <c r="BC121" s="166" t="s">
        <v>137</v>
      </c>
      <c r="BD121" s="166" t="s">
        <v>238</v>
      </c>
      <c r="BE121" s="166" t="s">
        <v>285</v>
      </c>
      <c r="BF121" s="166" t="s">
        <v>217</v>
      </c>
      <c r="BG121" s="166" t="s">
        <v>190</v>
      </c>
      <c r="BH121" s="166" t="s">
        <v>241</v>
      </c>
      <c r="BI121" s="166" t="s">
        <v>191</v>
      </c>
      <c r="BJ121" s="166" t="s">
        <v>111</v>
      </c>
      <c r="BK121" s="166"/>
      <c r="BL121" s="166"/>
      <c r="BM121" s="166"/>
      <c r="BN121" s="166" t="s">
        <v>192</v>
      </c>
      <c r="BO121" s="166" t="s">
        <v>307</v>
      </c>
    </row>
    <row r="122" spans="1:67">
      <c r="A122" s="166">
        <v>112</v>
      </c>
      <c r="B122" s="166" t="s">
        <v>106</v>
      </c>
      <c r="C122" s="166" t="s">
        <v>107</v>
      </c>
      <c r="D122" s="166" t="s">
        <v>1219</v>
      </c>
      <c r="E122" s="166" t="s">
        <v>1220</v>
      </c>
      <c r="F122" s="166" t="s">
        <v>1221</v>
      </c>
      <c r="G122" s="166" t="s">
        <v>1222</v>
      </c>
      <c r="H122" s="166" t="s">
        <v>1223</v>
      </c>
      <c r="I122" s="166" t="s">
        <v>1224</v>
      </c>
      <c r="J122" s="166" t="s">
        <v>298</v>
      </c>
      <c r="K122" s="166" t="s">
        <v>23</v>
      </c>
      <c r="L122" s="166" t="s">
        <v>199</v>
      </c>
      <c r="M122" s="166" t="s">
        <v>1225</v>
      </c>
      <c r="N122" s="166" t="s">
        <v>111</v>
      </c>
      <c r="O122" s="166"/>
      <c r="P122" s="166"/>
      <c r="Q122" s="166" t="s">
        <v>1226</v>
      </c>
      <c r="R122" s="166" t="s">
        <v>23</v>
      </c>
      <c r="S122" s="166" t="s">
        <v>1227</v>
      </c>
      <c r="T122" s="166" t="s">
        <v>204</v>
      </c>
      <c r="U122" s="166" t="s">
        <v>1228</v>
      </c>
      <c r="V122" s="166" t="s">
        <v>119</v>
      </c>
      <c r="W122" s="166" t="s">
        <v>227</v>
      </c>
      <c r="X122" s="166" t="s">
        <v>228</v>
      </c>
      <c r="Y122" s="166" t="s">
        <v>1229</v>
      </c>
      <c r="Z122" s="166" t="s">
        <v>1230</v>
      </c>
      <c r="AA122" s="166" t="s">
        <v>1231</v>
      </c>
      <c r="AB122" s="166" t="s">
        <v>1226</v>
      </c>
      <c r="AC122" s="166">
        <v>5949764</v>
      </c>
      <c r="AD122" s="166" t="s">
        <v>23</v>
      </c>
      <c r="AE122" s="166" t="s">
        <v>1232</v>
      </c>
      <c r="AF122" s="166" t="s">
        <v>23</v>
      </c>
      <c r="AG122" s="166" t="s">
        <v>1233</v>
      </c>
      <c r="AH122" s="167" t="s">
        <v>38</v>
      </c>
      <c r="AI122" s="166" t="s">
        <v>1234</v>
      </c>
      <c r="AJ122" s="166" t="s">
        <v>1180</v>
      </c>
      <c r="AK122" s="166" t="s">
        <v>127</v>
      </c>
      <c r="AL122" s="166" t="s">
        <v>111</v>
      </c>
      <c r="AM122" s="168">
        <v>63000</v>
      </c>
      <c r="AN122" s="166"/>
      <c r="AO122" s="166" t="s">
        <v>111</v>
      </c>
      <c r="AP122" s="166" t="s">
        <v>212</v>
      </c>
      <c r="AQ122" s="166" t="s">
        <v>184</v>
      </c>
      <c r="AR122" s="166"/>
      <c r="AS122" s="166" t="s">
        <v>1235</v>
      </c>
      <c r="AT122" s="166"/>
      <c r="AU122" s="166" t="s">
        <v>1166</v>
      </c>
      <c r="AV122" s="166"/>
      <c r="AW122" s="166" t="s">
        <v>1236</v>
      </c>
      <c r="AX122" s="166"/>
      <c r="AY122" s="166"/>
      <c r="AZ122" s="166"/>
      <c r="BA122" s="166"/>
      <c r="BB122" s="166">
        <v>28158555</v>
      </c>
      <c r="BC122" s="166" t="s">
        <v>137</v>
      </c>
      <c r="BD122" s="166" t="s">
        <v>138</v>
      </c>
      <c r="BE122" s="166" t="s">
        <v>239</v>
      </c>
      <c r="BF122" s="166" t="s">
        <v>217</v>
      </c>
      <c r="BG122" s="166" t="s">
        <v>1231</v>
      </c>
      <c r="BH122" s="166" t="s">
        <v>286</v>
      </c>
      <c r="BI122" s="166" t="s">
        <v>191</v>
      </c>
      <c r="BJ122" s="166" t="s">
        <v>111</v>
      </c>
      <c r="BK122" s="166"/>
      <c r="BL122" s="166"/>
      <c r="BM122" s="166"/>
      <c r="BN122" s="166" t="s">
        <v>143</v>
      </c>
      <c r="BO122" s="166" t="s">
        <v>1225</v>
      </c>
    </row>
    <row r="123" spans="1:67">
      <c r="A123" s="166">
        <v>113</v>
      </c>
      <c r="B123" s="166" t="s">
        <v>106</v>
      </c>
      <c r="C123" s="166" t="s">
        <v>107</v>
      </c>
      <c r="D123" s="166"/>
      <c r="E123" s="166" t="s">
        <v>1237</v>
      </c>
      <c r="F123" s="166"/>
      <c r="G123" s="166" t="s">
        <v>1238</v>
      </c>
      <c r="H123" s="166" t="s">
        <v>1239</v>
      </c>
      <c r="I123" s="166" t="s">
        <v>111</v>
      </c>
      <c r="J123" s="166" t="s">
        <v>112</v>
      </c>
      <c r="K123" s="166" t="s">
        <v>477</v>
      </c>
      <c r="L123" s="166" t="s">
        <v>171</v>
      </c>
      <c r="M123" s="166" t="s">
        <v>1240</v>
      </c>
      <c r="N123" s="166"/>
      <c r="O123" s="166"/>
      <c r="P123" s="166"/>
      <c r="Q123" s="166" t="s">
        <v>1241</v>
      </c>
      <c r="R123" s="166" t="s">
        <v>477</v>
      </c>
      <c r="S123" s="166" t="s">
        <v>1242</v>
      </c>
      <c r="T123" s="166" t="s">
        <v>117</v>
      </c>
      <c r="U123" s="166" t="s">
        <v>1243</v>
      </c>
      <c r="V123" s="166" t="s">
        <v>119</v>
      </c>
      <c r="W123" s="166" t="s">
        <v>227</v>
      </c>
      <c r="X123" s="166" t="s">
        <v>112</v>
      </c>
      <c r="Y123" s="166" t="s">
        <v>901</v>
      </c>
      <c r="Z123" s="166" t="s">
        <v>1244</v>
      </c>
      <c r="AA123" s="166" t="s">
        <v>1245</v>
      </c>
      <c r="AB123" s="166" t="s">
        <v>1241</v>
      </c>
      <c r="AC123" s="166">
        <v>5949660</v>
      </c>
      <c r="AD123" s="166" t="s">
        <v>9</v>
      </c>
      <c r="AE123" s="166" t="s">
        <v>1246</v>
      </c>
      <c r="AF123" s="166" t="s">
        <v>477</v>
      </c>
      <c r="AG123" s="166" t="s">
        <v>1247</v>
      </c>
      <c r="AH123" s="167" t="s">
        <v>38</v>
      </c>
      <c r="AI123" s="166"/>
      <c r="AJ123" s="166"/>
      <c r="AK123" s="166" t="s">
        <v>127</v>
      </c>
      <c r="AL123" s="166" t="s">
        <v>111</v>
      </c>
      <c r="AM123" s="168">
        <v>143500</v>
      </c>
      <c r="AN123" s="166"/>
      <c r="AO123" s="166" t="s">
        <v>1248</v>
      </c>
      <c r="AP123" s="166" t="s">
        <v>447</v>
      </c>
      <c r="AQ123" s="166" t="s">
        <v>184</v>
      </c>
      <c r="AR123" s="166"/>
      <c r="AS123" s="166" t="s">
        <v>1249</v>
      </c>
      <c r="AT123" s="166"/>
      <c r="AU123" s="166"/>
      <c r="AV123" s="166"/>
      <c r="AW123" s="166" t="s">
        <v>1250</v>
      </c>
      <c r="AX123" s="166"/>
      <c r="AY123" s="166"/>
      <c r="AZ123" s="166"/>
      <c r="BA123" s="166"/>
      <c r="BB123" s="166">
        <v>65830574</v>
      </c>
      <c r="BC123" s="166" t="s">
        <v>137</v>
      </c>
      <c r="BD123" s="166" t="s">
        <v>138</v>
      </c>
      <c r="BE123" s="166" t="s">
        <v>1251</v>
      </c>
      <c r="BF123" s="166" t="s">
        <v>1252</v>
      </c>
      <c r="BG123" s="166"/>
      <c r="BH123" s="166" t="s">
        <v>141</v>
      </c>
      <c r="BI123" s="166" t="s">
        <v>137</v>
      </c>
      <c r="BJ123" s="166" t="s">
        <v>111</v>
      </c>
      <c r="BK123" s="166"/>
      <c r="BL123" s="166"/>
      <c r="BM123" s="166"/>
      <c r="BN123" s="166" t="s">
        <v>192</v>
      </c>
      <c r="BO123" s="166"/>
    </row>
    <row r="124" spans="1:67">
      <c r="A124" s="166">
        <v>114</v>
      </c>
      <c r="B124" s="166" t="s">
        <v>106</v>
      </c>
      <c r="C124" s="166" t="s">
        <v>107</v>
      </c>
      <c r="D124" s="166" t="s">
        <v>1253</v>
      </c>
      <c r="E124" s="166" t="s">
        <v>1254</v>
      </c>
      <c r="F124" s="166" t="s">
        <v>1005</v>
      </c>
      <c r="G124" s="166" t="s">
        <v>1255</v>
      </c>
      <c r="H124" s="166" t="s">
        <v>1256</v>
      </c>
      <c r="I124" s="166"/>
      <c r="J124" s="166" t="s">
        <v>463</v>
      </c>
      <c r="K124" s="166" t="s">
        <v>9</v>
      </c>
      <c r="L124" s="166" t="s">
        <v>171</v>
      </c>
      <c r="M124" s="166" t="s">
        <v>172</v>
      </c>
      <c r="N124" s="166" t="s">
        <v>1008</v>
      </c>
      <c r="O124" s="166"/>
      <c r="P124" s="166"/>
      <c r="Q124" s="166" t="s">
        <v>1253</v>
      </c>
      <c r="R124" s="166" t="s">
        <v>9</v>
      </c>
      <c r="S124" s="166" t="s">
        <v>1257</v>
      </c>
      <c r="T124" s="166" t="s">
        <v>117</v>
      </c>
      <c r="U124" s="166" t="s">
        <v>1258</v>
      </c>
      <c r="V124" s="166" t="s">
        <v>119</v>
      </c>
      <c r="W124" s="166" t="s">
        <v>366</v>
      </c>
      <c r="X124" s="166" t="s">
        <v>463</v>
      </c>
      <c r="Y124" s="166" t="s">
        <v>1259</v>
      </c>
      <c r="Z124" s="166" t="s">
        <v>1260</v>
      </c>
      <c r="AA124" s="166" t="s">
        <v>1261</v>
      </c>
      <c r="AB124" s="166" t="s">
        <v>1253</v>
      </c>
      <c r="AC124" s="166">
        <v>5972487</v>
      </c>
      <c r="AD124" s="166" t="s">
        <v>9</v>
      </c>
      <c r="AE124" s="166" t="s">
        <v>1262</v>
      </c>
      <c r="AF124" s="166" t="s">
        <v>9</v>
      </c>
      <c r="AG124" s="166" t="s">
        <v>1262</v>
      </c>
      <c r="AH124" s="167" t="s">
        <v>41</v>
      </c>
      <c r="AI124" s="166" t="s">
        <v>924</v>
      </c>
      <c r="AJ124" s="166" t="s">
        <v>925</v>
      </c>
      <c r="AK124" s="166" t="s">
        <v>127</v>
      </c>
      <c r="AL124" s="166" t="s">
        <v>111</v>
      </c>
      <c r="AM124" s="168">
        <v>4000</v>
      </c>
      <c r="AN124" s="166"/>
      <c r="AO124" s="166" t="s">
        <v>1005</v>
      </c>
      <c r="AP124" s="166" t="s">
        <v>130</v>
      </c>
      <c r="AQ124" s="166" t="s">
        <v>184</v>
      </c>
      <c r="AR124" s="166" t="s">
        <v>843</v>
      </c>
      <c r="AS124" s="166" t="s">
        <v>1263</v>
      </c>
      <c r="AT124" s="166" t="s">
        <v>1264</v>
      </c>
      <c r="AU124" s="166" t="s">
        <v>282</v>
      </c>
      <c r="AV124" s="166"/>
      <c r="AW124" s="166" t="s">
        <v>1265</v>
      </c>
      <c r="AX124" s="166"/>
      <c r="AY124" s="166"/>
      <c r="AZ124" s="166"/>
      <c r="BA124" s="166"/>
      <c r="BB124" s="166">
        <v>84762362</v>
      </c>
      <c r="BC124" s="166" t="s">
        <v>137</v>
      </c>
      <c r="BD124" s="166" t="s">
        <v>138</v>
      </c>
      <c r="BE124" s="166" t="s">
        <v>375</v>
      </c>
      <c r="BF124" s="166" t="s">
        <v>217</v>
      </c>
      <c r="BG124" s="166" t="s">
        <v>190</v>
      </c>
      <c r="BH124" s="166" t="s">
        <v>241</v>
      </c>
      <c r="BI124" s="166" t="s">
        <v>191</v>
      </c>
      <c r="BJ124" s="166" t="s">
        <v>111</v>
      </c>
      <c r="BK124" s="166"/>
      <c r="BL124" s="166" t="s">
        <v>142</v>
      </c>
      <c r="BM124" s="166"/>
      <c r="BN124" s="166"/>
      <c r="BO124" s="166" t="s">
        <v>172</v>
      </c>
    </row>
    <row r="125" spans="1:67">
      <c r="A125" s="166">
        <v>115</v>
      </c>
      <c r="B125" s="166" t="s">
        <v>106</v>
      </c>
      <c r="C125" s="166" t="s">
        <v>107</v>
      </c>
      <c r="D125" s="166" t="s">
        <v>1253</v>
      </c>
      <c r="E125" s="166" t="s">
        <v>1254</v>
      </c>
      <c r="F125" s="166" t="s">
        <v>1005</v>
      </c>
      <c r="G125" s="166" t="s">
        <v>1255</v>
      </c>
      <c r="H125" s="166" t="s">
        <v>1256</v>
      </c>
      <c r="I125" s="166"/>
      <c r="J125" s="166" t="s">
        <v>463</v>
      </c>
      <c r="K125" s="166" t="s">
        <v>9</v>
      </c>
      <c r="L125" s="166" t="s">
        <v>171</v>
      </c>
      <c r="M125" s="166" t="s">
        <v>172</v>
      </c>
      <c r="N125" s="166" t="s">
        <v>1008</v>
      </c>
      <c r="O125" s="166"/>
      <c r="P125" s="166"/>
      <c r="Q125" s="166" t="s">
        <v>1253</v>
      </c>
      <c r="R125" s="166" t="s">
        <v>9</v>
      </c>
      <c r="S125" s="166" t="s">
        <v>1257</v>
      </c>
      <c r="T125" s="166" t="s">
        <v>117</v>
      </c>
      <c r="U125" s="166" t="s">
        <v>1258</v>
      </c>
      <c r="V125" s="166" t="s">
        <v>119</v>
      </c>
      <c r="W125" s="166" t="s">
        <v>366</v>
      </c>
      <c r="X125" s="166" t="s">
        <v>463</v>
      </c>
      <c r="Y125" s="166" t="s">
        <v>1259</v>
      </c>
      <c r="Z125" s="166" t="s">
        <v>1260</v>
      </c>
      <c r="AA125" s="166" t="s">
        <v>1261</v>
      </c>
      <c r="AB125" s="166" t="s">
        <v>1253</v>
      </c>
      <c r="AC125" s="166">
        <v>5972487</v>
      </c>
      <c r="AD125" s="166" t="s">
        <v>9</v>
      </c>
      <c r="AE125" s="166" t="s">
        <v>1262</v>
      </c>
      <c r="AF125" s="166" t="s">
        <v>9</v>
      </c>
      <c r="AG125" s="166" t="s">
        <v>1262</v>
      </c>
      <c r="AH125" s="167" t="s">
        <v>41</v>
      </c>
      <c r="AI125" s="166" t="s">
        <v>927</v>
      </c>
      <c r="AJ125" s="166" t="s">
        <v>928</v>
      </c>
      <c r="AK125" s="166" t="s">
        <v>127</v>
      </c>
      <c r="AL125" s="166" t="s">
        <v>111</v>
      </c>
      <c r="AM125" s="168">
        <v>7900</v>
      </c>
      <c r="AN125" s="166"/>
      <c r="AO125" s="166" t="s">
        <v>1005</v>
      </c>
      <c r="AP125" s="166" t="s">
        <v>130</v>
      </c>
      <c r="AQ125" s="166" t="s">
        <v>184</v>
      </c>
      <c r="AR125" s="166" t="s">
        <v>843</v>
      </c>
      <c r="AS125" s="166" t="s">
        <v>1263</v>
      </c>
      <c r="AT125" s="166" t="s">
        <v>1266</v>
      </c>
      <c r="AU125" s="166" t="s">
        <v>282</v>
      </c>
      <c r="AV125" s="166"/>
      <c r="AW125" s="166" t="s">
        <v>1265</v>
      </c>
      <c r="AX125" s="166"/>
      <c r="AY125" s="166"/>
      <c r="AZ125" s="166"/>
      <c r="BA125" s="166"/>
      <c r="BB125" s="166">
        <v>84762362</v>
      </c>
      <c r="BC125" s="166" t="s">
        <v>137</v>
      </c>
      <c r="BD125" s="166" t="s">
        <v>138</v>
      </c>
      <c r="BE125" s="166" t="s">
        <v>375</v>
      </c>
      <c r="BF125" s="166" t="s">
        <v>217</v>
      </c>
      <c r="BG125" s="166" t="s">
        <v>190</v>
      </c>
      <c r="BH125" s="166" t="s">
        <v>241</v>
      </c>
      <c r="BI125" s="166" t="s">
        <v>191</v>
      </c>
      <c r="BJ125" s="166" t="s">
        <v>111</v>
      </c>
      <c r="BK125" s="166"/>
      <c r="BL125" s="166" t="s">
        <v>142</v>
      </c>
      <c r="BM125" s="166"/>
      <c r="BN125" s="166"/>
      <c r="BO125" s="166" t="s">
        <v>172</v>
      </c>
    </row>
    <row r="126" spans="1:67">
      <c r="A126" s="166">
        <v>116</v>
      </c>
      <c r="B126" s="166" t="s">
        <v>106</v>
      </c>
      <c r="C126" s="166" t="s">
        <v>107</v>
      </c>
      <c r="D126" s="166" t="s">
        <v>1253</v>
      </c>
      <c r="E126" s="166" t="s">
        <v>1254</v>
      </c>
      <c r="F126" s="166" t="s">
        <v>1005</v>
      </c>
      <c r="G126" s="166" t="s">
        <v>1255</v>
      </c>
      <c r="H126" s="166" t="s">
        <v>1256</v>
      </c>
      <c r="I126" s="166"/>
      <c r="J126" s="166" t="s">
        <v>463</v>
      </c>
      <c r="K126" s="166" t="s">
        <v>9</v>
      </c>
      <c r="L126" s="166" t="s">
        <v>171</v>
      </c>
      <c r="M126" s="166" t="s">
        <v>172</v>
      </c>
      <c r="N126" s="166" t="s">
        <v>1008</v>
      </c>
      <c r="O126" s="166"/>
      <c r="P126" s="166"/>
      <c r="Q126" s="166" t="s">
        <v>1253</v>
      </c>
      <c r="R126" s="166" t="s">
        <v>9</v>
      </c>
      <c r="S126" s="166" t="s">
        <v>1257</v>
      </c>
      <c r="T126" s="166" t="s">
        <v>117</v>
      </c>
      <c r="U126" s="166" t="s">
        <v>1258</v>
      </c>
      <c r="V126" s="166" t="s">
        <v>119</v>
      </c>
      <c r="W126" s="166" t="s">
        <v>366</v>
      </c>
      <c r="X126" s="166" t="s">
        <v>463</v>
      </c>
      <c r="Y126" s="166" t="s">
        <v>1259</v>
      </c>
      <c r="Z126" s="166" t="s">
        <v>1260</v>
      </c>
      <c r="AA126" s="166" t="s">
        <v>1261</v>
      </c>
      <c r="AB126" s="166" t="s">
        <v>1253</v>
      </c>
      <c r="AC126" s="166">
        <v>5972487</v>
      </c>
      <c r="AD126" s="166" t="s">
        <v>9</v>
      </c>
      <c r="AE126" s="166" t="s">
        <v>1262</v>
      </c>
      <c r="AF126" s="166" t="s">
        <v>9</v>
      </c>
      <c r="AG126" s="166" t="s">
        <v>1262</v>
      </c>
      <c r="AH126" s="167" t="s">
        <v>41</v>
      </c>
      <c r="AI126" s="166" t="s">
        <v>930</v>
      </c>
      <c r="AJ126" s="166" t="s">
        <v>148</v>
      </c>
      <c r="AK126" s="166" t="s">
        <v>127</v>
      </c>
      <c r="AL126" s="166" t="s">
        <v>111</v>
      </c>
      <c r="AM126" s="168">
        <v>6400</v>
      </c>
      <c r="AN126" s="166"/>
      <c r="AO126" s="166" t="s">
        <v>1005</v>
      </c>
      <c r="AP126" s="166" t="s">
        <v>130</v>
      </c>
      <c r="AQ126" s="166" t="s">
        <v>184</v>
      </c>
      <c r="AR126" s="166" t="s">
        <v>843</v>
      </c>
      <c r="AS126" s="166" t="s">
        <v>1263</v>
      </c>
      <c r="AT126" s="166" t="s">
        <v>1267</v>
      </c>
      <c r="AU126" s="166" t="s">
        <v>282</v>
      </c>
      <c r="AV126" s="166"/>
      <c r="AW126" s="166" t="s">
        <v>1265</v>
      </c>
      <c r="AX126" s="166"/>
      <c r="AY126" s="166"/>
      <c r="AZ126" s="166"/>
      <c r="BA126" s="166"/>
      <c r="BB126" s="166">
        <v>84762362</v>
      </c>
      <c r="BC126" s="166" t="s">
        <v>137</v>
      </c>
      <c r="BD126" s="166" t="s">
        <v>138</v>
      </c>
      <c r="BE126" s="166" t="s">
        <v>375</v>
      </c>
      <c r="BF126" s="166" t="s">
        <v>217</v>
      </c>
      <c r="BG126" s="166" t="s">
        <v>190</v>
      </c>
      <c r="BH126" s="166" t="s">
        <v>241</v>
      </c>
      <c r="BI126" s="166" t="s">
        <v>191</v>
      </c>
      <c r="BJ126" s="166" t="s">
        <v>111</v>
      </c>
      <c r="BK126" s="166"/>
      <c r="BL126" s="166" t="s">
        <v>142</v>
      </c>
      <c r="BM126" s="166"/>
      <c r="BN126" s="166"/>
      <c r="BO126" s="166" t="s">
        <v>172</v>
      </c>
    </row>
    <row r="127" spans="1:67">
      <c r="A127" s="166">
        <v>117</v>
      </c>
      <c r="B127" s="166" t="s">
        <v>106</v>
      </c>
      <c r="C127" s="166" t="s">
        <v>107</v>
      </c>
      <c r="D127" s="166"/>
      <c r="E127" s="166" t="s">
        <v>1268</v>
      </c>
      <c r="F127" s="166"/>
      <c r="G127" s="166" t="s">
        <v>1269</v>
      </c>
      <c r="H127" s="166" t="s">
        <v>1270</v>
      </c>
      <c r="I127" s="166" t="s">
        <v>1271</v>
      </c>
      <c r="J127" s="166" t="s">
        <v>298</v>
      </c>
      <c r="K127" s="166" t="s">
        <v>9</v>
      </c>
      <c r="L127" s="166" t="s">
        <v>199</v>
      </c>
      <c r="M127" s="166" t="s">
        <v>1225</v>
      </c>
      <c r="N127" s="166"/>
      <c r="O127" s="166"/>
      <c r="P127" s="166"/>
      <c r="Q127" s="166" t="s">
        <v>1272</v>
      </c>
      <c r="R127" s="166" t="s">
        <v>9</v>
      </c>
      <c r="S127" s="166" t="s">
        <v>1273</v>
      </c>
      <c r="T127" s="166" t="s">
        <v>117</v>
      </c>
      <c r="U127" s="166" t="s">
        <v>1274</v>
      </c>
      <c r="V127" s="166" t="s">
        <v>119</v>
      </c>
      <c r="W127" s="166" t="s">
        <v>227</v>
      </c>
      <c r="X127" s="166" t="s">
        <v>198</v>
      </c>
      <c r="Y127" s="166" t="s">
        <v>1275</v>
      </c>
      <c r="Z127" s="166" t="s">
        <v>1276</v>
      </c>
      <c r="AA127" s="166" t="s">
        <v>1276</v>
      </c>
      <c r="AB127" s="166" t="s">
        <v>1272</v>
      </c>
      <c r="AC127" s="166">
        <v>5971994</v>
      </c>
      <c r="AD127" s="166" t="s">
        <v>9</v>
      </c>
      <c r="AE127" s="166" t="s">
        <v>1274</v>
      </c>
      <c r="AF127" s="166" t="s">
        <v>9</v>
      </c>
      <c r="AG127" s="166" t="s">
        <v>1277</v>
      </c>
      <c r="AH127" s="167" t="s">
        <v>38</v>
      </c>
      <c r="AI127" s="166" t="s">
        <v>1278</v>
      </c>
      <c r="AJ127" s="166" t="s">
        <v>1068</v>
      </c>
      <c r="AK127" s="166" t="s">
        <v>127</v>
      </c>
      <c r="AL127" s="166" t="s">
        <v>111</v>
      </c>
      <c r="AM127" s="168">
        <v>-34750</v>
      </c>
      <c r="AN127" s="166"/>
      <c r="AO127" s="166" t="s">
        <v>111</v>
      </c>
      <c r="AP127" s="166" t="s">
        <v>130</v>
      </c>
      <c r="AQ127" s="166" t="s">
        <v>184</v>
      </c>
      <c r="AR127" s="166"/>
      <c r="AS127" s="166" t="s">
        <v>1279</v>
      </c>
      <c r="AT127" s="166"/>
      <c r="AU127" s="166" t="s">
        <v>282</v>
      </c>
      <c r="AV127" s="166"/>
      <c r="AW127" s="166" t="s">
        <v>1280</v>
      </c>
      <c r="AX127" s="166"/>
      <c r="AY127" s="166"/>
      <c r="AZ127" s="166"/>
      <c r="BA127" s="166"/>
      <c r="BB127" s="166">
        <v>89441844</v>
      </c>
      <c r="BC127" s="166" t="s">
        <v>137</v>
      </c>
      <c r="BD127" s="166" t="s">
        <v>138</v>
      </c>
      <c r="BE127" s="166" t="s">
        <v>239</v>
      </c>
      <c r="BF127" s="166" t="s">
        <v>140</v>
      </c>
      <c r="BG127" s="166"/>
      <c r="BH127" s="166" t="s">
        <v>286</v>
      </c>
      <c r="BI127" s="166" t="s">
        <v>191</v>
      </c>
      <c r="BJ127" s="166" t="s">
        <v>111</v>
      </c>
      <c r="BK127" s="166"/>
      <c r="BL127" s="166"/>
      <c r="BM127" s="166"/>
      <c r="BN127" s="166"/>
      <c r="BO127" s="166"/>
    </row>
    <row r="128" spans="1:67">
      <c r="A128" s="166">
        <v>118</v>
      </c>
      <c r="B128" s="166" t="s">
        <v>106</v>
      </c>
      <c r="C128" s="166" t="s">
        <v>107</v>
      </c>
      <c r="D128" s="166"/>
      <c r="E128" s="166" t="s">
        <v>1268</v>
      </c>
      <c r="F128" s="166"/>
      <c r="G128" s="166" t="s">
        <v>1269</v>
      </c>
      <c r="H128" s="166" t="s">
        <v>1270</v>
      </c>
      <c r="I128" s="166" t="s">
        <v>1271</v>
      </c>
      <c r="J128" s="166" t="s">
        <v>298</v>
      </c>
      <c r="K128" s="166" t="s">
        <v>9</v>
      </c>
      <c r="L128" s="166" t="s">
        <v>199</v>
      </c>
      <c r="M128" s="166" t="s">
        <v>1225</v>
      </c>
      <c r="N128" s="166"/>
      <c r="O128" s="166"/>
      <c r="P128" s="166"/>
      <c r="Q128" s="166" t="s">
        <v>1272</v>
      </c>
      <c r="R128" s="166" t="s">
        <v>9</v>
      </c>
      <c r="S128" s="166" t="s">
        <v>1273</v>
      </c>
      <c r="T128" s="166" t="s">
        <v>117</v>
      </c>
      <c r="U128" s="166" t="s">
        <v>1274</v>
      </c>
      <c r="V128" s="166" t="s">
        <v>119</v>
      </c>
      <c r="W128" s="166" t="s">
        <v>227</v>
      </c>
      <c r="X128" s="166" t="s">
        <v>198</v>
      </c>
      <c r="Y128" s="166" t="s">
        <v>1275</v>
      </c>
      <c r="Z128" s="166" t="s">
        <v>1276</v>
      </c>
      <c r="AA128" s="166" t="s">
        <v>1276</v>
      </c>
      <c r="AB128" s="166" t="s">
        <v>1272</v>
      </c>
      <c r="AC128" s="166">
        <v>5971994</v>
      </c>
      <c r="AD128" s="166" t="s">
        <v>9</v>
      </c>
      <c r="AE128" s="166" t="s">
        <v>1274</v>
      </c>
      <c r="AF128" s="166" t="s">
        <v>9</v>
      </c>
      <c r="AG128" s="166" t="s">
        <v>1277</v>
      </c>
      <c r="AH128" s="167" t="s">
        <v>38</v>
      </c>
      <c r="AI128" s="166" t="s">
        <v>1281</v>
      </c>
      <c r="AJ128" s="166" t="s">
        <v>1282</v>
      </c>
      <c r="AK128" s="166" t="s">
        <v>127</v>
      </c>
      <c r="AL128" s="166" t="s">
        <v>111</v>
      </c>
      <c r="AM128" s="168">
        <v>34000</v>
      </c>
      <c r="AN128" s="166"/>
      <c r="AO128" s="166" t="s">
        <v>111</v>
      </c>
      <c r="AP128" s="166" t="s">
        <v>130</v>
      </c>
      <c r="AQ128" s="166" t="s">
        <v>184</v>
      </c>
      <c r="AR128" s="166"/>
      <c r="AS128" s="166" t="s">
        <v>1279</v>
      </c>
      <c r="AT128" s="166"/>
      <c r="AU128" s="166" t="s">
        <v>282</v>
      </c>
      <c r="AV128" s="166"/>
      <c r="AW128" s="166" t="s">
        <v>1280</v>
      </c>
      <c r="AX128" s="166"/>
      <c r="AY128" s="166"/>
      <c r="AZ128" s="166"/>
      <c r="BA128" s="166"/>
      <c r="BB128" s="166">
        <v>89441844</v>
      </c>
      <c r="BC128" s="166" t="s">
        <v>137</v>
      </c>
      <c r="BD128" s="166" t="s">
        <v>138</v>
      </c>
      <c r="BE128" s="166" t="s">
        <v>239</v>
      </c>
      <c r="BF128" s="166" t="s">
        <v>140</v>
      </c>
      <c r="BG128" s="166"/>
      <c r="BH128" s="166" t="s">
        <v>286</v>
      </c>
      <c r="BI128" s="166" t="s">
        <v>191</v>
      </c>
      <c r="BJ128" s="166" t="s">
        <v>111</v>
      </c>
      <c r="BK128" s="166"/>
      <c r="BL128" s="166"/>
      <c r="BM128" s="166"/>
      <c r="BN128" s="166"/>
      <c r="BO128" s="166"/>
    </row>
    <row r="129" spans="1:67">
      <c r="A129" s="166">
        <v>119</v>
      </c>
      <c r="B129" s="166" t="s">
        <v>106</v>
      </c>
      <c r="C129" s="166" t="s">
        <v>107</v>
      </c>
      <c r="D129" s="166" t="s">
        <v>1283</v>
      </c>
      <c r="E129" s="166" t="s">
        <v>1284</v>
      </c>
      <c r="F129" s="166" t="s">
        <v>602</v>
      </c>
      <c r="G129" s="166" t="s">
        <v>1285</v>
      </c>
      <c r="H129" s="166" t="s">
        <v>1286</v>
      </c>
      <c r="I129" s="166" t="s">
        <v>111</v>
      </c>
      <c r="J129" s="166" t="s">
        <v>112</v>
      </c>
      <c r="K129" s="166" t="s">
        <v>602</v>
      </c>
      <c r="L129" s="166" t="s">
        <v>199</v>
      </c>
      <c r="M129" s="166" t="s">
        <v>200</v>
      </c>
      <c r="N129" s="166" t="s">
        <v>111</v>
      </c>
      <c r="O129" s="166" t="s">
        <v>602</v>
      </c>
      <c r="P129" s="166" t="s">
        <v>1287</v>
      </c>
      <c r="Q129" s="166" t="s">
        <v>1288</v>
      </c>
      <c r="R129" s="166" t="s">
        <v>23</v>
      </c>
      <c r="S129" s="166" t="s">
        <v>1289</v>
      </c>
      <c r="T129" s="166" t="s">
        <v>204</v>
      </c>
      <c r="U129" s="166" t="s">
        <v>1290</v>
      </c>
      <c r="V129" s="166" t="s">
        <v>119</v>
      </c>
      <c r="W129" s="166" t="s">
        <v>366</v>
      </c>
      <c r="X129" s="166" t="s">
        <v>112</v>
      </c>
      <c r="Y129" s="166" t="s">
        <v>1291</v>
      </c>
      <c r="Z129" s="166" t="s">
        <v>573</v>
      </c>
      <c r="AA129" s="166" t="s">
        <v>1292</v>
      </c>
      <c r="AB129" s="166" t="s">
        <v>1288</v>
      </c>
      <c r="AC129" s="166">
        <v>5971988</v>
      </c>
      <c r="AD129" s="166" t="s">
        <v>23</v>
      </c>
      <c r="AE129" s="166" t="s">
        <v>1293</v>
      </c>
      <c r="AF129" s="166" t="s">
        <v>23</v>
      </c>
      <c r="AG129" s="166" t="s">
        <v>1293</v>
      </c>
      <c r="AH129" s="167" t="s">
        <v>41</v>
      </c>
      <c r="AI129" s="166" t="s">
        <v>1294</v>
      </c>
      <c r="AJ129" s="166" t="s">
        <v>1295</v>
      </c>
      <c r="AK129" s="166" t="s">
        <v>127</v>
      </c>
      <c r="AL129" s="166" t="s">
        <v>111</v>
      </c>
      <c r="AM129" s="168">
        <v>36640</v>
      </c>
      <c r="AN129" s="166"/>
      <c r="AO129" s="166" t="s">
        <v>111</v>
      </c>
      <c r="AP129" s="166" t="s">
        <v>212</v>
      </c>
      <c r="AQ129" s="166" t="s">
        <v>184</v>
      </c>
      <c r="AR129" s="166" t="s">
        <v>1296</v>
      </c>
      <c r="AS129" s="166" t="s">
        <v>1297</v>
      </c>
      <c r="AT129" s="166" t="s">
        <v>1298</v>
      </c>
      <c r="AU129" s="166" t="s">
        <v>282</v>
      </c>
      <c r="AV129" s="166"/>
      <c r="AW129" s="166" t="s">
        <v>1299</v>
      </c>
      <c r="AX129" s="166"/>
      <c r="AY129" s="166"/>
      <c r="AZ129" s="166"/>
      <c r="BA129" s="166"/>
      <c r="BB129" s="166">
        <v>92752270</v>
      </c>
      <c r="BC129" s="166" t="s">
        <v>137</v>
      </c>
      <c r="BD129" s="166" t="s">
        <v>138</v>
      </c>
      <c r="BE129" s="166" t="s">
        <v>375</v>
      </c>
      <c r="BF129" s="166" t="s">
        <v>264</v>
      </c>
      <c r="BG129" s="166" t="s">
        <v>190</v>
      </c>
      <c r="BH129" s="166" t="s">
        <v>141</v>
      </c>
      <c r="BI129" s="166" t="s">
        <v>191</v>
      </c>
      <c r="BJ129" s="166" t="s">
        <v>111</v>
      </c>
      <c r="BK129" s="166"/>
      <c r="BL129" s="166" t="s">
        <v>142</v>
      </c>
      <c r="BM129" s="166"/>
      <c r="BN129" s="166" t="s">
        <v>143</v>
      </c>
      <c r="BO129" s="166"/>
    </row>
    <row r="130" spans="1:67">
      <c r="A130" s="166">
        <v>120</v>
      </c>
      <c r="B130" s="166" t="s">
        <v>106</v>
      </c>
      <c r="C130" s="166" t="s">
        <v>107</v>
      </c>
      <c r="D130" s="166" t="s">
        <v>1300</v>
      </c>
      <c r="E130" s="166" t="s">
        <v>1301</v>
      </c>
      <c r="F130" s="166" t="s">
        <v>436</v>
      </c>
      <c r="G130" s="166" t="s">
        <v>1302</v>
      </c>
      <c r="H130" s="166" t="s">
        <v>1303</v>
      </c>
      <c r="I130" s="166"/>
      <c r="J130" s="166" t="s">
        <v>463</v>
      </c>
      <c r="K130" s="166" t="s">
        <v>23</v>
      </c>
      <c r="L130" s="166" t="s">
        <v>171</v>
      </c>
      <c r="M130" s="166" t="s">
        <v>172</v>
      </c>
      <c r="N130" s="166" t="s">
        <v>440</v>
      </c>
      <c r="O130" s="166"/>
      <c r="P130" s="166"/>
      <c r="Q130" s="166" t="s">
        <v>1300</v>
      </c>
      <c r="R130" s="166" t="s">
        <v>23</v>
      </c>
      <c r="S130" s="166" t="s">
        <v>1304</v>
      </c>
      <c r="T130" s="166" t="s">
        <v>117</v>
      </c>
      <c r="U130" s="166" t="s">
        <v>1305</v>
      </c>
      <c r="V130" s="166" t="s">
        <v>119</v>
      </c>
      <c r="W130" s="166" t="s">
        <v>276</v>
      </c>
      <c r="X130" s="166" t="s">
        <v>463</v>
      </c>
      <c r="Y130" s="166" t="s">
        <v>340</v>
      </c>
      <c r="Z130" s="166" t="s">
        <v>1306</v>
      </c>
      <c r="AA130" s="166" t="s">
        <v>179</v>
      </c>
      <c r="AB130" s="166" t="s">
        <v>1300</v>
      </c>
      <c r="AC130" s="166">
        <v>5949092</v>
      </c>
      <c r="AD130" s="166" t="s">
        <v>23</v>
      </c>
      <c r="AE130" s="166" t="s">
        <v>1307</v>
      </c>
      <c r="AF130" s="166" t="s">
        <v>23</v>
      </c>
      <c r="AG130" s="166" t="s">
        <v>1308</v>
      </c>
      <c r="AH130" s="167" t="s">
        <v>38</v>
      </c>
      <c r="AI130" s="166" t="s">
        <v>1309</v>
      </c>
      <c r="AJ130" s="166" t="s">
        <v>888</v>
      </c>
      <c r="AK130" s="166" t="s">
        <v>127</v>
      </c>
      <c r="AL130" s="166" t="s">
        <v>111</v>
      </c>
      <c r="AM130" s="168">
        <v>5400</v>
      </c>
      <c r="AN130" s="166"/>
      <c r="AO130" s="166" t="s">
        <v>436</v>
      </c>
      <c r="AP130" s="166" t="s">
        <v>130</v>
      </c>
      <c r="AQ130" s="166" t="s">
        <v>184</v>
      </c>
      <c r="AR130" s="166"/>
      <c r="AS130" s="166" t="s">
        <v>1310</v>
      </c>
      <c r="AT130" s="166"/>
      <c r="AU130" s="166" t="s">
        <v>282</v>
      </c>
      <c r="AV130" s="166"/>
      <c r="AW130" s="166" t="s">
        <v>1311</v>
      </c>
      <c r="AX130" s="166"/>
      <c r="AY130" s="166"/>
      <c r="AZ130" s="166"/>
      <c r="BA130" s="166"/>
      <c r="BB130" s="166">
        <v>88513628</v>
      </c>
      <c r="BC130" s="166" t="s">
        <v>137</v>
      </c>
      <c r="BD130" s="166" t="s">
        <v>238</v>
      </c>
      <c r="BE130" s="166" t="s">
        <v>285</v>
      </c>
      <c r="BF130" s="166" t="s">
        <v>217</v>
      </c>
      <c r="BG130" s="166" t="s">
        <v>190</v>
      </c>
      <c r="BH130" s="166" t="s">
        <v>141</v>
      </c>
      <c r="BI130" s="166" t="s">
        <v>191</v>
      </c>
      <c r="BJ130" s="166" t="s">
        <v>111</v>
      </c>
      <c r="BK130" s="166"/>
      <c r="BL130" s="166"/>
      <c r="BM130" s="166"/>
      <c r="BN130" s="166"/>
      <c r="BO130" s="166" t="s">
        <v>172</v>
      </c>
    </row>
    <row r="131" spans="1:67">
      <c r="A131" s="166">
        <v>121</v>
      </c>
      <c r="B131" s="166" t="s">
        <v>106</v>
      </c>
      <c r="C131" s="166" t="s">
        <v>107</v>
      </c>
      <c r="D131" s="166"/>
      <c r="E131" s="166" t="s">
        <v>1110</v>
      </c>
      <c r="F131" s="166"/>
      <c r="G131" s="166" t="s">
        <v>1111</v>
      </c>
      <c r="H131" s="166" t="s">
        <v>1112</v>
      </c>
      <c r="I131" s="166" t="s">
        <v>111</v>
      </c>
      <c r="J131" s="166" t="s">
        <v>228</v>
      </c>
      <c r="K131" s="166" t="s">
        <v>9</v>
      </c>
      <c r="L131" s="166" t="s">
        <v>603</v>
      </c>
      <c r="M131" s="166" t="s">
        <v>1113</v>
      </c>
      <c r="N131" s="166"/>
      <c r="O131" s="166"/>
      <c r="P131" s="166"/>
      <c r="Q131" s="166" t="s">
        <v>1114</v>
      </c>
      <c r="R131" s="166" t="s">
        <v>9</v>
      </c>
      <c r="S131" s="166" t="s">
        <v>1312</v>
      </c>
      <c r="T131" s="166" t="s">
        <v>117</v>
      </c>
      <c r="U131" s="166" t="s">
        <v>1313</v>
      </c>
      <c r="V131" s="166" t="s">
        <v>119</v>
      </c>
      <c r="W131" s="166" t="s">
        <v>1032</v>
      </c>
      <c r="X131" s="166" t="s">
        <v>228</v>
      </c>
      <c r="Y131" s="166" t="s">
        <v>340</v>
      </c>
      <c r="Z131" s="166" t="s">
        <v>1117</v>
      </c>
      <c r="AA131" s="166" t="s">
        <v>1118</v>
      </c>
      <c r="AB131" s="166" t="s">
        <v>1114</v>
      </c>
      <c r="AC131" s="166">
        <v>5948869</v>
      </c>
      <c r="AD131" s="166" t="s">
        <v>9</v>
      </c>
      <c r="AE131" s="166" t="s">
        <v>1314</v>
      </c>
      <c r="AF131" s="166" t="s">
        <v>9</v>
      </c>
      <c r="AG131" s="166" t="s">
        <v>1315</v>
      </c>
      <c r="AH131" s="167" t="s">
        <v>40</v>
      </c>
      <c r="AI131" s="166" t="s">
        <v>1316</v>
      </c>
      <c r="AJ131" s="166" t="s">
        <v>1317</v>
      </c>
      <c r="AK131" s="166" t="s">
        <v>127</v>
      </c>
      <c r="AL131" s="166" t="s">
        <v>111</v>
      </c>
      <c r="AM131" s="168">
        <v>1800</v>
      </c>
      <c r="AN131" s="166"/>
      <c r="AO131" s="166" t="s">
        <v>111</v>
      </c>
      <c r="AP131" s="166" t="s">
        <v>130</v>
      </c>
      <c r="AQ131" s="166" t="s">
        <v>184</v>
      </c>
      <c r="AR131" s="166"/>
      <c r="AS131" s="166" t="s">
        <v>1122</v>
      </c>
      <c r="AT131" s="166"/>
      <c r="AU131" s="166" t="s">
        <v>282</v>
      </c>
      <c r="AV131" s="166"/>
      <c r="AW131" s="166" t="s">
        <v>1318</v>
      </c>
      <c r="AX131" s="166"/>
      <c r="AY131" s="166"/>
      <c r="AZ131" s="166"/>
      <c r="BA131" s="166"/>
      <c r="BB131" s="166">
        <v>53109713</v>
      </c>
      <c r="BC131" s="166" t="s">
        <v>137</v>
      </c>
      <c r="BD131" s="166" t="s">
        <v>1038</v>
      </c>
      <c r="BE131" s="166" t="s">
        <v>1055</v>
      </c>
      <c r="BF131" s="166" t="s">
        <v>111</v>
      </c>
      <c r="BG131" s="166"/>
      <c r="BH131" s="166" t="s">
        <v>141</v>
      </c>
      <c r="BI131" s="166" t="s">
        <v>191</v>
      </c>
      <c r="BJ131" s="166" t="s">
        <v>111</v>
      </c>
      <c r="BK131" s="166"/>
      <c r="BL131" s="166"/>
      <c r="BM131" s="166"/>
      <c r="BN131" s="166" t="s">
        <v>192</v>
      </c>
      <c r="BO131" s="166"/>
    </row>
    <row r="132" spans="1:67">
      <c r="A132" s="166">
        <v>122</v>
      </c>
      <c r="B132" s="166" t="s">
        <v>106</v>
      </c>
      <c r="C132" s="166" t="s">
        <v>107</v>
      </c>
      <c r="D132" s="166" t="s">
        <v>1319</v>
      </c>
      <c r="E132" s="166" t="s">
        <v>1320</v>
      </c>
      <c r="F132" s="166" t="s">
        <v>381</v>
      </c>
      <c r="G132" s="166" t="s">
        <v>1321</v>
      </c>
      <c r="H132" s="166" t="s">
        <v>1322</v>
      </c>
      <c r="I132" s="166" t="s">
        <v>111</v>
      </c>
      <c r="J132" s="166" t="s">
        <v>247</v>
      </c>
      <c r="K132" s="166" t="s">
        <v>956</v>
      </c>
      <c r="L132" s="166" t="s">
        <v>603</v>
      </c>
      <c r="M132" s="166" t="s">
        <v>1113</v>
      </c>
      <c r="N132" s="166" t="s">
        <v>111</v>
      </c>
      <c r="O132" s="166" t="s">
        <v>956</v>
      </c>
      <c r="P132" s="166" t="s">
        <v>1111</v>
      </c>
      <c r="Q132" s="166" t="s">
        <v>1114</v>
      </c>
      <c r="R132" s="166" t="s">
        <v>9</v>
      </c>
      <c r="S132" s="166" t="s">
        <v>1323</v>
      </c>
      <c r="T132" s="166" t="s">
        <v>204</v>
      </c>
      <c r="U132" s="166" t="s">
        <v>1324</v>
      </c>
      <c r="V132" s="166" t="s">
        <v>119</v>
      </c>
      <c r="W132" s="166" t="s">
        <v>627</v>
      </c>
      <c r="X132" s="166" t="s">
        <v>228</v>
      </c>
      <c r="Y132" s="166" t="s">
        <v>340</v>
      </c>
      <c r="Z132" s="166" t="s">
        <v>1117</v>
      </c>
      <c r="AA132" s="166" t="s">
        <v>1118</v>
      </c>
      <c r="AB132" s="166" t="s">
        <v>1114</v>
      </c>
      <c r="AC132" s="166">
        <v>5948778</v>
      </c>
      <c r="AD132" s="166" t="s">
        <v>9</v>
      </c>
      <c r="AE132" s="166" t="s">
        <v>1325</v>
      </c>
      <c r="AF132" s="166" t="s">
        <v>9</v>
      </c>
      <c r="AG132" s="166" t="s">
        <v>1326</v>
      </c>
      <c r="AH132" s="167" t="s">
        <v>39</v>
      </c>
      <c r="AI132" s="166" t="s">
        <v>1327</v>
      </c>
      <c r="AJ132" s="166" t="s">
        <v>1328</v>
      </c>
      <c r="AK132" s="166" t="s">
        <v>127</v>
      </c>
      <c r="AL132" s="166" t="s">
        <v>111</v>
      </c>
      <c r="AM132" s="168">
        <v>5539.1</v>
      </c>
      <c r="AN132" s="166"/>
      <c r="AO132" s="166" t="s">
        <v>111</v>
      </c>
      <c r="AP132" s="166" t="s">
        <v>212</v>
      </c>
      <c r="AQ132" s="166" t="s">
        <v>184</v>
      </c>
      <c r="AR132" s="166" t="s">
        <v>1296</v>
      </c>
      <c r="AS132" s="166" t="s">
        <v>1122</v>
      </c>
      <c r="AT132" s="166" t="s">
        <v>1329</v>
      </c>
      <c r="AU132" s="166" t="s">
        <v>282</v>
      </c>
      <c r="AV132" s="166"/>
      <c r="AW132" s="166" t="s">
        <v>1330</v>
      </c>
      <c r="AX132" s="166"/>
      <c r="AY132" s="166"/>
      <c r="AZ132" s="166"/>
      <c r="BA132" s="166"/>
      <c r="BB132" s="166">
        <v>53109713</v>
      </c>
      <c r="BC132" s="166" t="s">
        <v>137</v>
      </c>
      <c r="BD132" s="166" t="s">
        <v>138</v>
      </c>
      <c r="BE132" s="166" t="s">
        <v>656</v>
      </c>
      <c r="BF132" s="166" t="s">
        <v>140</v>
      </c>
      <c r="BG132" s="166" t="s">
        <v>190</v>
      </c>
      <c r="BH132" s="166" t="s">
        <v>141</v>
      </c>
      <c r="BI132" s="166" t="s">
        <v>137</v>
      </c>
      <c r="BJ132" s="166" t="s">
        <v>111</v>
      </c>
      <c r="BK132" s="166"/>
      <c r="BL132" s="166" t="s">
        <v>142</v>
      </c>
      <c r="BM132" s="166"/>
      <c r="BN132" s="166" t="s">
        <v>192</v>
      </c>
      <c r="BO132" s="166"/>
    </row>
    <row r="133" spans="1:67">
      <c r="A133" s="166">
        <v>123</v>
      </c>
      <c r="B133" s="166" t="s">
        <v>106</v>
      </c>
      <c r="C133" s="166" t="s">
        <v>107</v>
      </c>
      <c r="D133" s="166" t="s">
        <v>1319</v>
      </c>
      <c r="E133" s="166" t="s">
        <v>1320</v>
      </c>
      <c r="F133" s="166" t="s">
        <v>381</v>
      </c>
      <c r="G133" s="166" t="s">
        <v>1321</v>
      </c>
      <c r="H133" s="166" t="s">
        <v>1322</v>
      </c>
      <c r="I133" s="166" t="s">
        <v>111</v>
      </c>
      <c r="J133" s="166" t="s">
        <v>247</v>
      </c>
      <c r="K133" s="166" t="s">
        <v>956</v>
      </c>
      <c r="L133" s="166" t="s">
        <v>603</v>
      </c>
      <c r="M133" s="166" t="s">
        <v>1113</v>
      </c>
      <c r="N133" s="166" t="s">
        <v>111</v>
      </c>
      <c r="O133" s="166" t="s">
        <v>956</v>
      </c>
      <c r="P133" s="166" t="s">
        <v>1111</v>
      </c>
      <c r="Q133" s="166" t="s">
        <v>1114</v>
      </c>
      <c r="R133" s="166" t="s">
        <v>9</v>
      </c>
      <c r="S133" s="166" t="s">
        <v>1323</v>
      </c>
      <c r="T133" s="166" t="s">
        <v>204</v>
      </c>
      <c r="U133" s="166" t="s">
        <v>1324</v>
      </c>
      <c r="V133" s="166" t="s">
        <v>119</v>
      </c>
      <c r="W133" s="166" t="s">
        <v>627</v>
      </c>
      <c r="X133" s="166" t="s">
        <v>228</v>
      </c>
      <c r="Y133" s="166" t="s">
        <v>340</v>
      </c>
      <c r="Z133" s="166" t="s">
        <v>1117</v>
      </c>
      <c r="AA133" s="166" t="s">
        <v>1118</v>
      </c>
      <c r="AB133" s="166" t="s">
        <v>1114</v>
      </c>
      <c r="AC133" s="166">
        <v>5948778</v>
      </c>
      <c r="AD133" s="166" t="s">
        <v>9</v>
      </c>
      <c r="AE133" s="166" t="s">
        <v>1325</v>
      </c>
      <c r="AF133" s="166" t="s">
        <v>9</v>
      </c>
      <c r="AG133" s="166" t="s">
        <v>1326</v>
      </c>
      <c r="AH133" s="167" t="s">
        <v>39</v>
      </c>
      <c r="AI133" s="166" t="s">
        <v>1331</v>
      </c>
      <c r="AJ133" s="166" t="s">
        <v>1129</v>
      </c>
      <c r="AK133" s="166" t="s">
        <v>127</v>
      </c>
      <c r="AL133" s="166" t="s">
        <v>111</v>
      </c>
      <c r="AM133" s="168">
        <v>7987.15</v>
      </c>
      <c r="AN133" s="166"/>
      <c r="AO133" s="166" t="s">
        <v>111</v>
      </c>
      <c r="AP133" s="166" t="s">
        <v>212</v>
      </c>
      <c r="AQ133" s="166" t="s">
        <v>184</v>
      </c>
      <c r="AR133" s="166" t="s">
        <v>1296</v>
      </c>
      <c r="AS133" s="166" t="s">
        <v>1122</v>
      </c>
      <c r="AT133" s="166" t="s">
        <v>1332</v>
      </c>
      <c r="AU133" s="166" t="s">
        <v>282</v>
      </c>
      <c r="AV133" s="166"/>
      <c r="AW133" s="166" t="s">
        <v>1330</v>
      </c>
      <c r="AX133" s="166"/>
      <c r="AY133" s="166"/>
      <c r="AZ133" s="166"/>
      <c r="BA133" s="166"/>
      <c r="BB133" s="166">
        <v>53109713</v>
      </c>
      <c r="BC133" s="166" t="s">
        <v>137</v>
      </c>
      <c r="BD133" s="166" t="s">
        <v>138</v>
      </c>
      <c r="BE133" s="166" t="s">
        <v>656</v>
      </c>
      <c r="BF133" s="166" t="s">
        <v>140</v>
      </c>
      <c r="BG133" s="166" t="s">
        <v>190</v>
      </c>
      <c r="BH133" s="166" t="s">
        <v>141</v>
      </c>
      <c r="BI133" s="166" t="s">
        <v>137</v>
      </c>
      <c r="BJ133" s="166" t="s">
        <v>111</v>
      </c>
      <c r="BK133" s="166"/>
      <c r="BL133" s="166" t="s">
        <v>142</v>
      </c>
      <c r="BM133" s="166"/>
      <c r="BN133" s="166" t="s">
        <v>192</v>
      </c>
      <c r="BO133" s="166"/>
    </row>
    <row r="134" spans="1:67">
      <c r="A134" s="166">
        <v>124</v>
      </c>
      <c r="B134" s="166" t="s">
        <v>106</v>
      </c>
      <c r="C134" s="166" t="s">
        <v>107</v>
      </c>
      <c r="D134" s="166" t="s">
        <v>1319</v>
      </c>
      <c r="E134" s="166" t="s">
        <v>1320</v>
      </c>
      <c r="F134" s="166" t="s">
        <v>381</v>
      </c>
      <c r="G134" s="166" t="s">
        <v>1321</v>
      </c>
      <c r="H134" s="166" t="s">
        <v>1322</v>
      </c>
      <c r="I134" s="166" t="s">
        <v>111</v>
      </c>
      <c r="J134" s="166" t="s">
        <v>247</v>
      </c>
      <c r="K134" s="166" t="s">
        <v>956</v>
      </c>
      <c r="L134" s="166" t="s">
        <v>603</v>
      </c>
      <c r="M134" s="166" t="s">
        <v>1113</v>
      </c>
      <c r="N134" s="166" t="s">
        <v>111</v>
      </c>
      <c r="O134" s="166" t="s">
        <v>956</v>
      </c>
      <c r="P134" s="166" t="s">
        <v>1111</v>
      </c>
      <c r="Q134" s="166" t="s">
        <v>1114</v>
      </c>
      <c r="R134" s="166" t="s">
        <v>9</v>
      </c>
      <c r="S134" s="166" t="s">
        <v>1323</v>
      </c>
      <c r="T134" s="166" t="s">
        <v>204</v>
      </c>
      <c r="U134" s="166" t="s">
        <v>1324</v>
      </c>
      <c r="V134" s="166" t="s">
        <v>119</v>
      </c>
      <c r="W134" s="166" t="s">
        <v>627</v>
      </c>
      <c r="X134" s="166" t="s">
        <v>228</v>
      </c>
      <c r="Y134" s="166" t="s">
        <v>340</v>
      </c>
      <c r="Z134" s="166" t="s">
        <v>1117</v>
      </c>
      <c r="AA134" s="166" t="s">
        <v>1118</v>
      </c>
      <c r="AB134" s="166" t="s">
        <v>1114</v>
      </c>
      <c r="AC134" s="166">
        <v>5948778</v>
      </c>
      <c r="AD134" s="166" t="s">
        <v>9</v>
      </c>
      <c r="AE134" s="166" t="s">
        <v>1325</v>
      </c>
      <c r="AF134" s="166" t="s">
        <v>9</v>
      </c>
      <c r="AG134" s="166" t="s">
        <v>1326</v>
      </c>
      <c r="AH134" s="167" t="s">
        <v>39</v>
      </c>
      <c r="AI134" s="166" t="s">
        <v>1333</v>
      </c>
      <c r="AJ134" s="166" t="s">
        <v>1334</v>
      </c>
      <c r="AK134" s="166" t="s">
        <v>127</v>
      </c>
      <c r="AL134" s="166" t="s">
        <v>111</v>
      </c>
      <c r="AM134" s="168">
        <v>10649.5</v>
      </c>
      <c r="AN134" s="166"/>
      <c r="AO134" s="166" t="s">
        <v>111</v>
      </c>
      <c r="AP134" s="166" t="s">
        <v>212</v>
      </c>
      <c r="AQ134" s="166" t="s">
        <v>184</v>
      </c>
      <c r="AR134" s="166" t="s">
        <v>1296</v>
      </c>
      <c r="AS134" s="166" t="s">
        <v>1122</v>
      </c>
      <c r="AT134" s="166" t="s">
        <v>1335</v>
      </c>
      <c r="AU134" s="166" t="s">
        <v>282</v>
      </c>
      <c r="AV134" s="166"/>
      <c r="AW134" s="166" t="s">
        <v>1330</v>
      </c>
      <c r="AX134" s="166"/>
      <c r="AY134" s="166"/>
      <c r="AZ134" s="166"/>
      <c r="BA134" s="166"/>
      <c r="BB134" s="166">
        <v>53109713</v>
      </c>
      <c r="BC134" s="166" t="s">
        <v>137</v>
      </c>
      <c r="BD134" s="166" t="s">
        <v>138</v>
      </c>
      <c r="BE134" s="166" t="s">
        <v>656</v>
      </c>
      <c r="BF134" s="166" t="s">
        <v>140</v>
      </c>
      <c r="BG134" s="166" t="s">
        <v>190</v>
      </c>
      <c r="BH134" s="166" t="s">
        <v>141</v>
      </c>
      <c r="BI134" s="166" t="s">
        <v>137</v>
      </c>
      <c r="BJ134" s="166" t="s">
        <v>111</v>
      </c>
      <c r="BK134" s="166"/>
      <c r="BL134" s="166" t="s">
        <v>142</v>
      </c>
      <c r="BM134" s="166"/>
      <c r="BN134" s="166" t="s">
        <v>192</v>
      </c>
      <c r="BO134" s="166"/>
    </row>
    <row r="135" spans="1:67">
      <c r="A135" s="166">
        <v>125</v>
      </c>
      <c r="B135" s="166" t="s">
        <v>106</v>
      </c>
      <c r="C135" s="166" t="s">
        <v>107</v>
      </c>
      <c r="D135" s="166" t="s">
        <v>1319</v>
      </c>
      <c r="E135" s="166" t="s">
        <v>1320</v>
      </c>
      <c r="F135" s="166" t="s">
        <v>381</v>
      </c>
      <c r="G135" s="166" t="s">
        <v>1321</v>
      </c>
      <c r="H135" s="166" t="s">
        <v>1322</v>
      </c>
      <c r="I135" s="166" t="s">
        <v>111</v>
      </c>
      <c r="J135" s="166" t="s">
        <v>247</v>
      </c>
      <c r="K135" s="166" t="s">
        <v>956</v>
      </c>
      <c r="L135" s="166" t="s">
        <v>603</v>
      </c>
      <c r="M135" s="166" t="s">
        <v>1113</v>
      </c>
      <c r="N135" s="166" t="s">
        <v>111</v>
      </c>
      <c r="O135" s="166" t="s">
        <v>956</v>
      </c>
      <c r="P135" s="166" t="s">
        <v>1111</v>
      </c>
      <c r="Q135" s="166" t="s">
        <v>1114</v>
      </c>
      <c r="R135" s="166" t="s">
        <v>9</v>
      </c>
      <c r="S135" s="166" t="s">
        <v>1323</v>
      </c>
      <c r="T135" s="166" t="s">
        <v>204</v>
      </c>
      <c r="U135" s="166" t="s">
        <v>1324</v>
      </c>
      <c r="V135" s="166" t="s">
        <v>119</v>
      </c>
      <c r="W135" s="166" t="s">
        <v>627</v>
      </c>
      <c r="X135" s="166" t="s">
        <v>228</v>
      </c>
      <c r="Y135" s="166" t="s">
        <v>340</v>
      </c>
      <c r="Z135" s="166" t="s">
        <v>1117</v>
      </c>
      <c r="AA135" s="166" t="s">
        <v>1118</v>
      </c>
      <c r="AB135" s="166" t="s">
        <v>1114</v>
      </c>
      <c r="AC135" s="166">
        <v>5948778</v>
      </c>
      <c r="AD135" s="166" t="s">
        <v>9</v>
      </c>
      <c r="AE135" s="166" t="s">
        <v>1325</v>
      </c>
      <c r="AF135" s="166" t="s">
        <v>9</v>
      </c>
      <c r="AG135" s="166" t="s">
        <v>1326</v>
      </c>
      <c r="AH135" s="167" t="s">
        <v>39</v>
      </c>
      <c r="AI135" s="166" t="s">
        <v>1336</v>
      </c>
      <c r="AJ135" s="166" t="s">
        <v>1337</v>
      </c>
      <c r="AK135" s="166" t="s">
        <v>127</v>
      </c>
      <c r="AL135" s="166" t="s">
        <v>111</v>
      </c>
      <c r="AM135" s="168">
        <v>15974.25</v>
      </c>
      <c r="AN135" s="166"/>
      <c r="AO135" s="166" t="s">
        <v>111</v>
      </c>
      <c r="AP135" s="166" t="s">
        <v>212</v>
      </c>
      <c r="AQ135" s="166" t="s">
        <v>184</v>
      </c>
      <c r="AR135" s="166" t="s">
        <v>1296</v>
      </c>
      <c r="AS135" s="166" t="s">
        <v>1122</v>
      </c>
      <c r="AT135" s="166" t="s">
        <v>1338</v>
      </c>
      <c r="AU135" s="166" t="s">
        <v>282</v>
      </c>
      <c r="AV135" s="166"/>
      <c r="AW135" s="166" t="s">
        <v>1330</v>
      </c>
      <c r="AX135" s="166"/>
      <c r="AY135" s="166"/>
      <c r="AZ135" s="166"/>
      <c r="BA135" s="166"/>
      <c r="BB135" s="166">
        <v>53109713</v>
      </c>
      <c r="BC135" s="166" t="s">
        <v>137</v>
      </c>
      <c r="BD135" s="166" t="s">
        <v>138</v>
      </c>
      <c r="BE135" s="166" t="s">
        <v>656</v>
      </c>
      <c r="BF135" s="166" t="s">
        <v>140</v>
      </c>
      <c r="BG135" s="166" t="s">
        <v>190</v>
      </c>
      <c r="BH135" s="166" t="s">
        <v>141</v>
      </c>
      <c r="BI135" s="166" t="s">
        <v>137</v>
      </c>
      <c r="BJ135" s="166" t="s">
        <v>111</v>
      </c>
      <c r="BK135" s="166"/>
      <c r="BL135" s="166" t="s">
        <v>142</v>
      </c>
      <c r="BM135" s="166"/>
      <c r="BN135" s="166" t="s">
        <v>192</v>
      </c>
      <c r="BO135" s="166"/>
    </row>
    <row r="136" spans="1:67">
      <c r="A136" s="166">
        <v>126</v>
      </c>
      <c r="B136" s="166" t="s">
        <v>106</v>
      </c>
      <c r="C136" s="166" t="s">
        <v>107</v>
      </c>
      <c r="D136" s="166" t="s">
        <v>1319</v>
      </c>
      <c r="E136" s="166" t="s">
        <v>1320</v>
      </c>
      <c r="F136" s="166" t="s">
        <v>381</v>
      </c>
      <c r="G136" s="166" t="s">
        <v>1321</v>
      </c>
      <c r="H136" s="166" t="s">
        <v>1322</v>
      </c>
      <c r="I136" s="166" t="s">
        <v>111</v>
      </c>
      <c r="J136" s="166" t="s">
        <v>247</v>
      </c>
      <c r="K136" s="166" t="s">
        <v>956</v>
      </c>
      <c r="L136" s="166" t="s">
        <v>603</v>
      </c>
      <c r="M136" s="166" t="s">
        <v>1113</v>
      </c>
      <c r="N136" s="166" t="s">
        <v>111</v>
      </c>
      <c r="O136" s="166" t="s">
        <v>956</v>
      </c>
      <c r="P136" s="166" t="s">
        <v>1111</v>
      </c>
      <c r="Q136" s="166" t="s">
        <v>1114</v>
      </c>
      <c r="R136" s="166" t="s">
        <v>9</v>
      </c>
      <c r="S136" s="166" t="s">
        <v>1323</v>
      </c>
      <c r="T136" s="166" t="s">
        <v>204</v>
      </c>
      <c r="U136" s="166" t="s">
        <v>1324</v>
      </c>
      <c r="V136" s="166" t="s">
        <v>119</v>
      </c>
      <c r="W136" s="166" t="s">
        <v>627</v>
      </c>
      <c r="X136" s="166" t="s">
        <v>228</v>
      </c>
      <c r="Y136" s="166" t="s">
        <v>340</v>
      </c>
      <c r="Z136" s="166" t="s">
        <v>1117</v>
      </c>
      <c r="AA136" s="166" t="s">
        <v>1118</v>
      </c>
      <c r="AB136" s="166" t="s">
        <v>1114</v>
      </c>
      <c r="AC136" s="166">
        <v>5948778</v>
      </c>
      <c r="AD136" s="166" t="s">
        <v>9</v>
      </c>
      <c r="AE136" s="166" t="s">
        <v>1325</v>
      </c>
      <c r="AF136" s="166" t="s">
        <v>9</v>
      </c>
      <c r="AG136" s="166" t="s">
        <v>1326</v>
      </c>
      <c r="AH136" s="167" t="s">
        <v>39</v>
      </c>
      <c r="AI136" s="166" t="s">
        <v>1120</v>
      </c>
      <c r="AJ136" s="166" t="s">
        <v>1121</v>
      </c>
      <c r="AK136" s="166" t="s">
        <v>127</v>
      </c>
      <c r="AL136" s="166" t="s">
        <v>111</v>
      </c>
      <c r="AM136" s="168">
        <v>17850</v>
      </c>
      <c r="AN136" s="166"/>
      <c r="AO136" s="166" t="s">
        <v>111</v>
      </c>
      <c r="AP136" s="166" t="s">
        <v>212</v>
      </c>
      <c r="AQ136" s="166" t="s">
        <v>184</v>
      </c>
      <c r="AR136" s="166" t="s">
        <v>1296</v>
      </c>
      <c r="AS136" s="166" t="s">
        <v>1122</v>
      </c>
      <c r="AT136" s="166" t="s">
        <v>1339</v>
      </c>
      <c r="AU136" s="166" t="s">
        <v>282</v>
      </c>
      <c r="AV136" s="166"/>
      <c r="AW136" s="166" t="s">
        <v>1330</v>
      </c>
      <c r="AX136" s="166"/>
      <c r="AY136" s="166"/>
      <c r="AZ136" s="166"/>
      <c r="BA136" s="166"/>
      <c r="BB136" s="166">
        <v>53109713</v>
      </c>
      <c r="BC136" s="166" t="s">
        <v>137</v>
      </c>
      <c r="BD136" s="166" t="s">
        <v>138</v>
      </c>
      <c r="BE136" s="166" t="s">
        <v>656</v>
      </c>
      <c r="BF136" s="166" t="s">
        <v>140</v>
      </c>
      <c r="BG136" s="166" t="s">
        <v>190</v>
      </c>
      <c r="BH136" s="166" t="s">
        <v>141</v>
      </c>
      <c r="BI136" s="166" t="s">
        <v>137</v>
      </c>
      <c r="BJ136" s="166" t="s">
        <v>111</v>
      </c>
      <c r="BK136" s="166"/>
      <c r="BL136" s="166" t="s">
        <v>142</v>
      </c>
      <c r="BM136" s="166"/>
      <c r="BN136" s="166" t="s">
        <v>192</v>
      </c>
      <c r="BO136" s="166"/>
    </row>
    <row r="137" spans="1:67">
      <c r="A137" s="166">
        <v>127</v>
      </c>
      <c r="B137" s="166" t="s">
        <v>106</v>
      </c>
      <c r="C137" s="166" t="s">
        <v>107</v>
      </c>
      <c r="D137" s="166" t="s">
        <v>1319</v>
      </c>
      <c r="E137" s="166" t="s">
        <v>1320</v>
      </c>
      <c r="F137" s="166" t="s">
        <v>381</v>
      </c>
      <c r="G137" s="166" t="s">
        <v>1321</v>
      </c>
      <c r="H137" s="166" t="s">
        <v>1322</v>
      </c>
      <c r="I137" s="166" t="s">
        <v>111</v>
      </c>
      <c r="J137" s="166" t="s">
        <v>247</v>
      </c>
      <c r="K137" s="166" t="s">
        <v>956</v>
      </c>
      <c r="L137" s="166" t="s">
        <v>603</v>
      </c>
      <c r="M137" s="166" t="s">
        <v>1113</v>
      </c>
      <c r="N137" s="166" t="s">
        <v>111</v>
      </c>
      <c r="O137" s="166" t="s">
        <v>956</v>
      </c>
      <c r="P137" s="166" t="s">
        <v>1111</v>
      </c>
      <c r="Q137" s="166" t="s">
        <v>1114</v>
      </c>
      <c r="R137" s="166" t="s">
        <v>9</v>
      </c>
      <c r="S137" s="166" t="s">
        <v>1323</v>
      </c>
      <c r="T137" s="166" t="s">
        <v>204</v>
      </c>
      <c r="U137" s="166" t="s">
        <v>1324</v>
      </c>
      <c r="V137" s="166" t="s">
        <v>119</v>
      </c>
      <c r="W137" s="166" t="s">
        <v>627</v>
      </c>
      <c r="X137" s="166" t="s">
        <v>228</v>
      </c>
      <c r="Y137" s="166" t="s">
        <v>340</v>
      </c>
      <c r="Z137" s="166" t="s">
        <v>1117</v>
      </c>
      <c r="AA137" s="166" t="s">
        <v>1118</v>
      </c>
      <c r="AB137" s="166" t="s">
        <v>1114</v>
      </c>
      <c r="AC137" s="166">
        <v>5948778</v>
      </c>
      <c r="AD137" s="166" t="s">
        <v>9</v>
      </c>
      <c r="AE137" s="166" t="s">
        <v>1325</v>
      </c>
      <c r="AF137" s="166" t="s">
        <v>9</v>
      </c>
      <c r="AG137" s="166" t="s">
        <v>1326</v>
      </c>
      <c r="AH137" s="167" t="s">
        <v>39</v>
      </c>
      <c r="AI137" s="166" t="s">
        <v>1340</v>
      </c>
      <c r="AJ137" s="166" t="s">
        <v>1341</v>
      </c>
      <c r="AK137" s="166" t="s">
        <v>127</v>
      </c>
      <c r="AL137" s="166" t="s">
        <v>111</v>
      </c>
      <c r="AM137" s="168">
        <v>4000</v>
      </c>
      <c r="AN137" s="166"/>
      <c r="AO137" s="166" t="s">
        <v>111</v>
      </c>
      <c r="AP137" s="166" t="s">
        <v>212</v>
      </c>
      <c r="AQ137" s="166" t="s">
        <v>184</v>
      </c>
      <c r="AR137" s="166" t="s">
        <v>1296</v>
      </c>
      <c r="AS137" s="166" t="s">
        <v>1122</v>
      </c>
      <c r="AT137" s="166"/>
      <c r="AU137" s="166" t="s">
        <v>282</v>
      </c>
      <c r="AV137" s="166"/>
      <c r="AW137" s="166" t="s">
        <v>1330</v>
      </c>
      <c r="AX137" s="166"/>
      <c r="AY137" s="166"/>
      <c r="AZ137" s="166"/>
      <c r="BA137" s="166"/>
      <c r="BB137" s="166">
        <v>53109713</v>
      </c>
      <c r="BC137" s="166" t="s">
        <v>137</v>
      </c>
      <c r="BD137" s="166" t="s">
        <v>138</v>
      </c>
      <c r="BE137" s="166" t="s">
        <v>656</v>
      </c>
      <c r="BF137" s="166" t="s">
        <v>140</v>
      </c>
      <c r="BG137" s="166" t="s">
        <v>190</v>
      </c>
      <c r="BH137" s="166" t="s">
        <v>141</v>
      </c>
      <c r="BI137" s="166" t="s">
        <v>137</v>
      </c>
      <c r="BJ137" s="166" t="s">
        <v>111</v>
      </c>
      <c r="BK137" s="166"/>
      <c r="BL137" s="166"/>
      <c r="BM137" s="166"/>
      <c r="BN137" s="166" t="s">
        <v>192</v>
      </c>
      <c r="BO137" s="166"/>
    </row>
    <row r="138" spans="1:67">
      <c r="A138" s="166">
        <v>128</v>
      </c>
      <c r="B138" s="166" t="s">
        <v>106</v>
      </c>
      <c r="C138" s="166" t="s">
        <v>107</v>
      </c>
      <c r="D138" s="166"/>
      <c r="E138" s="166" t="s">
        <v>328</v>
      </c>
      <c r="F138" s="166"/>
      <c r="G138" s="166" t="s">
        <v>330</v>
      </c>
      <c r="H138" s="166" t="s">
        <v>331</v>
      </c>
      <c r="I138" s="166" t="s">
        <v>111</v>
      </c>
      <c r="J138" s="166" t="s">
        <v>332</v>
      </c>
      <c r="K138" s="166" t="s">
        <v>32</v>
      </c>
      <c r="L138" s="166" t="s">
        <v>333</v>
      </c>
      <c r="M138" s="166" t="s">
        <v>334</v>
      </c>
      <c r="N138" s="166"/>
      <c r="O138" s="166"/>
      <c r="P138" s="166"/>
      <c r="Q138" s="166" t="s">
        <v>335</v>
      </c>
      <c r="R138" s="166" t="s">
        <v>32</v>
      </c>
      <c r="S138" s="166" t="s">
        <v>1342</v>
      </c>
      <c r="T138" s="166" t="s">
        <v>117</v>
      </c>
      <c r="U138" s="166" t="s">
        <v>1343</v>
      </c>
      <c r="V138" s="166" t="s">
        <v>338</v>
      </c>
      <c r="W138" s="166" t="s">
        <v>339</v>
      </c>
      <c r="X138" s="166" t="s">
        <v>198</v>
      </c>
      <c r="Y138" s="166" t="s">
        <v>340</v>
      </c>
      <c r="Z138" s="166" t="s">
        <v>341</v>
      </c>
      <c r="AA138" s="166" t="s">
        <v>342</v>
      </c>
      <c r="AB138" s="166" t="s">
        <v>335</v>
      </c>
      <c r="AC138" s="166">
        <v>5971638</v>
      </c>
      <c r="AD138" s="166" t="s">
        <v>32</v>
      </c>
      <c r="AE138" s="166" t="s">
        <v>1343</v>
      </c>
      <c r="AF138" s="166" t="s">
        <v>32</v>
      </c>
      <c r="AG138" s="166" t="s">
        <v>1344</v>
      </c>
      <c r="AH138" s="167" t="s">
        <v>39</v>
      </c>
      <c r="AI138" s="166" t="s">
        <v>354</v>
      </c>
      <c r="AJ138" s="166" t="s">
        <v>355</v>
      </c>
      <c r="AK138" s="166" t="s">
        <v>127</v>
      </c>
      <c r="AL138" s="166" t="s">
        <v>111</v>
      </c>
      <c r="AM138" s="168">
        <v>39900</v>
      </c>
      <c r="AN138" s="166" t="s">
        <v>511</v>
      </c>
      <c r="AO138" s="166" t="s">
        <v>111</v>
      </c>
      <c r="AP138" s="166" t="s">
        <v>130</v>
      </c>
      <c r="AQ138" s="166" t="s">
        <v>184</v>
      </c>
      <c r="AR138" s="166" t="s">
        <v>1345</v>
      </c>
      <c r="AS138" s="166" t="s">
        <v>347</v>
      </c>
      <c r="AT138" s="166" t="s">
        <v>1346</v>
      </c>
      <c r="AU138" s="166" t="s">
        <v>303</v>
      </c>
      <c r="AV138" s="166"/>
      <c r="AW138" s="166" t="s">
        <v>1347</v>
      </c>
      <c r="AX138" s="166"/>
      <c r="AY138" s="166"/>
      <c r="AZ138" s="166"/>
      <c r="BA138" s="166"/>
      <c r="BB138" s="166">
        <v>93866417</v>
      </c>
      <c r="BC138" s="166" t="s">
        <v>137</v>
      </c>
      <c r="BD138" s="166" t="s">
        <v>138</v>
      </c>
      <c r="BE138" s="166" t="s">
        <v>350</v>
      </c>
      <c r="BF138" s="166" t="s">
        <v>140</v>
      </c>
      <c r="BG138" s="166"/>
      <c r="BH138" s="166" t="s">
        <v>141</v>
      </c>
      <c r="BI138" s="166" t="s">
        <v>191</v>
      </c>
      <c r="BJ138" s="166" t="s">
        <v>111</v>
      </c>
      <c r="BK138" s="166"/>
      <c r="BL138" s="166" t="s">
        <v>142</v>
      </c>
      <c r="BM138" s="166"/>
      <c r="BN138" s="166"/>
      <c r="BO138" s="166"/>
    </row>
    <row r="139" spans="1:67">
      <c r="A139" s="166">
        <v>129</v>
      </c>
      <c r="B139" s="166" t="s">
        <v>106</v>
      </c>
      <c r="C139" s="166" t="s">
        <v>107</v>
      </c>
      <c r="D139" s="166"/>
      <c r="E139" s="166" t="s">
        <v>328</v>
      </c>
      <c r="F139" s="166"/>
      <c r="G139" s="166" t="s">
        <v>330</v>
      </c>
      <c r="H139" s="166" t="s">
        <v>331</v>
      </c>
      <c r="I139" s="166" t="s">
        <v>111</v>
      </c>
      <c r="J139" s="166" t="s">
        <v>332</v>
      </c>
      <c r="K139" s="166" t="s">
        <v>32</v>
      </c>
      <c r="L139" s="166" t="s">
        <v>333</v>
      </c>
      <c r="M139" s="166" t="s">
        <v>334</v>
      </c>
      <c r="N139" s="166"/>
      <c r="O139" s="166"/>
      <c r="P139" s="166"/>
      <c r="Q139" s="166" t="s">
        <v>335</v>
      </c>
      <c r="R139" s="166" t="s">
        <v>32</v>
      </c>
      <c r="S139" s="166" t="s">
        <v>1342</v>
      </c>
      <c r="T139" s="166" t="s">
        <v>117</v>
      </c>
      <c r="U139" s="166" t="s">
        <v>1343</v>
      </c>
      <c r="V139" s="166" t="s">
        <v>338</v>
      </c>
      <c r="W139" s="166" t="s">
        <v>339</v>
      </c>
      <c r="X139" s="166" t="s">
        <v>198</v>
      </c>
      <c r="Y139" s="166" t="s">
        <v>340</v>
      </c>
      <c r="Z139" s="166" t="s">
        <v>341</v>
      </c>
      <c r="AA139" s="166" t="s">
        <v>342</v>
      </c>
      <c r="AB139" s="166" t="s">
        <v>335</v>
      </c>
      <c r="AC139" s="166">
        <v>5971638</v>
      </c>
      <c r="AD139" s="166" t="s">
        <v>32</v>
      </c>
      <c r="AE139" s="166" t="s">
        <v>1343</v>
      </c>
      <c r="AF139" s="166" t="s">
        <v>32</v>
      </c>
      <c r="AG139" s="166" t="s">
        <v>1344</v>
      </c>
      <c r="AH139" s="167" t="s">
        <v>39</v>
      </c>
      <c r="AI139" s="166" t="s">
        <v>651</v>
      </c>
      <c r="AJ139" s="166" t="s">
        <v>652</v>
      </c>
      <c r="AK139" s="166" t="s">
        <v>127</v>
      </c>
      <c r="AL139" s="166" t="s">
        <v>111</v>
      </c>
      <c r="AM139" s="168">
        <v>30770</v>
      </c>
      <c r="AN139" s="166" t="s">
        <v>511</v>
      </c>
      <c r="AO139" s="166" t="s">
        <v>111</v>
      </c>
      <c r="AP139" s="166" t="s">
        <v>130</v>
      </c>
      <c r="AQ139" s="166" t="s">
        <v>184</v>
      </c>
      <c r="AR139" s="166" t="s">
        <v>1345</v>
      </c>
      <c r="AS139" s="166" t="s">
        <v>347</v>
      </c>
      <c r="AT139" s="166" t="s">
        <v>1348</v>
      </c>
      <c r="AU139" s="166" t="s">
        <v>303</v>
      </c>
      <c r="AV139" s="166"/>
      <c r="AW139" s="166" t="s">
        <v>1347</v>
      </c>
      <c r="AX139" s="166"/>
      <c r="AY139" s="166"/>
      <c r="AZ139" s="166"/>
      <c r="BA139" s="166"/>
      <c r="BB139" s="166">
        <v>93866417</v>
      </c>
      <c r="BC139" s="166" t="s">
        <v>137</v>
      </c>
      <c r="BD139" s="166" t="s">
        <v>138</v>
      </c>
      <c r="BE139" s="166" t="s">
        <v>350</v>
      </c>
      <c r="BF139" s="166" t="s">
        <v>140</v>
      </c>
      <c r="BG139" s="166"/>
      <c r="BH139" s="166" t="s">
        <v>141</v>
      </c>
      <c r="BI139" s="166" t="s">
        <v>191</v>
      </c>
      <c r="BJ139" s="166" t="s">
        <v>111</v>
      </c>
      <c r="BK139" s="166"/>
      <c r="BL139" s="166" t="s">
        <v>142</v>
      </c>
      <c r="BM139" s="166"/>
      <c r="BN139" s="166"/>
      <c r="BO139" s="166"/>
    </row>
    <row r="140" spans="1:67">
      <c r="A140" s="166">
        <v>130</v>
      </c>
      <c r="B140" s="166" t="s">
        <v>106</v>
      </c>
      <c r="C140" s="166" t="s">
        <v>107</v>
      </c>
      <c r="D140" s="166"/>
      <c r="E140" s="166" t="s">
        <v>328</v>
      </c>
      <c r="F140" s="166"/>
      <c r="G140" s="166" t="s">
        <v>330</v>
      </c>
      <c r="H140" s="166" t="s">
        <v>331</v>
      </c>
      <c r="I140" s="166" t="s">
        <v>111</v>
      </c>
      <c r="J140" s="166" t="s">
        <v>332</v>
      </c>
      <c r="K140" s="166" t="s">
        <v>32</v>
      </c>
      <c r="L140" s="166" t="s">
        <v>333</v>
      </c>
      <c r="M140" s="166" t="s">
        <v>334</v>
      </c>
      <c r="N140" s="166"/>
      <c r="O140" s="166"/>
      <c r="P140" s="166"/>
      <c r="Q140" s="166" t="s">
        <v>335</v>
      </c>
      <c r="R140" s="166" t="s">
        <v>32</v>
      </c>
      <c r="S140" s="166" t="s">
        <v>1342</v>
      </c>
      <c r="T140" s="166" t="s">
        <v>117</v>
      </c>
      <c r="U140" s="166" t="s">
        <v>1343</v>
      </c>
      <c r="V140" s="166" t="s">
        <v>338</v>
      </c>
      <c r="W140" s="166" t="s">
        <v>339</v>
      </c>
      <c r="X140" s="166" t="s">
        <v>198</v>
      </c>
      <c r="Y140" s="166" t="s">
        <v>340</v>
      </c>
      <c r="Z140" s="166" t="s">
        <v>341</v>
      </c>
      <c r="AA140" s="166" t="s">
        <v>342</v>
      </c>
      <c r="AB140" s="166" t="s">
        <v>335</v>
      </c>
      <c r="AC140" s="166">
        <v>5971638</v>
      </c>
      <c r="AD140" s="166" t="s">
        <v>32</v>
      </c>
      <c r="AE140" s="166" t="s">
        <v>1343</v>
      </c>
      <c r="AF140" s="166" t="s">
        <v>32</v>
      </c>
      <c r="AG140" s="166" t="s">
        <v>1344</v>
      </c>
      <c r="AH140" s="167" t="s">
        <v>39</v>
      </c>
      <c r="AI140" s="166" t="s">
        <v>659</v>
      </c>
      <c r="AJ140" s="166" t="s">
        <v>352</v>
      </c>
      <c r="AK140" s="166" t="s">
        <v>127</v>
      </c>
      <c r="AL140" s="166" t="s">
        <v>111</v>
      </c>
      <c r="AM140" s="168">
        <v>21240</v>
      </c>
      <c r="AN140" s="166" t="s">
        <v>511</v>
      </c>
      <c r="AO140" s="166" t="s">
        <v>111</v>
      </c>
      <c r="AP140" s="166" t="s">
        <v>130</v>
      </c>
      <c r="AQ140" s="166" t="s">
        <v>184</v>
      </c>
      <c r="AR140" s="166" t="s">
        <v>1345</v>
      </c>
      <c r="AS140" s="166" t="s">
        <v>347</v>
      </c>
      <c r="AT140" s="166" t="s">
        <v>1349</v>
      </c>
      <c r="AU140" s="166" t="s">
        <v>303</v>
      </c>
      <c r="AV140" s="166"/>
      <c r="AW140" s="166" t="s">
        <v>1347</v>
      </c>
      <c r="AX140" s="166"/>
      <c r="AY140" s="166"/>
      <c r="AZ140" s="166"/>
      <c r="BA140" s="166"/>
      <c r="BB140" s="166">
        <v>93866417</v>
      </c>
      <c r="BC140" s="166" t="s">
        <v>137</v>
      </c>
      <c r="BD140" s="166" t="s">
        <v>138</v>
      </c>
      <c r="BE140" s="166" t="s">
        <v>350</v>
      </c>
      <c r="BF140" s="166" t="s">
        <v>140</v>
      </c>
      <c r="BG140" s="166"/>
      <c r="BH140" s="166" t="s">
        <v>141</v>
      </c>
      <c r="BI140" s="166" t="s">
        <v>191</v>
      </c>
      <c r="BJ140" s="166" t="s">
        <v>111</v>
      </c>
      <c r="BK140" s="166"/>
      <c r="BL140" s="166" t="s">
        <v>142</v>
      </c>
      <c r="BM140" s="166"/>
      <c r="BN140" s="166"/>
      <c r="BO140" s="166"/>
    </row>
    <row r="141" spans="1:67">
      <c r="A141" s="166">
        <v>131</v>
      </c>
      <c r="B141" s="166" t="s">
        <v>106</v>
      </c>
      <c r="C141" s="166" t="s">
        <v>107</v>
      </c>
      <c r="D141" s="166"/>
      <c r="E141" s="166" t="s">
        <v>328</v>
      </c>
      <c r="F141" s="166"/>
      <c r="G141" s="166" t="s">
        <v>330</v>
      </c>
      <c r="H141" s="166" t="s">
        <v>331</v>
      </c>
      <c r="I141" s="166" t="s">
        <v>111</v>
      </c>
      <c r="J141" s="166" t="s">
        <v>332</v>
      </c>
      <c r="K141" s="166" t="s">
        <v>32</v>
      </c>
      <c r="L141" s="166" t="s">
        <v>333</v>
      </c>
      <c r="M141" s="166" t="s">
        <v>334</v>
      </c>
      <c r="N141" s="166"/>
      <c r="O141" s="166"/>
      <c r="P141" s="166"/>
      <c r="Q141" s="166" t="s">
        <v>335</v>
      </c>
      <c r="R141" s="166" t="s">
        <v>32</v>
      </c>
      <c r="S141" s="166" t="s">
        <v>1342</v>
      </c>
      <c r="T141" s="166" t="s">
        <v>117</v>
      </c>
      <c r="U141" s="166" t="s">
        <v>1343</v>
      </c>
      <c r="V141" s="166" t="s">
        <v>338</v>
      </c>
      <c r="W141" s="166" t="s">
        <v>339</v>
      </c>
      <c r="X141" s="166" t="s">
        <v>198</v>
      </c>
      <c r="Y141" s="166" t="s">
        <v>340</v>
      </c>
      <c r="Z141" s="166" t="s">
        <v>341</v>
      </c>
      <c r="AA141" s="166" t="s">
        <v>342</v>
      </c>
      <c r="AB141" s="166" t="s">
        <v>335</v>
      </c>
      <c r="AC141" s="166">
        <v>5971638</v>
      </c>
      <c r="AD141" s="166" t="s">
        <v>32</v>
      </c>
      <c r="AE141" s="166" t="s">
        <v>1343</v>
      </c>
      <c r="AF141" s="166" t="s">
        <v>32</v>
      </c>
      <c r="AG141" s="166" t="s">
        <v>1344</v>
      </c>
      <c r="AH141" s="167" t="s">
        <v>39</v>
      </c>
      <c r="AI141" s="166" t="s">
        <v>344</v>
      </c>
      <c r="AJ141" s="166" t="s">
        <v>345</v>
      </c>
      <c r="AK141" s="166" t="s">
        <v>127</v>
      </c>
      <c r="AL141" s="166" t="s">
        <v>111</v>
      </c>
      <c r="AM141" s="168">
        <v>15940</v>
      </c>
      <c r="AN141" s="166" t="s">
        <v>511</v>
      </c>
      <c r="AO141" s="166" t="s">
        <v>111</v>
      </c>
      <c r="AP141" s="166" t="s">
        <v>130</v>
      </c>
      <c r="AQ141" s="166" t="s">
        <v>184</v>
      </c>
      <c r="AR141" s="166" t="s">
        <v>1345</v>
      </c>
      <c r="AS141" s="166" t="s">
        <v>347</v>
      </c>
      <c r="AT141" s="166" t="s">
        <v>1350</v>
      </c>
      <c r="AU141" s="166" t="s">
        <v>303</v>
      </c>
      <c r="AV141" s="166"/>
      <c r="AW141" s="166" t="s">
        <v>1347</v>
      </c>
      <c r="AX141" s="166"/>
      <c r="AY141" s="166"/>
      <c r="AZ141" s="166"/>
      <c r="BA141" s="166"/>
      <c r="BB141" s="166">
        <v>93866417</v>
      </c>
      <c r="BC141" s="166" t="s">
        <v>137</v>
      </c>
      <c r="BD141" s="166" t="s">
        <v>138</v>
      </c>
      <c r="BE141" s="166" t="s">
        <v>350</v>
      </c>
      <c r="BF141" s="166" t="s">
        <v>140</v>
      </c>
      <c r="BG141" s="166"/>
      <c r="BH141" s="166" t="s">
        <v>141</v>
      </c>
      <c r="BI141" s="166" t="s">
        <v>191</v>
      </c>
      <c r="BJ141" s="166" t="s">
        <v>111</v>
      </c>
      <c r="BK141" s="166"/>
      <c r="BL141" s="166" t="s">
        <v>142</v>
      </c>
      <c r="BM141" s="166"/>
      <c r="BN141" s="166"/>
      <c r="BO141" s="166"/>
    </row>
    <row r="142" spans="1:67">
      <c r="A142" s="166">
        <v>132</v>
      </c>
      <c r="B142" s="166" t="s">
        <v>106</v>
      </c>
      <c r="C142" s="166" t="s">
        <v>107</v>
      </c>
      <c r="D142" s="166"/>
      <c r="E142" s="166" t="s">
        <v>328</v>
      </c>
      <c r="F142" s="166"/>
      <c r="G142" s="166" t="s">
        <v>330</v>
      </c>
      <c r="H142" s="166" t="s">
        <v>331</v>
      </c>
      <c r="I142" s="166" t="s">
        <v>111</v>
      </c>
      <c r="J142" s="166" t="s">
        <v>332</v>
      </c>
      <c r="K142" s="166" t="s">
        <v>32</v>
      </c>
      <c r="L142" s="166" t="s">
        <v>333</v>
      </c>
      <c r="M142" s="166" t="s">
        <v>334</v>
      </c>
      <c r="N142" s="166"/>
      <c r="O142" s="166"/>
      <c r="P142" s="166"/>
      <c r="Q142" s="166" t="s">
        <v>335</v>
      </c>
      <c r="R142" s="166" t="s">
        <v>32</v>
      </c>
      <c r="S142" s="166" t="s">
        <v>1342</v>
      </c>
      <c r="T142" s="166" t="s">
        <v>117</v>
      </c>
      <c r="U142" s="166" t="s">
        <v>1343</v>
      </c>
      <c r="V142" s="166" t="s">
        <v>338</v>
      </c>
      <c r="W142" s="166" t="s">
        <v>339</v>
      </c>
      <c r="X142" s="166" t="s">
        <v>198</v>
      </c>
      <c r="Y142" s="166" t="s">
        <v>340</v>
      </c>
      <c r="Z142" s="166" t="s">
        <v>341</v>
      </c>
      <c r="AA142" s="166" t="s">
        <v>342</v>
      </c>
      <c r="AB142" s="166" t="s">
        <v>335</v>
      </c>
      <c r="AC142" s="166">
        <v>5971638</v>
      </c>
      <c r="AD142" s="166" t="s">
        <v>32</v>
      </c>
      <c r="AE142" s="166" t="s">
        <v>1343</v>
      </c>
      <c r="AF142" s="166" t="s">
        <v>32</v>
      </c>
      <c r="AG142" s="166" t="s">
        <v>1344</v>
      </c>
      <c r="AH142" s="167" t="s">
        <v>39</v>
      </c>
      <c r="AI142" s="166" t="s">
        <v>357</v>
      </c>
      <c r="AJ142" s="166" t="s">
        <v>358</v>
      </c>
      <c r="AK142" s="166" t="s">
        <v>127</v>
      </c>
      <c r="AL142" s="166" t="s">
        <v>111</v>
      </c>
      <c r="AM142" s="168">
        <v>11950</v>
      </c>
      <c r="AN142" s="166" t="s">
        <v>511</v>
      </c>
      <c r="AO142" s="166" t="s">
        <v>111</v>
      </c>
      <c r="AP142" s="166" t="s">
        <v>130</v>
      </c>
      <c r="AQ142" s="166" t="s">
        <v>184</v>
      </c>
      <c r="AR142" s="166" t="s">
        <v>1345</v>
      </c>
      <c r="AS142" s="166" t="s">
        <v>347</v>
      </c>
      <c r="AT142" s="166" t="s">
        <v>1351</v>
      </c>
      <c r="AU142" s="166" t="s">
        <v>303</v>
      </c>
      <c r="AV142" s="166"/>
      <c r="AW142" s="166" t="s">
        <v>1347</v>
      </c>
      <c r="AX142" s="166"/>
      <c r="AY142" s="166"/>
      <c r="AZ142" s="166"/>
      <c r="BA142" s="166"/>
      <c r="BB142" s="166">
        <v>93866417</v>
      </c>
      <c r="BC142" s="166" t="s">
        <v>137</v>
      </c>
      <c r="BD142" s="166" t="s">
        <v>138</v>
      </c>
      <c r="BE142" s="166" t="s">
        <v>350</v>
      </c>
      <c r="BF142" s="166" t="s">
        <v>140</v>
      </c>
      <c r="BG142" s="166"/>
      <c r="BH142" s="166" t="s">
        <v>141</v>
      </c>
      <c r="BI142" s="166" t="s">
        <v>191</v>
      </c>
      <c r="BJ142" s="166" t="s">
        <v>111</v>
      </c>
      <c r="BK142" s="166"/>
      <c r="BL142" s="166" t="s">
        <v>142</v>
      </c>
      <c r="BM142" s="166"/>
      <c r="BN142" s="166"/>
      <c r="BO142" s="166"/>
    </row>
    <row r="143" spans="1:67">
      <c r="A143" s="166">
        <v>133</v>
      </c>
      <c r="B143" s="166" t="s">
        <v>106</v>
      </c>
      <c r="C143" s="166" t="s">
        <v>107</v>
      </c>
      <c r="D143" s="166"/>
      <c r="E143" s="166" t="s">
        <v>328</v>
      </c>
      <c r="F143" s="166"/>
      <c r="G143" s="166" t="s">
        <v>330</v>
      </c>
      <c r="H143" s="166" t="s">
        <v>331</v>
      </c>
      <c r="I143" s="166" t="s">
        <v>111</v>
      </c>
      <c r="J143" s="166" t="s">
        <v>332</v>
      </c>
      <c r="K143" s="166" t="s">
        <v>32</v>
      </c>
      <c r="L143" s="166" t="s">
        <v>333</v>
      </c>
      <c r="M143" s="166" t="s">
        <v>334</v>
      </c>
      <c r="N143" s="166"/>
      <c r="O143" s="166"/>
      <c r="P143" s="166"/>
      <c r="Q143" s="166" t="s">
        <v>335</v>
      </c>
      <c r="R143" s="166" t="s">
        <v>32</v>
      </c>
      <c r="S143" s="166" t="s">
        <v>1342</v>
      </c>
      <c r="T143" s="166" t="s">
        <v>117</v>
      </c>
      <c r="U143" s="166" t="s">
        <v>1343</v>
      </c>
      <c r="V143" s="166" t="s">
        <v>338</v>
      </c>
      <c r="W143" s="166" t="s">
        <v>339</v>
      </c>
      <c r="X143" s="166" t="s">
        <v>198</v>
      </c>
      <c r="Y143" s="166" t="s">
        <v>340</v>
      </c>
      <c r="Z143" s="166" t="s">
        <v>341</v>
      </c>
      <c r="AA143" s="166" t="s">
        <v>342</v>
      </c>
      <c r="AB143" s="166" t="s">
        <v>335</v>
      </c>
      <c r="AC143" s="166">
        <v>5971638</v>
      </c>
      <c r="AD143" s="166" t="s">
        <v>32</v>
      </c>
      <c r="AE143" s="166" t="s">
        <v>1343</v>
      </c>
      <c r="AF143" s="166" t="s">
        <v>32</v>
      </c>
      <c r="AG143" s="166" t="s">
        <v>1344</v>
      </c>
      <c r="AH143" s="167" t="s">
        <v>39</v>
      </c>
      <c r="AI143" s="166" t="s">
        <v>1352</v>
      </c>
      <c r="AJ143" s="166" t="s">
        <v>1341</v>
      </c>
      <c r="AK143" s="166" t="s">
        <v>127</v>
      </c>
      <c r="AL143" s="166" t="s">
        <v>111</v>
      </c>
      <c r="AM143" s="168">
        <v>8000</v>
      </c>
      <c r="AN143" s="166" t="s">
        <v>511</v>
      </c>
      <c r="AO143" s="166" t="s">
        <v>111</v>
      </c>
      <c r="AP143" s="166" t="s">
        <v>130</v>
      </c>
      <c r="AQ143" s="166" t="s">
        <v>184</v>
      </c>
      <c r="AR143" s="166" t="s">
        <v>1345</v>
      </c>
      <c r="AS143" s="166" t="s">
        <v>347</v>
      </c>
      <c r="AT143" s="166"/>
      <c r="AU143" s="166" t="s">
        <v>303</v>
      </c>
      <c r="AV143" s="166"/>
      <c r="AW143" s="166" t="s">
        <v>1347</v>
      </c>
      <c r="AX143" s="166"/>
      <c r="AY143" s="166"/>
      <c r="AZ143" s="166"/>
      <c r="BA143" s="166"/>
      <c r="BB143" s="166">
        <v>93866417</v>
      </c>
      <c r="BC143" s="166" t="s">
        <v>137</v>
      </c>
      <c r="BD143" s="166" t="s">
        <v>138</v>
      </c>
      <c r="BE143" s="166" t="s">
        <v>350</v>
      </c>
      <c r="BF143" s="166" t="s">
        <v>140</v>
      </c>
      <c r="BG143" s="166"/>
      <c r="BH143" s="166" t="s">
        <v>141</v>
      </c>
      <c r="BI143" s="166" t="s">
        <v>191</v>
      </c>
      <c r="BJ143" s="166" t="s">
        <v>111</v>
      </c>
      <c r="BK143" s="166"/>
      <c r="BL143" s="166"/>
      <c r="BM143" s="166"/>
      <c r="BN143" s="166"/>
      <c r="BO143" s="166"/>
    </row>
    <row r="144" spans="1:67">
      <c r="A144" s="166">
        <v>134</v>
      </c>
      <c r="B144" s="166" t="s">
        <v>106</v>
      </c>
      <c r="C144" s="166" t="s">
        <v>107</v>
      </c>
      <c r="D144" s="166" t="s">
        <v>1353</v>
      </c>
      <c r="E144" s="166" t="s">
        <v>1354</v>
      </c>
      <c r="F144" s="166" t="s">
        <v>1355</v>
      </c>
      <c r="G144" s="166" t="s">
        <v>1356</v>
      </c>
      <c r="H144" s="166" t="s">
        <v>1357</v>
      </c>
      <c r="I144" s="166"/>
      <c r="J144" s="166" t="s">
        <v>198</v>
      </c>
      <c r="K144" s="166" t="s">
        <v>23</v>
      </c>
      <c r="L144" s="166" t="s">
        <v>171</v>
      </c>
      <c r="M144" s="166" t="s">
        <v>172</v>
      </c>
      <c r="N144" s="166" t="s">
        <v>1358</v>
      </c>
      <c r="O144" s="166"/>
      <c r="P144" s="166"/>
      <c r="Q144" s="166" t="s">
        <v>1353</v>
      </c>
      <c r="R144" s="166" t="s">
        <v>23</v>
      </c>
      <c r="S144" s="166" t="s">
        <v>1359</v>
      </c>
      <c r="T144" s="166" t="s">
        <v>117</v>
      </c>
      <c r="U144" s="166" t="s">
        <v>1360</v>
      </c>
      <c r="V144" s="166" t="s">
        <v>119</v>
      </c>
      <c r="W144" s="166" t="s">
        <v>227</v>
      </c>
      <c r="X144" s="166" t="s">
        <v>198</v>
      </c>
      <c r="Y144" s="166" t="s">
        <v>1361</v>
      </c>
      <c r="Z144" s="166" t="s">
        <v>1362</v>
      </c>
      <c r="AA144" s="166" t="s">
        <v>1363</v>
      </c>
      <c r="AB144" s="166" t="s">
        <v>1353</v>
      </c>
      <c r="AC144" s="166">
        <v>5971556</v>
      </c>
      <c r="AD144" s="166" t="s">
        <v>23</v>
      </c>
      <c r="AE144" s="166" t="s">
        <v>1364</v>
      </c>
      <c r="AF144" s="166" t="s">
        <v>23</v>
      </c>
      <c r="AG144" s="166" t="s">
        <v>1365</v>
      </c>
      <c r="AH144" s="167" t="s">
        <v>38</v>
      </c>
      <c r="AI144" s="166" t="s">
        <v>1366</v>
      </c>
      <c r="AJ144" s="166" t="s">
        <v>1180</v>
      </c>
      <c r="AK144" s="166" t="s">
        <v>127</v>
      </c>
      <c r="AL144" s="166" t="s">
        <v>111</v>
      </c>
      <c r="AM144" s="168">
        <v>39000</v>
      </c>
      <c r="AN144" s="166"/>
      <c r="AO144" s="166" t="s">
        <v>1355</v>
      </c>
      <c r="AP144" s="166" t="s">
        <v>130</v>
      </c>
      <c r="AQ144" s="166" t="s">
        <v>184</v>
      </c>
      <c r="AR144" s="166"/>
      <c r="AS144" s="166" t="s">
        <v>1367</v>
      </c>
      <c r="AT144" s="166"/>
      <c r="AU144" s="166" t="s">
        <v>303</v>
      </c>
      <c r="AV144" s="166"/>
      <c r="AW144" s="166" t="s">
        <v>1368</v>
      </c>
      <c r="AX144" s="166"/>
      <c r="AY144" s="166"/>
      <c r="AZ144" s="166"/>
      <c r="BA144" s="166"/>
      <c r="BB144" s="166">
        <v>66901257</v>
      </c>
      <c r="BC144" s="166" t="s">
        <v>137</v>
      </c>
      <c r="BD144" s="166" t="s">
        <v>138</v>
      </c>
      <c r="BE144" s="166" t="s">
        <v>239</v>
      </c>
      <c r="BF144" s="166" t="s">
        <v>217</v>
      </c>
      <c r="BG144" s="166" t="s">
        <v>190</v>
      </c>
      <c r="BH144" s="166" t="s">
        <v>658</v>
      </c>
      <c r="BI144" s="166" t="s">
        <v>191</v>
      </c>
      <c r="BJ144" s="166" t="s">
        <v>111</v>
      </c>
      <c r="BK144" s="166"/>
      <c r="BL144" s="166"/>
      <c r="BM144" s="166"/>
      <c r="BN144" s="166"/>
      <c r="BO144" s="166" t="s">
        <v>172</v>
      </c>
    </row>
    <row r="145" spans="1:67">
      <c r="A145" s="166">
        <v>135</v>
      </c>
      <c r="B145" s="166" t="s">
        <v>106</v>
      </c>
      <c r="C145" s="166" t="s">
        <v>107</v>
      </c>
      <c r="D145" s="166" t="s">
        <v>1353</v>
      </c>
      <c r="E145" s="166" t="s">
        <v>1354</v>
      </c>
      <c r="F145" s="166" t="s">
        <v>1355</v>
      </c>
      <c r="G145" s="166" t="s">
        <v>1356</v>
      </c>
      <c r="H145" s="166" t="s">
        <v>1357</v>
      </c>
      <c r="I145" s="166"/>
      <c r="J145" s="166" t="s">
        <v>198</v>
      </c>
      <c r="K145" s="166" t="s">
        <v>23</v>
      </c>
      <c r="L145" s="166" t="s">
        <v>171</v>
      </c>
      <c r="M145" s="166" t="s">
        <v>172</v>
      </c>
      <c r="N145" s="166" t="s">
        <v>1358</v>
      </c>
      <c r="O145" s="166"/>
      <c r="P145" s="166"/>
      <c r="Q145" s="166" t="s">
        <v>1353</v>
      </c>
      <c r="R145" s="166" t="s">
        <v>23</v>
      </c>
      <c r="S145" s="166" t="s">
        <v>1359</v>
      </c>
      <c r="T145" s="166" t="s">
        <v>117</v>
      </c>
      <c r="U145" s="166" t="s">
        <v>1360</v>
      </c>
      <c r="V145" s="166" t="s">
        <v>119</v>
      </c>
      <c r="W145" s="166" t="s">
        <v>227</v>
      </c>
      <c r="X145" s="166" t="s">
        <v>198</v>
      </c>
      <c r="Y145" s="166" t="s">
        <v>1361</v>
      </c>
      <c r="Z145" s="166" t="s">
        <v>1362</v>
      </c>
      <c r="AA145" s="166" t="s">
        <v>1363</v>
      </c>
      <c r="AB145" s="166" t="s">
        <v>1353</v>
      </c>
      <c r="AC145" s="166">
        <v>5971556</v>
      </c>
      <c r="AD145" s="166" t="s">
        <v>23</v>
      </c>
      <c r="AE145" s="166" t="s">
        <v>1364</v>
      </c>
      <c r="AF145" s="166" t="s">
        <v>23</v>
      </c>
      <c r="AG145" s="166" t="s">
        <v>1365</v>
      </c>
      <c r="AH145" s="167" t="s">
        <v>38</v>
      </c>
      <c r="AI145" s="166" t="s">
        <v>1369</v>
      </c>
      <c r="AJ145" s="166" t="s">
        <v>1180</v>
      </c>
      <c r="AK145" s="166" t="s">
        <v>127</v>
      </c>
      <c r="AL145" s="166" t="s">
        <v>111</v>
      </c>
      <c r="AM145" s="168">
        <v>39000</v>
      </c>
      <c r="AN145" s="166"/>
      <c r="AO145" s="166" t="s">
        <v>1355</v>
      </c>
      <c r="AP145" s="166" t="s">
        <v>130</v>
      </c>
      <c r="AQ145" s="166" t="s">
        <v>184</v>
      </c>
      <c r="AR145" s="166"/>
      <c r="AS145" s="166" t="s">
        <v>1367</v>
      </c>
      <c r="AT145" s="166"/>
      <c r="AU145" s="166" t="s">
        <v>303</v>
      </c>
      <c r="AV145" s="166"/>
      <c r="AW145" s="166" t="s">
        <v>1368</v>
      </c>
      <c r="AX145" s="166"/>
      <c r="AY145" s="166"/>
      <c r="AZ145" s="166"/>
      <c r="BA145" s="166"/>
      <c r="BB145" s="166">
        <v>66901257</v>
      </c>
      <c r="BC145" s="166" t="s">
        <v>137</v>
      </c>
      <c r="BD145" s="166" t="s">
        <v>138</v>
      </c>
      <c r="BE145" s="166" t="s">
        <v>239</v>
      </c>
      <c r="BF145" s="166" t="s">
        <v>217</v>
      </c>
      <c r="BG145" s="166" t="s">
        <v>190</v>
      </c>
      <c r="BH145" s="166" t="s">
        <v>658</v>
      </c>
      <c r="BI145" s="166" t="s">
        <v>191</v>
      </c>
      <c r="BJ145" s="166" t="s">
        <v>111</v>
      </c>
      <c r="BK145" s="166"/>
      <c r="BL145" s="166"/>
      <c r="BM145" s="166"/>
      <c r="BN145" s="166"/>
      <c r="BO145" s="166" t="s">
        <v>172</v>
      </c>
    </row>
    <row r="146" spans="1:67">
      <c r="A146" s="166">
        <v>136</v>
      </c>
      <c r="B146" s="166" t="s">
        <v>106</v>
      </c>
      <c r="C146" s="166" t="s">
        <v>107</v>
      </c>
      <c r="D146" s="166" t="s">
        <v>1370</v>
      </c>
      <c r="E146" s="166" t="s">
        <v>1371</v>
      </c>
      <c r="F146" s="166" t="s">
        <v>1372</v>
      </c>
      <c r="G146" s="166" t="s">
        <v>1373</v>
      </c>
      <c r="H146" s="166" t="s">
        <v>1374</v>
      </c>
      <c r="I146" s="166"/>
      <c r="J146" s="166" t="s">
        <v>247</v>
      </c>
      <c r="K146" s="166" t="s">
        <v>32</v>
      </c>
      <c r="L146" s="166" t="s">
        <v>171</v>
      </c>
      <c r="M146" s="166" t="s">
        <v>172</v>
      </c>
      <c r="N146" s="166" t="s">
        <v>1375</v>
      </c>
      <c r="O146" s="166"/>
      <c r="P146" s="166"/>
      <c r="Q146" s="166" t="s">
        <v>1370</v>
      </c>
      <c r="R146" s="166" t="s">
        <v>32</v>
      </c>
      <c r="S146" s="166" t="s">
        <v>1376</v>
      </c>
      <c r="T146" s="166" t="s">
        <v>117</v>
      </c>
      <c r="U146" s="166" t="s">
        <v>1377</v>
      </c>
      <c r="V146" s="166" t="s">
        <v>119</v>
      </c>
      <c r="W146" s="166" t="s">
        <v>227</v>
      </c>
      <c r="X146" s="166" t="s">
        <v>247</v>
      </c>
      <c r="Y146" s="166" t="s">
        <v>177</v>
      </c>
      <c r="Z146" s="166" t="s">
        <v>1378</v>
      </c>
      <c r="AA146" s="166" t="s">
        <v>1379</v>
      </c>
      <c r="AB146" s="166" t="s">
        <v>1370</v>
      </c>
      <c r="AC146" s="166">
        <v>5971550</v>
      </c>
      <c r="AD146" s="166" t="s">
        <v>32</v>
      </c>
      <c r="AE146" s="166" t="s">
        <v>1380</v>
      </c>
      <c r="AF146" s="166" t="s">
        <v>32</v>
      </c>
      <c r="AG146" s="166" t="s">
        <v>1381</v>
      </c>
      <c r="AH146" s="167" t="s">
        <v>40</v>
      </c>
      <c r="AI146" s="166" t="s">
        <v>1382</v>
      </c>
      <c r="AJ146" s="166" t="s">
        <v>1317</v>
      </c>
      <c r="AK146" s="166" t="s">
        <v>127</v>
      </c>
      <c r="AL146" s="166" t="s">
        <v>111</v>
      </c>
      <c r="AM146" s="168">
        <v>12600</v>
      </c>
      <c r="AN146" s="166"/>
      <c r="AO146" s="166" t="s">
        <v>1372</v>
      </c>
      <c r="AP146" s="166" t="s">
        <v>130</v>
      </c>
      <c r="AQ146" s="166" t="s">
        <v>184</v>
      </c>
      <c r="AR146" s="166"/>
      <c r="AS146" s="166" t="s">
        <v>1383</v>
      </c>
      <c r="AT146" s="166"/>
      <c r="AU146" s="166" t="s">
        <v>303</v>
      </c>
      <c r="AV146" s="166"/>
      <c r="AW146" s="166" t="s">
        <v>1384</v>
      </c>
      <c r="AX146" s="166"/>
      <c r="AY146" s="166"/>
      <c r="AZ146" s="166"/>
      <c r="BA146" s="166"/>
      <c r="BB146" s="166">
        <v>61186473</v>
      </c>
      <c r="BC146" s="166" t="s">
        <v>137</v>
      </c>
      <c r="BD146" s="166" t="s">
        <v>138</v>
      </c>
      <c r="BE146" s="166" t="s">
        <v>239</v>
      </c>
      <c r="BF146" s="166" t="s">
        <v>217</v>
      </c>
      <c r="BG146" s="166" t="s">
        <v>190</v>
      </c>
      <c r="BH146" s="166" t="s">
        <v>396</v>
      </c>
      <c r="BI146" s="166" t="s">
        <v>191</v>
      </c>
      <c r="BJ146" s="166" t="s">
        <v>111</v>
      </c>
      <c r="BK146" s="166"/>
      <c r="BL146" s="166"/>
      <c r="BM146" s="166"/>
      <c r="BN146" s="166" t="s">
        <v>192</v>
      </c>
      <c r="BO146" s="166" t="s">
        <v>172</v>
      </c>
    </row>
    <row r="147" spans="1:67">
      <c r="A147" s="166">
        <v>137</v>
      </c>
      <c r="B147" s="166" t="s">
        <v>106</v>
      </c>
      <c r="C147" s="166" t="s">
        <v>107</v>
      </c>
      <c r="D147" s="166" t="s">
        <v>298</v>
      </c>
      <c r="E147" s="166" t="s">
        <v>1385</v>
      </c>
      <c r="F147" s="166" t="s">
        <v>329</v>
      </c>
      <c r="G147" s="166" t="s">
        <v>1386</v>
      </c>
      <c r="H147" s="166" t="s">
        <v>362</v>
      </c>
      <c r="I147" s="166" t="s">
        <v>111</v>
      </c>
      <c r="J147" s="166" t="s">
        <v>247</v>
      </c>
      <c r="K147" s="166" t="s">
        <v>9</v>
      </c>
      <c r="L147" s="166" t="s">
        <v>113</v>
      </c>
      <c r="M147" s="166" t="s">
        <v>1387</v>
      </c>
      <c r="N147" s="166" t="s">
        <v>362</v>
      </c>
      <c r="O147" s="166"/>
      <c r="P147" s="166"/>
      <c r="Q147" s="166" t="s">
        <v>1388</v>
      </c>
      <c r="R147" s="166" t="s">
        <v>9</v>
      </c>
      <c r="S147" s="166" t="s">
        <v>1389</v>
      </c>
      <c r="T147" s="166" t="s">
        <v>204</v>
      </c>
      <c r="U147" s="166" t="s">
        <v>1390</v>
      </c>
      <c r="V147" s="166" t="s">
        <v>119</v>
      </c>
      <c r="W147" s="166" t="s">
        <v>1391</v>
      </c>
      <c r="X147" s="166" t="s">
        <v>247</v>
      </c>
      <c r="Y147" s="166" t="s">
        <v>1392</v>
      </c>
      <c r="Z147" s="166" t="s">
        <v>1393</v>
      </c>
      <c r="AA147" s="166" t="s">
        <v>1276</v>
      </c>
      <c r="AB147" s="166" t="s">
        <v>1388</v>
      </c>
      <c r="AC147" s="166">
        <v>5971183</v>
      </c>
      <c r="AD147" s="166" t="s">
        <v>9</v>
      </c>
      <c r="AE147" s="166" t="s">
        <v>1394</v>
      </c>
      <c r="AF147" s="166" t="s">
        <v>9</v>
      </c>
      <c r="AG147" s="166" t="s">
        <v>1394</v>
      </c>
      <c r="AH147" s="167" t="s">
        <v>40</v>
      </c>
      <c r="AI147" s="166" t="s">
        <v>1395</v>
      </c>
      <c r="AJ147" s="166" t="s">
        <v>1039</v>
      </c>
      <c r="AK147" s="166" t="s">
        <v>127</v>
      </c>
      <c r="AL147" s="166" t="s">
        <v>111</v>
      </c>
      <c r="AM147" s="168">
        <v>5680</v>
      </c>
      <c r="AN147" s="166"/>
      <c r="AO147" s="166" t="s">
        <v>362</v>
      </c>
      <c r="AP147" s="166" t="s">
        <v>212</v>
      </c>
      <c r="AQ147" s="166" t="s">
        <v>184</v>
      </c>
      <c r="AR147" s="166" t="s">
        <v>843</v>
      </c>
      <c r="AS147" s="166" t="s">
        <v>1396</v>
      </c>
      <c r="AT147" s="166" t="s">
        <v>1397</v>
      </c>
      <c r="AU147" s="166" t="s">
        <v>303</v>
      </c>
      <c r="AV147" s="166"/>
      <c r="AW147" s="166" t="s">
        <v>1398</v>
      </c>
      <c r="AX147" s="166"/>
      <c r="AY147" s="166"/>
      <c r="AZ147" s="166"/>
      <c r="BA147" s="166"/>
      <c r="BB147" s="166">
        <v>81588725</v>
      </c>
      <c r="BC147" s="166" t="s">
        <v>137</v>
      </c>
      <c r="BD147" s="166" t="s">
        <v>1038</v>
      </c>
      <c r="BE147" s="166" t="s">
        <v>1039</v>
      </c>
      <c r="BF147" s="166" t="s">
        <v>111</v>
      </c>
      <c r="BG147" s="166"/>
      <c r="BH147" s="166" t="s">
        <v>377</v>
      </c>
      <c r="BI147" s="166" t="s">
        <v>191</v>
      </c>
      <c r="BJ147" s="166" t="s">
        <v>111</v>
      </c>
      <c r="BK147" s="166"/>
      <c r="BL147" s="166" t="s">
        <v>142</v>
      </c>
      <c r="BM147" s="166"/>
      <c r="BN147" s="166" t="s">
        <v>378</v>
      </c>
      <c r="BO147" s="166" t="s">
        <v>307</v>
      </c>
    </row>
    <row r="148" spans="1:67">
      <c r="A148" s="166">
        <v>138</v>
      </c>
      <c r="B148" s="166" t="s">
        <v>106</v>
      </c>
      <c r="C148" s="166" t="s">
        <v>107</v>
      </c>
      <c r="D148" s="166"/>
      <c r="E148" s="166" t="s">
        <v>1399</v>
      </c>
      <c r="F148" s="166"/>
      <c r="G148" s="166" t="s">
        <v>1400</v>
      </c>
      <c r="H148" s="166" t="s">
        <v>1401</v>
      </c>
      <c r="I148" s="166" t="s">
        <v>1402</v>
      </c>
      <c r="J148" s="166" t="s">
        <v>247</v>
      </c>
      <c r="K148" s="166" t="s">
        <v>9</v>
      </c>
      <c r="L148" s="166" t="s">
        <v>1403</v>
      </c>
      <c r="M148" s="166" t="s">
        <v>1404</v>
      </c>
      <c r="N148" s="166"/>
      <c r="O148" s="166"/>
      <c r="P148" s="166"/>
      <c r="Q148" s="166" t="s">
        <v>1405</v>
      </c>
      <c r="R148" s="166" t="s">
        <v>9</v>
      </c>
      <c r="S148" s="166" t="s">
        <v>1406</v>
      </c>
      <c r="T148" s="166" t="s">
        <v>117</v>
      </c>
      <c r="U148" s="166" t="s">
        <v>1407</v>
      </c>
      <c r="V148" s="166" t="s">
        <v>119</v>
      </c>
      <c r="W148" s="166" t="s">
        <v>176</v>
      </c>
      <c r="X148" s="166" t="s">
        <v>112</v>
      </c>
      <c r="Y148" s="166" t="s">
        <v>1408</v>
      </c>
      <c r="Z148" s="166" t="s">
        <v>1409</v>
      </c>
      <c r="AA148" s="166" t="s">
        <v>1410</v>
      </c>
      <c r="AB148" s="166" t="s">
        <v>1405</v>
      </c>
      <c r="AC148" s="166">
        <v>5947492</v>
      </c>
      <c r="AD148" s="166" t="s">
        <v>9</v>
      </c>
      <c r="AE148" s="166" t="s">
        <v>1411</v>
      </c>
      <c r="AF148" s="166" t="s">
        <v>9</v>
      </c>
      <c r="AG148" s="166" t="s">
        <v>1412</v>
      </c>
      <c r="AH148" s="167" t="s">
        <v>38</v>
      </c>
      <c r="AI148" s="166" t="s">
        <v>1413</v>
      </c>
      <c r="AJ148" s="166" t="s">
        <v>949</v>
      </c>
      <c r="AK148" s="166" t="s">
        <v>127</v>
      </c>
      <c r="AL148" s="166" t="s">
        <v>111</v>
      </c>
      <c r="AM148" s="168">
        <v>18300</v>
      </c>
      <c r="AN148" s="166"/>
      <c r="AO148" s="166" t="s">
        <v>111</v>
      </c>
      <c r="AP148" s="166" t="s">
        <v>130</v>
      </c>
      <c r="AQ148" s="166" t="s">
        <v>184</v>
      </c>
      <c r="AR148" s="166"/>
      <c r="AS148" s="166" t="s">
        <v>1414</v>
      </c>
      <c r="AT148" s="166"/>
      <c r="AU148" s="166" t="s">
        <v>303</v>
      </c>
      <c r="AV148" s="166"/>
      <c r="AW148" s="166" t="s">
        <v>1415</v>
      </c>
      <c r="AX148" s="166"/>
      <c r="AY148" s="166"/>
      <c r="AZ148" s="166"/>
      <c r="BA148" s="166"/>
      <c r="BB148" s="166">
        <v>59460969</v>
      </c>
      <c r="BC148" s="166" t="s">
        <v>137</v>
      </c>
      <c r="BD148" s="166" t="s">
        <v>138</v>
      </c>
      <c r="BE148" s="166" t="s">
        <v>188</v>
      </c>
      <c r="BF148" s="166" t="s">
        <v>189</v>
      </c>
      <c r="BG148" s="166" t="s">
        <v>190</v>
      </c>
      <c r="BH148" s="166" t="s">
        <v>286</v>
      </c>
      <c r="BI148" s="166" t="s">
        <v>191</v>
      </c>
      <c r="BJ148" s="166" t="s">
        <v>111</v>
      </c>
      <c r="BK148" s="166"/>
      <c r="BL148" s="166"/>
      <c r="BM148" s="166"/>
      <c r="BN148" s="166" t="s">
        <v>378</v>
      </c>
      <c r="BO148" s="166"/>
    </row>
    <row r="149" spans="1:67">
      <c r="A149" s="166">
        <v>139</v>
      </c>
      <c r="B149" s="166" t="s">
        <v>106</v>
      </c>
      <c r="C149" s="166" t="s">
        <v>107</v>
      </c>
      <c r="D149" s="166" t="s">
        <v>1416</v>
      </c>
      <c r="E149" s="166" t="s">
        <v>1417</v>
      </c>
      <c r="F149" s="166" t="s">
        <v>1418</v>
      </c>
      <c r="G149" s="166" t="s">
        <v>1419</v>
      </c>
      <c r="H149" s="166" t="s">
        <v>1420</v>
      </c>
      <c r="I149" s="166" t="s">
        <v>111</v>
      </c>
      <c r="J149" s="166" t="s">
        <v>298</v>
      </c>
      <c r="K149" s="166" t="s">
        <v>9</v>
      </c>
      <c r="L149" s="166" t="s">
        <v>199</v>
      </c>
      <c r="M149" s="166" t="s">
        <v>1225</v>
      </c>
      <c r="N149" s="166" t="s">
        <v>111</v>
      </c>
      <c r="O149" s="166"/>
      <c r="P149" s="166"/>
      <c r="Q149" s="166" t="s">
        <v>1421</v>
      </c>
      <c r="R149" s="166" t="s">
        <v>9</v>
      </c>
      <c r="S149" s="166" t="s">
        <v>1422</v>
      </c>
      <c r="T149" s="166" t="s">
        <v>204</v>
      </c>
      <c r="U149" s="166" t="s">
        <v>1423</v>
      </c>
      <c r="V149" s="166" t="s">
        <v>119</v>
      </c>
      <c r="W149" s="166" t="s">
        <v>366</v>
      </c>
      <c r="X149" s="166" t="s">
        <v>112</v>
      </c>
      <c r="Y149" s="166" t="s">
        <v>980</v>
      </c>
      <c r="Z149" s="166" t="s">
        <v>1424</v>
      </c>
      <c r="AA149" s="166" t="s">
        <v>1425</v>
      </c>
      <c r="AB149" s="166" t="s">
        <v>1421</v>
      </c>
      <c r="AC149" s="166">
        <v>5970287</v>
      </c>
      <c r="AD149" s="166" t="s">
        <v>9</v>
      </c>
      <c r="AE149" s="166" t="s">
        <v>1426</v>
      </c>
      <c r="AF149" s="166" t="s">
        <v>9</v>
      </c>
      <c r="AG149" s="166" t="s">
        <v>1426</v>
      </c>
      <c r="AH149" s="167" t="s">
        <v>41</v>
      </c>
      <c r="AI149" s="166" t="s">
        <v>1012</v>
      </c>
      <c r="AJ149" s="166" t="s">
        <v>925</v>
      </c>
      <c r="AK149" s="166" t="s">
        <v>127</v>
      </c>
      <c r="AL149" s="166" t="s">
        <v>111</v>
      </c>
      <c r="AM149" s="168">
        <v>3220.4</v>
      </c>
      <c r="AN149" s="166"/>
      <c r="AO149" s="166" t="s">
        <v>111</v>
      </c>
      <c r="AP149" s="166" t="s">
        <v>212</v>
      </c>
      <c r="AQ149" s="166" t="s">
        <v>184</v>
      </c>
      <c r="AR149" s="166" t="s">
        <v>843</v>
      </c>
      <c r="AS149" s="166" t="s">
        <v>1427</v>
      </c>
      <c r="AT149" s="166" t="s">
        <v>1428</v>
      </c>
      <c r="AU149" s="166" t="s">
        <v>325</v>
      </c>
      <c r="AV149" s="166"/>
      <c r="AW149" s="166" t="s">
        <v>1429</v>
      </c>
      <c r="AX149" s="166"/>
      <c r="AY149" s="166"/>
      <c r="AZ149" s="166"/>
      <c r="BA149" s="166"/>
      <c r="BB149" s="166">
        <v>93998803</v>
      </c>
      <c r="BC149" s="166" t="s">
        <v>137</v>
      </c>
      <c r="BD149" s="166" t="s">
        <v>138</v>
      </c>
      <c r="BE149" s="166" t="s">
        <v>375</v>
      </c>
      <c r="BF149" s="166" t="s">
        <v>1430</v>
      </c>
      <c r="BG149" s="166" t="s">
        <v>190</v>
      </c>
      <c r="BH149" s="166" t="s">
        <v>286</v>
      </c>
      <c r="BI149" s="166" t="s">
        <v>191</v>
      </c>
      <c r="BJ149" s="166" t="s">
        <v>111</v>
      </c>
      <c r="BK149" s="166"/>
      <c r="BL149" s="166" t="s">
        <v>142</v>
      </c>
      <c r="BM149" s="166"/>
      <c r="BN149" s="166" t="s">
        <v>192</v>
      </c>
      <c r="BO149" s="166" t="s">
        <v>307</v>
      </c>
    </row>
    <row r="150" spans="1:67">
      <c r="A150" s="166">
        <v>140</v>
      </c>
      <c r="B150" s="166" t="s">
        <v>106</v>
      </c>
      <c r="C150" s="166" t="s">
        <v>107</v>
      </c>
      <c r="D150" s="166" t="s">
        <v>1416</v>
      </c>
      <c r="E150" s="166" t="s">
        <v>1417</v>
      </c>
      <c r="F150" s="166" t="s">
        <v>1418</v>
      </c>
      <c r="G150" s="166" t="s">
        <v>1419</v>
      </c>
      <c r="H150" s="166" t="s">
        <v>1420</v>
      </c>
      <c r="I150" s="166" t="s">
        <v>111</v>
      </c>
      <c r="J150" s="166" t="s">
        <v>298</v>
      </c>
      <c r="K150" s="166" t="s">
        <v>9</v>
      </c>
      <c r="L150" s="166" t="s">
        <v>199</v>
      </c>
      <c r="M150" s="166" t="s">
        <v>1225</v>
      </c>
      <c r="N150" s="166" t="s">
        <v>111</v>
      </c>
      <c r="O150" s="166"/>
      <c r="P150" s="166"/>
      <c r="Q150" s="166" t="s">
        <v>1421</v>
      </c>
      <c r="R150" s="166" t="s">
        <v>9</v>
      </c>
      <c r="S150" s="166" t="s">
        <v>1422</v>
      </c>
      <c r="T150" s="166" t="s">
        <v>204</v>
      </c>
      <c r="U150" s="166" t="s">
        <v>1423</v>
      </c>
      <c r="V150" s="166" t="s">
        <v>119</v>
      </c>
      <c r="W150" s="166" t="s">
        <v>366</v>
      </c>
      <c r="X150" s="166" t="s">
        <v>112</v>
      </c>
      <c r="Y150" s="166" t="s">
        <v>980</v>
      </c>
      <c r="Z150" s="166" t="s">
        <v>1424</v>
      </c>
      <c r="AA150" s="166" t="s">
        <v>1425</v>
      </c>
      <c r="AB150" s="166" t="s">
        <v>1421</v>
      </c>
      <c r="AC150" s="166">
        <v>5970287</v>
      </c>
      <c r="AD150" s="166" t="s">
        <v>9</v>
      </c>
      <c r="AE150" s="166" t="s">
        <v>1426</v>
      </c>
      <c r="AF150" s="166" t="s">
        <v>9</v>
      </c>
      <c r="AG150" s="166" t="s">
        <v>1426</v>
      </c>
      <c r="AH150" s="167" t="s">
        <v>41</v>
      </c>
      <c r="AI150" s="166" t="s">
        <v>1018</v>
      </c>
      <c r="AJ150" s="166" t="s">
        <v>928</v>
      </c>
      <c r="AK150" s="166" t="s">
        <v>127</v>
      </c>
      <c r="AL150" s="166" t="s">
        <v>111</v>
      </c>
      <c r="AM150" s="168">
        <v>6763.9</v>
      </c>
      <c r="AN150" s="166"/>
      <c r="AO150" s="166" t="s">
        <v>111</v>
      </c>
      <c r="AP150" s="166" t="s">
        <v>212</v>
      </c>
      <c r="AQ150" s="166" t="s">
        <v>184</v>
      </c>
      <c r="AR150" s="166" t="s">
        <v>843</v>
      </c>
      <c r="AS150" s="166" t="s">
        <v>1427</v>
      </c>
      <c r="AT150" s="166" t="s">
        <v>1431</v>
      </c>
      <c r="AU150" s="166" t="s">
        <v>325</v>
      </c>
      <c r="AV150" s="166"/>
      <c r="AW150" s="166" t="s">
        <v>1429</v>
      </c>
      <c r="AX150" s="166"/>
      <c r="AY150" s="166"/>
      <c r="AZ150" s="166"/>
      <c r="BA150" s="166"/>
      <c r="BB150" s="166">
        <v>93998803</v>
      </c>
      <c r="BC150" s="166" t="s">
        <v>137</v>
      </c>
      <c r="BD150" s="166" t="s">
        <v>138</v>
      </c>
      <c r="BE150" s="166" t="s">
        <v>375</v>
      </c>
      <c r="BF150" s="166" t="s">
        <v>1430</v>
      </c>
      <c r="BG150" s="166" t="s">
        <v>190</v>
      </c>
      <c r="BH150" s="166" t="s">
        <v>286</v>
      </c>
      <c r="BI150" s="166" t="s">
        <v>191</v>
      </c>
      <c r="BJ150" s="166" t="s">
        <v>111</v>
      </c>
      <c r="BK150" s="166"/>
      <c r="BL150" s="166" t="s">
        <v>142</v>
      </c>
      <c r="BM150" s="166"/>
      <c r="BN150" s="166" t="s">
        <v>192</v>
      </c>
      <c r="BO150" s="166" t="s">
        <v>307</v>
      </c>
    </row>
    <row r="151" spans="1:67">
      <c r="A151" s="166">
        <v>141</v>
      </c>
      <c r="B151" s="166" t="s">
        <v>106</v>
      </c>
      <c r="C151" s="166" t="s">
        <v>107</v>
      </c>
      <c r="D151" s="166" t="s">
        <v>1416</v>
      </c>
      <c r="E151" s="166" t="s">
        <v>1417</v>
      </c>
      <c r="F151" s="166" t="s">
        <v>1418</v>
      </c>
      <c r="G151" s="166" t="s">
        <v>1419</v>
      </c>
      <c r="H151" s="166" t="s">
        <v>1420</v>
      </c>
      <c r="I151" s="166" t="s">
        <v>111</v>
      </c>
      <c r="J151" s="166" t="s">
        <v>298</v>
      </c>
      <c r="K151" s="166" t="s">
        <v>9</v>
      </c>
      <c r="L151" s="166" t="s">
        <v>199</v>
      </c>
      <c r="M151" s="166" t="s">
        <v>1225</v>
      </c>
      <c r="N151" s="166" t="s">
        <v>111</v>
      </c>
      <c r="O151" s="166"/>
      <c r="P151" s="166"/>
      <c r="Q151" s="166" t="s">
        <v>1421</v>
      </c>
      <c r="R151" s="166" t="s">
        <v>9</v>
      </c>
      <c r="S151" s="166" t="s">
        <v>1422</v>
      </c>
      <c r="T151" s="166" t="s">
        <v>204</v>
      </c>
      <c r="U151" s="166" t="s">
        <v>1423</v>
      </c>
      <c r="V151" s="166" t="s">
        <v>119</v>
      </c>
      <c r="W151" s="166" t="s">
        <v>366</v>
      </c>
      <c r="X151" s="166" t="s">
        <v>112</v>
      </c>
      <c r="Y151" s="166" t="s">
        <v>980</v>
      </c>
      <c r="Z151" s="166" t="s">
        <v>1424</v>
      </c>
      <c r="AA151" s="166" t="s">
        <v>1425</v>
      </c>
      <c r="AB151" s="166" t="s">
        <v>1421</v>
      </c>
      <c r="AC151" s="166">
        <v>5970287</v>
      </c>
      <c r="AD151" s="166" t="s">
        <v>9</v>
      </c>
      <c r="AE151" s="166" t="s">
        <v>1426</v>
      </c>
      <c r="AF151" s="166" t="s">
        <v>9</v>
      </c>
      <c r="AG151" s="166" t="s">
        <v>1426</v>
      </c>
      <c r="AH151" s="167" t="s">
        <v>41</v>
      </c>
      <c r="AI151" s="166" t="s">
        <v>1020</v>
      </c>
      <c r="AJ151" s="166" t="s">
        <v>148</v>
      </c>
      <c r="AK151" s="166" t="s">
        <v>127</v>
      </c>
      <c r="AL151" s="166" t="s">
        <v>111</v>
      </c>
      <c r="AM151" s="168">
        <v>5153.4</v>
      </c>
      <c r="AN151" s="166"/>
      <c r="AO151" s="166" t="s">
        <v>111</v>
      </c>
      <c r="AP151" s="166" t="s">
        <v>212</v>
      </c>
      <c r="AQ151" s="166" t="s">
        <v>184</v>
      </c>
      <c r="AR151" s="166" t="s">
        <v>843</v>
      </c>
      <c r="AS151" s="166" t="s">
        <v>1427</v>
      </c>
      <c r="AT151" s="166" t="s">
        <v>1432</v>
      </c>
      <c r="AU151" s="166" t="s">
        <v>325</v>
      </c>
      <c r="AV151" s="166"/>
      <c r="AW151" s="166" t="s">
        <v>1429</v>
      </c>
      <c r="AX151" s="166"/>
      <c r="AY151" s="166"/>
      <c r="AZ151" s="166"/>
      <c r="BA151" s="166"/>
      <c r="BB151" s="166">
        <v>93998803</v>
      </c>
      <c r="BC151" s="166" t="s">
        <v>137</v>
      </c>
      <c r="BD151" s="166" t="s">
        <v>138</v>
      </c>
      <c r="BE151" s="166" t="s">
        <v>375</v>
      </c>
      <c r="BF151" s="166" t="s">
        <v>1430</v>
      </c>
      <c r="BG151" s="166" t="s">
        <v>190</v>
      </c>
      <c r="BH151" s="166" t="s">
        <v>286</v>
      </c>
      <c r="BI151" s="166" t="s">
        <v>191</v>
      </c>
      <c r="BJ151" s="166" t="s">
        <v>111</v>
      </c>
      <c r="BK151" s="166"/>
      <c r="BL151" s="166" t="s">
        <v>142</v>
      </c>
      <c r="BM151" s="166"/>
      <c r="BN151" s="166" t="s">
        <v>192</v>
      </c>
      <c r="BO151" s="166" t="s">
        <v>307</v>
      </c>
    </row>
    <row r="152" spans="1:67">
      <c r="A152" s="166">
        <v>142</v>
      </c>
      <c r="B152" s="166" t="s">
        <v>106</v>
      </c>
      <c r="C152" s="166" t="s">
        <v>107</v>
      </c>
      <c r="D152" s="166" t="s">
        <v>1416</v>
      </c>
      <c r="E152" s="166" t="s">
        <v>1417</v>
      </c>
      <c r="F152" s="166" t="s">
        <v>1418</v>
      </c>
      <c r="G152" s="166" t="s">
        <v>1419</v>
      </c>
      <c r="H152" s="166" t="s">
        <v>1420</v>
      </c>
      <c r="I152" s="166" t="s">
        <v>111</v>
      </c>
      <c r="J152" s="166" t="s">
        <v>298</v>
      </c>
      <c r="K152" s="166" t="s">
        <v>9</v>
      </c>
      <c r="L152" s="166" t="s">
        <v>199</v>
      </c>
      <c r="M152" s="166" t="s">
        <v>1225</v>
      </c>
      <c r="N152" s="166" t="s">
        <v>111</v>
      </c>
      <c r="O152" s="166"/>
      <c r="P152" s="166"/>
      <c r="Q152" s="166" t="s">
        <v>1421</v>
      </c>
      <c r="R152" s="166" t="s">
        <v>9</v>
      </c>
      <c r="S152" s="166" t="s">
        <v>1422</v>
      </c>
      <c r="T152" s="166" t="s">
        <v>204</v>
      </c>
      <c r="U152" s="166" t="s">
        <v>1423</v>
      </c>
      <c r="V152" s="166" t="s">
        <v>119</v>
      </c>
      <c r="W152" s="166" t="s">
        <v>366</v>
      </c>
      <c r="X152" s="166" t="s">
        <v>112</v>
      </c>
      <c r="Y152" s="166" t="s">
        <v>980</v>
      </c>
      <c r="Z152" s="166" t="s">
        <v>1424</v>
      </c>
      <c r="AA152" s="166" t="s">
        <v>1425</v>
      </c>
      <c r="AB152" s="166" t="s">
        <v>1421</v>
      </c>
      <c r="AC152" s="166">
        <v>5970287</v>
      </c>
      <c r="AD152" s="166" t="s">
        <v>9</v>
      </c>
      <c r="AE152" s="166" t="s">
        <v>1426</v>
      </c>
      <c r="AF152" s="166" t="s">
        <v>9</v>
      </c>
      <c r="AG152" s="166" t="s">
        <v>1426</v>
      </c>
      <c r="AH152" s="167" t="s">
        <v>41</v>
      </c>
      <c r="AI152" s="166" t="s">
        <v>1433</v>
      </c>
      <c r="AJ152" s="166" t="s">
        <v>907</v>
      </c>
      <c r="AK152" s="166" t="s">
        <v>127</v>
      </c>
      <c r="AL152" s="166" t="s">
        <v>111</v>
      </c>
      <c r="AM152" s="168">
        <v>3623.5</v>
      </c>
      <c r="AN152" s="166"/>
      <c r="AO152" s="166" t="s">
        <v>111</v>
      </c>
      <c r="AP152" s="166" t="s">
        <v>212</v>
      </c>
      <c r="AQ152" s="166" t="s">
        <v>184</v>
      </c>
      <c r="AR152" s="166" t="s">
        <v>843</v>
      </c>
      <c r="AS152" s="166" t="s">
        <v>1427</v>
      </c>
      <c r="AT152" s="166" t="s">
        <v>1434</v>
      </c>
      <c r="AU152" s="166" t="s">
        <v>325</v>
      </c>
      <c r="AV152" s="166"/>
      <c r="AW152" s="166" t="s">
        <v>1429</v>
      </c>
      <c r="AX152" s="166"/>
      <c r="AY152" s="166"/>
      <c r="AZ152" s="166"/>
      <c r="BA152" s="166"/>
      <c r="BB152" s="166">
        <v>93998803</v>
      </c>
      <c r="BC152" s="166" t="s">
        <v>137</v>
      </c>
      <c r="BD152" s="166" t="s">
        <v>138</v>
      </c>
      <c r="BE152" s="166" t="s">
        <v>375</v>
      </c>
      <c r="BF152" s="166" t="s">
        <v>1430</v>
      </c>
      <c r="BG152" s="166" t="s">
        <v>190</v>
      </c>
      <c r="BH152" s="166" t="s">
        <v>286</v>
      </c>
      <c r="BI152" s="166" t="s">
        <v>191</v>
      </c>
      <c r="BJ152" s="166" t="s">
        <v>111</v>
      </c>
      <c r="BK152" s="166"/>
      <c r="BL152" s="166" t="s">
        <v>142</v>
      </c>
      <c r="BM152" s="166"/>
      <c r="BN152" s="166" t="s">
        <v>192</v>
      </c>
      <c r="BO152" s="166" t="s">
        <v>307</v>
      </c>
    </row>
    <row r="153" spans="1:67">
      <c r="A153" s="166">
        <v>143</v>
      </c>
      <c r="B153" s="166" t="s">
        <v>106</v>
      </c>
      <c r="C153" s="166" t="s">
        <v>107</v>
      </c>
      <c r="D153" s="166" t="s">
        <v>1416</v>
      </c>
      <c r="E153" s="166" t="s">
        <v>1417</v>
      </c>
      <c r="F153" s="166" t="s">
        <v>1418</v>
      </c>
      <c r="G153" s="166" t="s">
        <v>1419</v>
      </c>
      <c r="H153" s="166" t="s">
        <v>1420</v>
      </c>
      <c r="I153" s="166" t="s">
        <v>111</v>
      </c>
      <c r="J153" s="166" t="s">
        <v>298</v>
      </c>
      <c r="K153" s="166" t="s">
        <v>9</v>
      </c>
      <c r="L153" s="166" t="s">
        <v>199</v>
      </c>
      <c r="M153" s="166" t="s">
        <v>1225</v>
      </c>
      <c r="N153" s="166" t="s">
        <v>111</v>
      </c>
      <c r="O153" s="166"/>
      <c r="P153" s="166"/>
      <c r="Q153" s="166" t="s">
        <v>1421</v>
      </c>
      <c r="R153" s="166" t="s">
        <v>9</v>
      </c>
      <c r="S153" s="166" t="s">
        <v>1422</v>
      </c>
      <c r="T153" s="166" t="s">
        <v>204</v>
      </c>
      <c r="U153" s="166" t="s">
        <v>1423</v>
      </c>
      <c r="V153" s="166" t="s">
        <v>119</v>
      </c>
      <c r="W153" s="166" t="s">
        <v>366</v>
      </c>
      <c r="X153" s="166" t="s">
        <v>112</v>
      </c>
      <c r="Y153" s="166" t="s">
        <v>980</v>
      </c>
      <c r="Z153" s="166" t="s">
        <v>1424</v>
      </c>
      <c r="AA153" s="166" t="s">
        <v>1425</v>
      </c>
      <c r="AB153" s="166" t="s">
        <v>1421</v>
      </c>
      <c r="AC153" s="166">
        <v>5970287</v>
      </c>
      <c r="AD153" s="166" t="s">
        <v>9</v>
      </c>
      <c r="AE153" s="166" t="s">
        <v>1426</v>
      </c>
      <c r="AF153" s="166" t="s">
        <v>9</v>
      </c>
      <c r="AG153" s="166" t="s">
        <v>1426</v>
      </c>
      <c r="AH153" s="167" t="s">
        <v>41</v>
      </c>
      <c r="AI153" s="166" t="s">
        <v>1435</v>
      </c>
      <c r="AJ153" s="166" t="s">
        <v>913</v>
      </c>
      <c r="AK153" s="166" t="s">
        <v>127</v>
      </c>
      <c r="AL153" s="166" t="s">
        <v>111</v>
      </c>
      <c r="AM153" s="168">
        <v>7488.6</v>
      </c>
      <c r="AN153" s="166"/>
      <c r="AO153" s="166" t="s">
        <v>111</v>
      </c>
      <c r="AP153" s="166" t="s">
        <v>212</v>
      </c>
      <c r="AQ153" s="166" t="s">
        <v>184</v>
      </c>
      <c r="AR153" s="166" t="s">
        <v>843</v>
      </c>
      <c r="AS153" s="166" t="s">
        <v>1427</v>
      </c>
      <c r="AT153" s="166" t="s">
        <v>1436</v>
      </c>
      <c r="AU153" s="166" t="s">
        <v>325</v>
      </c>
      <c r="AV153" s="166"/>
      <c r="AW153" s="166" t="s">
        <v>1429</v>
      </c>
      <c r="AX153" s="166"/>
      <c r="AY153" s="166"/>
      <c r="AZ153" s="166"/>
      <c r="BA153" s="166"/>
      <c r="BB153" s="166">
        <v>93998803</v>
      </c>
      <c r="BC153" s="166" t="s">
        <v>137</v>
      </c>
      <c r="BD153" s="166" t="s">
        <v>138</v>
      </c>
      <c r="BE153" s="166" t="s">
        <v>375</v>
      </c>
      <c r="BF153" s="166" t="s">
        <v>1430</v>
      </c>
      <c r="BG153" s="166" t="s">
        <v>190</v>
      </c>
      <c r="BH153" s="166" t="s">
        <v>286</v>
      </c>
      <c r="BI153" s="166" t="s">
        <v>191</v>
      </c>
      <c r="BJ153" s="166" t="s">
        <v>111</v>
      </c>
      <c r="BK153" s="166"/>
      <c r="BL153" s="166" t="s">
        <v>142</v>
      </c>
      <c r="BM153" s="166"/>
      <c r="BN153" s="166" t="s">
        <v>192</v>
      </c>
      <c r="BO153" s="166" t="s">
        <v>307</v>
      </c>
    </row>
    <row r="154" spans="1:67">
      <c r="A154" s="166">
        <v>144</v>
      </c>
      <c r="B154" s="166" t="s">
        <v>106</v>
      </c>
      <c r="C154" s="166" t="s">
        <v>107</v>
      </c>
      <c r="D154" s="166" t="s">
        <v>1416</v>
      </c>
      <c r="E154" s="166" t="s">
        <v>1417</v>
      </c>
      <c r="F154" s="166" t="s">
        <v>1418</v>
      </c>
      <c r="G154" s="166" t="s">
        <v>1419</v>
      </c>
      <c r="H154" s="166" t="s">
        <v>1420</v>
      </c>
      <c r="I154" s="166" t="s">
        <v>111</v>
      </c>
      <c r="J154" s="166" t="s">
        <v>298</v>
      </c>
      <c r="K154" s="166" t="s">
        <v>9</v>
      </c>
      <c r="L154" s="166" t="s">
        <v>199</v>
      </c>
      <c r="M154" s="166" t="s">
        <v>1225</v>
      </c>
      <c r="N154" s="166" t="s">
        <v>111</v>
      </c>
      <c r="O154" s="166"/>
      <c r="P154" s="166"/>
      <c r="Q154" s="166" t="s">
        <v>1421</v>
      </c>
      <c r="R154" s="166" t="s">
        <v>9</v>
      </c>
      <c r="S154" s="166" t="s">
        <v>1422</v>
      </c>
      <c r="T154" s="166" t="s">
        <v>204</v>
      </c>
      <c r="U154" s="166" t="s">
        <v>1423</v>
      </c>
      <c r="V154" s="166" t="s">
        <v>119</v>
      </c>
      <c r="W154" s="166" t="s">
        <v>366</v>
      </c>
      <c r="X154" s="166" t="s">
        <v>112</v>
      </c>
      <c r="Y154" s="166" t="s">
        <v>980</v>
      </c>
      <c r="Z154" s="166" t="s">
        <v>1424</v>
      </c>
      <c r="AA154" s="166" t="s">
        <v>1425</v>
      </c>
      <c r="AB154" s="166" t="s">
        <v>1421</v>
      </c>
      <c r="AC154" s="166">
        <v>5970287</v>
      </c>
      <c r="AD154" s="166" t="s">
        <v>9</v>
      </c>
      <c r="AE154" s="166" t="s">
        <v>1426</v>
      </c>
      <c r="AF154" s="166" t="s">
        <v>9</v>
      </c>
      <c r="AG154" s="166" t="s">
        <v>1426</v>
      </c>
      <c r="AH154" s="167" t="s">
        <v>41</v>
      </c>
      <c r="AI154" s="166" t="s">
        <v>1437</v>
      </c>
      <c r="AJ154" s="166" t="s">
        <v>916</v>
      </c>
      <c r="AK154" s="166" t="s">
        <v>127</v>
      </c>
      <c r="AL154" s="166" t="s">
        <v>111</v>
      </c>
      <c r="AM154" s="168">
        <v>4911.9</v>
      </c>
      <c r="AN154" s="166"/>
      <c r="AO154" s="166" t="s">
        <v>111</v>
      </c>
      <c r="AP154" s="166" t="s">
        <v>212</v>
      </c>
      <c r="AQ154" s="166" t="s">
        <v>184</v>
      </c>
      <c r="AR154" s="166" t="s">
        <v>843</v>
      </c>
      <c r="AS154" s="166" t="s">
        <v>1427</v>
      </c>
      <c r="AT154" s="166" t="s">
        <v>1438</v>
      </c>
      <c r="AU154" s="166" t="s">
        <v>325</v>
      </c>
      <c r="AV154" s="166"/>
      <c r="AW154" s="166" t="s">
        <v>1429</v>
      </c>
      <c r="AX154" s="166"/>
      <c r="AY154" s="166"/>
      <c r="AZ154" s="166"/>
      <c r="BA154" s="166"/>
      <c r="BB154" s="166">
        <v>93998803</v>
      </c>
      <c r="BC154" s="166" t="s">
        <v>137</v>
      </c>
      <c r="BD154" s="166" t="s">
        <v>138</v>
      </c>
      <c r="BE154" s="166" t="s">
        <v>375</v>
      </c>
      <c r="BF154" s="166" t="s">
        <v>1430</v>
      </c>
      <c r="BG154" s="166" t="s">
        <v>190</v>
      </c>
      <c r="BH154" s="166" t="s">
        <v>286</v>
      </c>
      <c r="BI154" s="166" t="s">
        <v>191</v>
      </c>
      <c r="BJ154" s="166" t="s">
        <v>111</v>
      </c>
      <c r="BK154" s="166"/>
      <c r="BL154" s="166" t="s">
        <v>142</v>
      </c>
      <c r="BM154" s="166"/>
      <c r="BN154" s="166" t="s">
        <v>192</v>
      </c>
      <c r="BO154" s="166" t="s">
        <v>307</v>
      </c>
    </row>
    <row r="155" spans="1:67">
      <c r="A155" s="166">
        <v>145</v>
      </c>
      <c r="B155" s="166" t="s">
        <v>106</v>
      </c>
      <c r="C155" s="166" t="s">
        <v>107</v>
      </c>
      <c r="D155" s="166" t="s">
        <v>1416</v>
      </c>
      <c r="E155" s="166" t="s">
        <v>1417</v>
      </c>
      <c r="F155" s="166" t="s">
        <v>1418</v>
      </c>
      <c r="G155" s="166" t="s">
        <v>1419</v>
      </c>
      <c r="H155" s="166" t="s">
        <v>1420</v>
      </c>
      <c r="I155" s="166" t="s">
        <v>111</v>
      </c>
      <c r="J155" s="166" t="s">
        <v>298</v>
      </c>
      <c r="K155" s="166" t="s">
        <v>9</v>
      </c>
      <c r="L155" s="166" t="s">
        <v>199</v>
      </c>
      <c r="M155" s="166" t="s">
        <v>1225</v>
      </c>
      <c r="N155" s="166" t="s">
        <v>111</v>
      </c>
      <c r="O155" s="166"/>
      <c r="P155" s="166"/>
      <c r="Q155" s="166" t="s">
        <v>1421</v>
      </c>
      <c r="R155" s="166" t="s">
        <v>9</v>
      </c>
      <c r="S155" s="166" t="s">
        <v>1422</v>
      </c>
      <c r="T155" s="166" t="s">
        <v>204</v>
      </c>
      <c r="U155" s="166" t="s">
        <v>1423</v>
      </c>
      <c r="V155" s="166" t="s">
        <v>119</v>
      </c>
      <c r="W155" s="166" t="s">
        <v>366</v>
      </c>
      <c r="X155" s="166" t="s">
        <v>112</v>
      </c>
      <c r="Y155" s="166" t="s">
        <v>980</v>
      </c>
      <c r="Z155" s="166" t="s">
        <v>1424</v>
      </c>
      <c r="AA155" s="166" t="s">
        <v>1425</v>
      </c>
      <c r="AB155" s="166" t="s">
        <v>1421</v>
      </c>
      <c r="AC155" s="166">
        <v>5970287</v>
      </c>
      <c r="AD155" s="166" t="s">
        <v>9</v>
      </c>
      <c r="AE155" s="166" t="s">
        <v>1426</v>
      </c>
      <c r="AF155" s="166" t="s">
        <v>9</v>
      </c>
      <c r="AG155" s="166" t="s">
        <v>1426</v>
      </c>
      <c r="AH155" s="167" t="s">
        <v>41</v>
      </c>
      <c r="AI155" s="166" t="s">
        <v>1201</v>
      </c>
      <c r="AJ155" s="166" t="s">
        <v>164</v>
      </c>
      <c r="AK155" s="166" t="s">
        <v>127</v>
      </c>
      <c r="AL155" s="166" t="s">
        <v>111</v>
      </c>
      <c r="AM155" s="168">
        <v>4622</v>
      </c>
      <c r="AN155" s="166"/>
      <c r="AO155" s="166" t="s">
        <v>111</v>
      </c>
      <c r="AP155" s="166" t="s">
        <v>212</v>
      </c>
      <c r="AQ155" s="166" t="s">
        <v>184</v>
      </c>
      <c r="AR155" s="166" t="s">
        <v>843</v>
      </c>
      <c r="AS155" s="166" t="s">
        <v>1427</v>
      </c>
      <c r="AT155" s="166" t="s">
        <v>1439</v>
      </c>
      <c r="AU155" s="166" t="s">
        <v>325</v>
      </c>
      <c r="AV155" s="166"/>
      <c r="AW155" s="166" t="s">
        <v>1429</v>
      </c>
      <c r="AX155" s="166"/>
      <c r="AY155" s="166"/>
      <c r="AZ155" s="166"/>
      <c r="BA155" s="166"/>
      <c r="BB155" s="166">
        <v>93998803</v>
      </c>
      <c r="BC155" s="166" t="s">
        <v>137</v>
      </c>
      <c r="BD155" s="166" t="s">
        <v>138</v>
      </c>
      <c r="BE155" s="166" t="s">
        <v>375</v>
      </c>
      <c r="BF155" s="166" t="s">
        <v>1430</v>
      </c>
      <c r="BG155" s="166" t="s">
        <v>190</v>
      </c>
      <c r="BH155" s="166" t="s">
        <v>286</v>
      </c>
      <c r="BI155" s="166" t="s">
        <v>191</v>
      </c>
      <c r="BJ155" s="166" t="s">
        <v>111</v>
      </c>
      <c r="BK155" s="166"/>
      <c r="BL155" s="166" t="s">
        <v>142</v>
      </c>
      <c r="BM155" s="166"/>
      <c r="BN155" s="166" t="s">
        <v>192</v>
      </c>
      <c r="BO155" s="166" t="s">
        <v>307</v>
      </c>
    </row>
    <row r="156" spans="1:67">
      <c r="A156" s="166">
        <v>146</v>
      </c>
      <c r="B156" s="166" t="s">
        <v>106</v>
      </c>
      <c r="C156" s="166" t="s">
        <v>107</v>
      </c>
      <c r="D156" s="166" t="s">
        <v>1416</v>
      </c>
      <c r="E156" s="166" t="s">
        <v>1417</v>
      </c>
      <c r="F156" s="166" t="s">
        <v>1418</v>
      </c>
      <c r="G156" s="166" t="s">
        <v>1419</v>
      </c>
      <c r="H156" s="166" t="s">
        <v>1420</v>
      </c>
      <c r="I156" s="166" t="s">
        <v>111</v>
      </c>
      <c r="J156" s="166" t="s">
        <v>298</v>
      </c>
      <c r="K156" s="166" t="s">
        <v>9</v>
      </c>
      <c r="L156" s="166" t="s">
        <v>199</v>
      </c>
      <c r="M156" s="166" t="s">
        <v>1225</v>
      </c>
      <c r="N156" s="166" t="s">
        <v>111</v>
      </c>
      <c r="O156" s="166"/>
      <c r="P156" s="166"/>
      <c r="Q156" s="166" t="s">
        <v>1421</v>
      </c>
      <c r="R156" s="166" t="s">
        <v>9</v>
      </c>
      <c r="S156" s="166" t="s">
        <v>1422</v>
      </c>
      <c r="T156" s="166" t="s">
        <v>204</v>
      </c>
      <c r="U156" s="166" t="s">
        <v>1423</v>
      </c>
      <c r="V156" s="166" t="s">
        <v>119</v>
      </c>
      <c r="W156" s="166" t="s">
        <v>366</v>
      </c>
      <c r="X156" s="166" t="s">
        <v>112</v>
      </c>
      <c r="Y156" s="166" t="s">
        <v>980</v>
      </c>
      <c r="Z156" s="166" t="s">
        <v>1424</v>
      </c>
      <c r="AA156" s="166" t="s">
        <v>1425</v>
      </c>
      <c r="AB156" s="166" t="s">
        <v>1421</v>
      </c>
      <c r="AC156" s="166">
        <v>5970287</v>
      </c>
      <c r="AD156" s="166" t="s">
        <v>9</v>
      </c>
      <c r="AE156" s="166" t="s">
        <v>1426</v>
      </c>
      <c r="AF156" s="166" t="s">
        <v>9</v>
      </c>
      <c r="AG156" s="166" t="s">
        <v>1426</v>
      </c>
      <c r="AH156" s="167" t="s">
        <v>41</v>
      </c>
      <c r="AI156" s="166" t="s">
        <v>1203</v>
      </c>
      <c r="AJ156" s="166" t="s">
        <v>161</v>
      </c>
      <c r="AK156" s="166" t="s">
        <v>127</v>
      </c>
      <c r="AL156" s="166" t="s">
        <v>111</v>
      </c>
      <c r="AM156" s="168">
        <v>3784.6</v>
      </c>
      <c r="AN156" s="166"/>
      <c r="AO156" s="166" t="s">
        <v>111</v>
      </c>
      <c r="AP156" s="166" t="s">
        <v>212</v>
      </c>
      <c r="AQ156" s="166" t="s">
        <v>184</v>
      </c>
      <c r="AR156" s="166" t="s">
        <v>843</v>
      </c>
      <c r="AS156" s="166" t="s">
        <v>1427</v>
      </c>
      <c r="AT156" s="166" t="s">
        <v>1440</v>
      </c>
      <c r="AU156" s="166" t="s">
        <v>325</v>
      </c>
      <c r="AV156" s="166"/>
      <c r="AW156" s="166" t="s">
        <v>1429</v>
      </c>
      <c r="AX156" s="166"/>
      <c r="AY156" s="166"/>
      <c r="AZ156" s="166"/>
      <c r="BA156" s="166"/>
      <c r="BB156" s="166">
        <v>93998803</v>
      </c>
      <c r="BC156" s="166" t="s">
        <v>137</v>
      </c>
      <c r="BD156" s="166" t="s">
        <v>138</v>
      </c>
      <c r="BE156" s="166" t="s">
        <v>375</v>
      </c>
      <c r="BF156" s="166" t="s">
        <v>1430</v>
      </c>
      <c r="BG156" s="166" t="s">
        <v>190</v>
      </c>
      <c r="BH156" s="166" t="s">
        <v>286</v>
      </c>
      <c r="BI156" s="166" t="s">
        <v>191</v>
      </c>
      <c r="BJ156" s="166" t="s">
        <v>111</v>
      </c>
      <c r="BK156" s="166"/>
      <c r="BL156" s="166" t="s">
        <v>142</v>
      </c>
      <c r="BM156" s="166"/>
      <c r="BN156" s="166" t="s">
        <v>192</v>
      </c>
      <c r="BO156" s="166" t="s">
        <v>307</v>
      </c>
    </row>
    <row r="157" spans="1:67">
      <c r="A157" s="166">
        <v>147</v>
      </c>
      <c r="B157" s="166" t="s">
        <v>106</v>
      </c>
      <c r="C157" s="166" t="s">
        <v>107</v>
      </c>
      <c r="D157" s="166" t="s">
        <v>1416</v>
      </c>
      <c r="E157" s="166" t="s">
        <v>1417</v>
      </c>
      <c r="F157" s="166" t="s">
        <v>1418</v>
      </c>
      <c r="G157" s="166" t="s">
        <v>1419</v>
      </c>
      <c r="H157" s="166" t="s">
        <v>1420</v>
      </c>
      <c r="I157" s="166" t="s">
        <v>111</v>
      </c>
      <c r="J157" s="166" t="s">
        <v>298</v>
      </c>
      <c r="K157" s="166" t="s">
        <v>9</v>
      </c>
      <c r="L157" s="166" t="s">
        <v>199</v>
      </c>
      <c r="M157" s="166" t="s">
        <v>1225</v>
      </c>
      <c r="N157" s="166" t="s">
        <v>111</v>
      </c>
      <c r="O157" s="166"/>
      <c r="P157" s="166"/>
      <c r="Q157" s="166" t="s">
        <v>1421</v>
      </c>
      <c r="R157" s="166" t="s">
        <v>9</v>
      </c>
      <c r="S157" s="166" t="s">
        <v>1422</v>
      </c>
      <c r="T157" s="166" t="s">
        <v>204</v>
      </c>
      <c r="U157" s="166" t="s">
        <v>1423</v>
      </c>
      <c r="V157" s="166" t="s">
        <v>119</v>
      </c>
      <c r="W157" s="166" t="s">
        <v>366</v>
      </c>
      <c r="X157" s="166" t="s">
        <v>112</v>
      </c>
      <c r="Y157" s="166" t="s">
        <v>980</v>
      </c>
      <c r="Z157" s="166" t="s">
        <v>1424</v>
      </c>
      <c r="AA157" s="166" t="s">
        <v>1425</v>
      </c>
      <c r="AB157" s="166" t="s">
        <v>1421</v>
      </c>
      <c r="AC157" s="166">
        <v>5970287</v>
      </c>
      <c r="AD157" s="166" t="s">
        <v>9</v>
      </c>
      <c r="AE157" s="166" t="s">
        <v>1426</v>
      </c>
      <c r="AF157" s="166" t="s">
        <v>9</v>
      </c>
      <c r="AG157" s="166" t="s">
        <v>1426</v>
      </c>
      <c r="AH157" s="167" t="s">
        <v>41</v>
      </c>
      <c r="AI157" s="166" t="s">
        <v>1205</v>
      </c>
      <c r="AJ157" s="166" t="s">
        <v>158</v>
      </c>
      <c r="AK157" s="166" t="s">
        <v>127</v>
      </c>
      <c r="AL157" s="166" t="s">
        <v>111</v>
      </c>
      <c r="AM157" s="168">
        <v>6231.7</v>
      </c>
      <c r="AN157" s="166"/>
      <c r="AO157" s="166" t="s">
        <v>111</v>
      </c>
      <c r="AP157" s="166" t="s">
        <v>212</v>
      </c>
      <c r="AQ157" s="166" t="s">
        <v>184</v>
      </c>
      <c r="AR157" s="166" t="s">
        <v>843</v>
      </c>
      <c r="AS157" s="166" t="s">
        <v>1427</v>
      </c>
      <c r="AT157" s="166" t="s">
        <v>1441</v>
      </c>
      <c r="AU157" s="166" t="s">
        <v>325</v>
      </c>
      <c r="AV157" s="166"/>
      <c r="AW157" s="166" t="s">
        <v>1429</v>
      </c>
      <c r="AX157" s="166"/>
      <c r="AY157" s="166"/>
      <c r="AZ157" s="166"/>
      <c r="BA157" s="166"/>
      <c r="BB157" s="166">
        <v>93998803</v>
      </c>
      <c r="BC157" s="166" t="s">
        <v>137</v>
      </c>
      <c r="BD157" s="166" t="s">
        <v>138</v>
      </c>
      <c r="BE157" s="166" t="s">
        <v>375</v>
      </c>
      <c r="BF157" s="166" t="s">
        <v>1430</v>
      </c>
      <c r="BG157" s="166" t="s">
        <v>190</v>
      </c>
      <c r="BH157" s="166" t="s">
        <v>286</v>
      </c>
      <c r="BI157" s="166" t="s">
        <v>191</v>
      </c>
      <c r="BJ157" s="166" t="s">
        <v>111</v>
      </c>
      <c r="BK157" s="166"/>
      <c r="BL157" s="166" t="s">
        <v>142</v>
      </c>
      <c r="BM157" s="166"/>
      <c r="BN157" s="166" t="s">
        <v>192</v>
      </c>
      <c r="BO157" s="166" t="s">
        <v>307</v>
      </c>
    </row>
    <row r="158" spans="1:67">
      <c r="A158" s="166">
        <v>148</v>
      </c>
      <c r="B158" s="166" t="s">
        <v>106</v>
      </c>
      <c r="C158" s="166" t="s">
        <v>107</v>
      </c>
      <c r="D158" s="166" t="s">
        <v>1442</v>
      </c>
      <c r="E158" s="166" t="s">
        <v>1443</v>
      </c>
      <c r="F158" s="166" t="s">
        <v>436</v>
      </c>
      <c r="G158" s="166" t="s">
        <v>1444</v>
      </c>
      <c r="H158" s="166" t="s">
        <v>1445</v>
      </c>
      <c r="I158" s="166"/>
      <c r="J158" s="166" t="s">
        <v>198</v>
      </c>
      <c r="K158" s="166" t="s">
        <v>9</v>
      </c>
      <c r="L158" s="166" t="s">
        <v>171</v>
      </c>
      <c r="M158" s="166" t="s">
        <v>172</v>
      </c>
      <c r="N158" s="166" t="s">
        <v>440</v>
      </c>
      <c r="O158" s="166"/>
      <c r="P158" s="166"/>
      <c r="Q158" s="166" t="s">
        <v>1442</v>
      </c>
      <c r="R158" s="166" t="s">
        <v>9</v>
      </c>
      <c r="S158" s="166" t="s">
        <v>1446</v>
      </c>
      <c r="T158" s="166" t="s">
        <v>117</v>
      </c>
      <c r="U158" s="166" t="s">
        <v>1447</v>
      </c>
      <c r="V158" s="166" t="s">
        <v>119</v>
      </c>
      <c r="W158" s="166" t="s">
        <v>276</v>
      </c>
      <c r="X158" s="166" t="s">
        <v>198</v>
      </c>
      <c r="Y158" s="166" t="s">
        <v>1259</v>
      </c>
      <c r="Z158" s="166" t="s">
        <v>1448</v>
      </c>
      <c r="AA158" s="166" t="s">
        <v>1449</v>
      </c>
      <c r="AB158" s="166" t="s">
        <v>1442</v>
      </c>
      <c r="AC158" s="166">
        <v>5970103</v>
      </c>
      <c r="AD158" s="166" t="s">
        <v>9</v>
      </c>
      <c r="AE158" s="166" t="s">
        <v>1450</v>
      </c>
      <c r="AF158" s="166" t="s">
        <v>9</v>
      </c>
      <c r="AG158" s="166" t="s">
        <v>1451</v>
      </c>
      <c r="AH158" s="167" t="s">
        <v>38</v>
      </c>
      <c r="AI158" s="166" t="s">
        <v>1452</v>
      </c>
      <c r="AJ158" s="166" t="s">
        <v>888</v>
      </c>
      <c r="AK158" s="166" t="s">
        <v>127</v>
      </c>
      <c r="AL158" s="166" t="s">
        <v>111</v>
      </c>
      <c r="AM158" s="168">
        <v>1800</v>
      </c>
      <c r="AN158" s="166"/>
      <c r="AO158" s="166" t="s">
        <v>436</v>
      </c>
      <c r="AP158" s="166" t="s">
        <v>130</v>
      </c>
      <c r="AQ158" s="166" t="s">
        <v>184</v>
      </c>
      <c r="AR158" s="166"/>
      <c r="AS158" s="166" t="s">
        <v>1453</v>
      </c>
      <c r="AT158" s="166"/>
      <c r="AU158" s="166" t="s">
        <v>325</v>
      </c>
      <c r="AV158" s="166"/>
      <c r="AW158" s="166" t="s">
        <v>1454</v>
      </c>
      <c r="AX158" s="166"/>
      <c r="AY158" s="166"/>
      <c r="AZ158" s="166"/>
      <c r="BA158" s="166"/>
      <c r="BB158" s="166">
        <v>93459585</v>
      </c>
      <c r="BC158" s="166" t="s">
        <v>137</v>
      </c>
      <c r="BD158" s="166" t="s">
        <v>238</v>
      </c>
      <c r="BE158" s="166" t="s">
        <v>285</v>
      </c>
      <c r="BF158" s="166" t="s">
        <v>217</v>
      </c>
      <c r="BG158" s="166" t="s">
        <v>190</v>
      </c>
      <c r="BH158" s="166" t="s">
        <v>241</v>
      </c>
      <c r="BI158" s="166" t="s">
        <v>191</v>
      </c>
      <c r="BJ158" s="166" t="s">
        <v>111</v>
      </c>
      <c r="BK158" s="166"/>
      <c r="BL158" s="166"/>
      <c r="BM158" s="166"/>
      <c r="BN158" s="166"/>
      <c r="BO158" s="166" t="s">
        <v>172</v>
      </c>
    </row>
    <row r="159" spans="1:67">
      <c r="A159" s="166">
        <v>149</v>
      </c>
      <c r="B159" s="166" t="s">
        <v>106</v>
      </c>
      <c r="C159" s="166" t="s">
        <v>107</v>
      </c>
      <c r="D159" s="166" t="s">
        <v>1455</v>
      </c>
      <c r="E159" s="166" t="s">
        <v>1456</v>
      </c>
      <c r="F159" s="166" t="s">
        <v>581</v>
      </c>
      <c r="G159" s="166" t="s">
        <v>1457</v>
      </c>
      <c r="H159" s="166" t="s">
        <v>1458</v>
      </c>
      <c r="I159" s="166" t="s">
        <v>1459</v>
      </c>
      <c r="J159" s="166"/>
      <c r="K159" s="166" t="s">
        <v>23</v>
      </c>
      <c r="L159" s="166" t="s">
        <v>333</v>
      </c>
      <c r="M159" s="166" t="s">
        <v>1460</v>
      </c>
      <c r="N159" s="166" t="s">
        <v>111</v>
      </c>
      <c r="O159" s="166"/>
      <c r="P159" s="166"/>
      <c r="Q159" s="166" t="s">
        <v>1455</v>
      </c>
      <c r="R159" s="166" t="s">
        <v>23</v>
      </c>
      <c r="S159" s="166" t="s">
        <v>1461</v>
      </c>
      <c r="T159" s="166" t="s">
        <v>204</v>
      </c>
      <c r="U159" s="166" t="s">
        <v>1462</v>
      </c>
      <c r="V159" s="166" t="s">
        <v>119</v>
      </c>
      <c r="W159" s="166" t="s">
        <v>366</v>
      </c>
      <c r="X159" s="166" t="s">
        <v>112</v>
      </c>
      <c r="Y159" s="166" t="s">
        <v>319</v>
      </c>
      <c r="Z159" s="166" t="s">
        <v>122</v>
      </c>
      <c r="AA159" s="166" t="s">
        <v>1033</v>
      </c>
      <c r="AB159" s="166" t="s">
        <v>1455</v>
      </c>
      <c r="AC159" s="166">
        <v>5969834</v>
      </c>
      <c r="AD159" s="166" t="s">
        <v>23</v>
      </c>
      <c r="AE159" s="166" t="s">
        <v>1463</v>
      </c>
      <c r="AF159" s="166" t="s">
        <v>23</v>
      </c>
      <c r="AG159" s="166" t="s">
        <v>1464</v>
      </c>
      <c r="AH159" s="167" t="s">
        <v>41</v>
      </c>
      <c r="AI159" s="166" t="s">
        <v>1465</v>
      </c>
      <c r="AJ159" s="166" t="s">
        <v>155</v>
      </c>
      <c r="AK159" s="166" t="s">
        <v>127</v>
      </c>
      <c r="AL159" s="166" t="s">
        <v>111</v>
      </c>
      <c r="AM159" s="168">
        <v>3334.6</v>
      </c>
      <c r="AN159" s="166"/>
      <c r="AO159" s="166" t="s">
        <v>111</v>
      </c>
      <c r="AP159" s="166" t="s">
        <v>212</v>
      </c>
      <c r="AQ159" s="166" t="s">
        <v>184</v>
      </c>
      <c r="AR159" s="166" t="s">
        <v>843</v>
      </c>
      <c r="AS159" s="166" t="s">
        <v>1466</v>
      </c>
      <c r="AT159" s="166" t="s">
        <v>1467</v>
      </c>
      <c r="AU159" s="166" t="s">
        <v>325</v>
      </c>
      <c r="AV159" s="166"/>
      <c r="AW159" s="166" t="s">
        <v>1468</v>
      </c>
      <c r="AX159" s="166"/>
      <c r="AY159" s="166"/>
      <c r="AZ159" s="166"/>
      <c r="BA159" s="166"/>
      <c r="BB159" s="166">
        <v>93822306</v>
      </c>
      <c r="BC159" s="166" t="s">
        <v>137</v>
      </c>
      <c r="BD159" s="166" t="s">
        <v>138</v>
      </c>
      <c r="BE159" s="166" t="s">
        <v>375</v>
      </c>
      <c r="BF159" s="166" t="s">
        <v>1469</v>
      </c>
      <c r="BG159" s="166" t="s">
        <v>190</v>
      </c>
      <c r="BH159" s="166" t="s">
        <v>396</v>
      </c>
      <c r="BI159" s="166" t="s">
        <v>191</v>
      </c>
      <c r="BJ159" s="166" t="s">
        <v>111</v>
      </c>
      <c r="BK159" s="166"/>
      <c r="BL159" s="166" t="s">
        <v>142</v>
      </c>
      <c r="BM159" s="166"/>
      <c r="BN159" s="166" t="s">
        <v>192</v>
      </c>
      <c r="BO159" s="166" t="s">
        <v>1470</v>
      </c>
    </row>
    <row r="160" spans="1:67">
      <c r="A160" s="166">
        <v>150</v>
      </c>
      <c r="B160" s="166" t="s">
        <v>106</v>
      </c>
      <c r="C160" s="166" t="s">
        <v>107</v>
      </c>
      <c r="D160" s="166" t="s">
        <v>1455</v>
      </c>
      <c r="E160" s="166" t="s">
        <v>1456</v>
      </c>
      <c r="F160" s="166" t="s">
        <v>581</v>
      </c>
      <c r="G160" s="166" t="s">
        <v>1457</v>
      </c>
      <c r="H160" s="166" t="s">
        <v>1458</v>
      </c>
      <c r="I160" s="166" t="s">
        <v>1459</v>
      </c>
      <c r="J160" s="166"/>
      <c r="K160" s="166" t="s">
        <v>23</v>
      </c>
      <c r="L160" s="166" t="s">
        <v>333</v>
      </c>
      <c r="M160" s="166" t="s">
        <v>1460</v>
      </c>
      <c r="N160" s="166" t="s">
        <v>111</v>
      </c>
      <c r="O160" s="166"/>
      <c r="P160" s="166"/>
      <c r="Q160" s="166" t="s">
        <v>1455</v>
      </c>
      <c r="R160" s="166" t="s">
        <v>23</v>
      </c>
      <c r="S160" s="166" t="s">
        <v>1461</v>
      </c>
      <c r="T160" s="166" t="s">
        <v>204</v>
      </c>
      <c r="U160" s="166" t="s">
        <v>1462</v>
      </c>
      <c r="V160" s="166" t="s">
        <v>119</v>
      </c>
      <c r="W160" s="166" t="s">
        <v>366</v>
      </c>
      <c r="X160" s="166" t="s">
        <v>112</v>
      </c>
      <c r="Y160" s="166" t="s">
        <v>319</v>
      </c>
      <c r="Z160" s="166" t="s">
        <v>122</v>
      </c>
      <c r="AA160" s="166" t="s">
        <v>1033</v>
      </c>
      <c r="AB160" s="166" t="s">
        <v>1455</v>
      </c>
      <c r="AC160" s="166">
        <v>5969834</v>
      </c>
      <c r="AD160" s="166" t="s">
        <v>23</v>
      </c>
      <c r="AE160" s="166" t="s">
        <v>1463</v>
      </c>
      <c r="AF160" s="166" t="s">
        <v>23</v>
      </c>
      <c r="AG160" s="166" t="s">
        <v>1464</v>
      </c>
      <c r="AH160" s="167" t="s">
        <v>41</v>
      </c>
      <c r="AI160" s="166" t="s">
        <v>1471</v>
      </c>
      <c r="AJ160" s="166" t="s">
        <v>907</v>
      </c>
      <c r="AK160" s="166" t="s">
        <v>127</v>
      </c>
      <c r="AL160" s="166" t="s">
        <v>111</v>
      </c>
      <c r="AM160" s="168">
        <v>4314</v>
      </c>
      <c r="AN160" s="166"/>
      <c r="AO160" s="166" t="s">
        <v>111</v>
      </c>
      <c r="AP160" s="166" t="s">
        <v>212</v>
      </c>
      <c r="AQ160" s="166" t="s">
        <v>184</v>
      </c>
      <c r="AR160" s="166" t="s">
        <v>843</v>
      </c>
      <c r="AS160" s="166" t="s">
        <v>1466</v>
      </c>
      <c r="AT160" s="166" t="s">
        <v>1472</v>
      </c>
      <c r="AU160" s="166" t="s">
        <v>325</v>
      </c>
      <c r="AV160" s="166"/>
      <c r="AW160" s="166" t="s">
        <v>1468</v>
      </c>
      <c r="AX160" s="166"/>
      <c r="AY160" s="166"/>
      <c r="AZ160" s="166"/>
      <c r="BA160" s="166"/>
      <c r="BB160" s="166">
        <v>93822306</v>
      </c>
      <c r="BC160" s="166" t="s">
        <v>137</v>
      </c>
      <c r="BD160" s="166" t="s">
        <v>138</v>
      </c>
      <c r="BE160" s="166" t="s">
        <v>375</v>
      </c>
      <c r="BF160" s="166" t="s">
        <v>1469</v>
      </c>
      <c r="BG160" s="166" t="s">
        <v>190</v>
      </c>
      <c r="BH160" s="166" t="s">
        <v>396</v>
      </c>
      <c r="BI160" s="166" t="s">
        <v>191</v>
      </c>
      <c r="BJ160" s="166" t="s">
        <v>111</v>
      </c>
      <c r="BK160" s="166"/>
      <c r="BL160" s="166" t="s">
        <v>142</v>
      </c>
      <c r="BM160" s="166"/>
      <c r="BN160" s="166" t="s">
        <v>192</v>
      </c>
      <c r="BO160" s="166" t="s">
        <v>1470</v>
      </c>
    </row>
    <row r="161" spans="1:67">
      <c r="A161" s="166">
        <v>151</v>
      </c>
      <c r="B161" s="166" t="s">
        <v>106</v>
      </c>
      <c r="C161" s="166" t="s">
        <v>107</v>
      </c>
      <c r="D161" s="166" t="s">
        <v>1455</v>
      </c>
      <c r="E161" s="166" t="s">
        <v>1456</v>
      </c>
      <c r="F161" s="166" t="s">
        <v>581</v>
      </c>
      <c r="G161" s="166" t="s">
        <v>1457</v>
      </c>
      <c r="H161" s="166" t="s">
        <v>1458</v>
      </c>
      <c r="I161" s="166" t="s">
        <v>1459</v>
      </c>
      <c r="J161" s="166"/>
      <c r="K161" s="166" t="s">
        <v>23</v>
      </c>
      <c r="L161" s="166" t="s">
        <v>333</v>
      </c>
      <c r="M161" s="166" t="s">
        <v>1460</v>
      </c>
      <c r="N161" s="166" t="s">
        <v>111</v>
      </c>
      <c r="O161" s="166"/>
      <c r="P161" s="166"/>
      <c r="Q161" s="166" t="s">
        <v>1455</v>
      </c>
      <c r="R161" s="166" t="s">
        <v>23</v>
      </c>
      <c r="S161" s="166" t="s">
        <v>1461</v>
      </c>
      <c r="T161" s="166" t="s">
        <v>204</v>
      </c>
      <c r="U161" s="166" t="s">
        <v>1462</v>
      </c>
      <c r="V161" s="166" t="s">
        <v>119</v>
      </c>
      <c r="W161" s="166" t="s">
        <v>366</v>
      </c>
      <c r="X161" s="166" t="s">
        <v>112</v>
      </c>
      <c r="Y161" s="166" t="s">
        <v>319</v>
      </c>
      <c r="Z161" s="166" t="s">
        <v>122</v>
      </c>
      <c r="AA161" s="166" t="s">
        <v>1033</v>
      </c>
      <c r="AB161" s="166" t="s">
        <v>1455</v>
      </c>
      <c r="AC161" s="166">
        <v>5969834</v>
      </c>
      <c r="AD161" s="166" t="s">
        <v>23</v>
      </c>
      <c r="AE161" s="166" t="s">
        <v>1463</v>
      </c>
      <c r="AF161" s="166" t="s">
        <v>23</v>
      </c>
      <c r="AG161" s="166" t="s">
        <v>1464</v>
      </c>
      <c r="AH161" s="167" t="s">
        <v>41</v>
      </c>
      <c r="AI161" s="166" t="s">
        <v>1473</v>
      </c>
      <c r="AJ161" s="166" t="s">
        <v>152</v>
      </c>
      <c r="AK161" s="166" t="s">
        <v>127</v>
      </c>
      <c r="AL161" s="166" t="s">
        <v>111</v>
      </c>
      <c r="AM161" s="168">
        <v>8052.7</v>
      </c>
      <c r="AN161" s="166"/>
      <c r="AO161" s="166" t="s">
        <v>111</v>
      </c>
      <c r="AP161" s="166" t="s">
        <v>212</v>
      </c>
      <c r="AQ161" s="166" t="s">
        <v>184</v>
      </c>
      <c r="AR161" s="166" t="s">
        <v>843</v>
      </c>
      <c r="AS161" s="166" t="s">
        <v>1466</v>
      </c>
      <c r="AT161" s="166" t="s">
        <v>1474</v>
      </c>
      <c r="AU161" s="166" t="s">
        <v>325</v>
      </c>
      <c r="AV161" s="166"/>
      <c r="AW161" s="166" t="s">
        <v>1468</v>
      </c>
      <c r="AX161" s="166"/>
      <c r="AY161" s="166"/>
      <c r="AZ161" s="166"/>
      <c r="BA161" s="166"/>
      <c r="BB161" s="166">
        <v>93822306</v>
      </c>
      <c r="BC161" s="166" t="s">
        <v>137</v>
      </c>
      <c r="BD161" s="166" t="s">
        <v>138</v>
      </c>
      <c r="BE161" s="166" t="s">
        <v>375</v>
      </c>
      <c r="BF161" s="166" t="s">
        <v>1469</v>
      </c>
      <c r="BG161" s="166" t="s">
        <v>190</v>
      </c>
      <c r="BH161" s="166" t="s">
        <v>396</v>
      </c>
      <c r="BI161" s="166" t="s">
        <v>191</v>
      </c>
      <c r="BJ161" s="166" t="s">
        <v>111</v>
      </c>
      <c r="BK161" s="166"/>
      <c r="BL161" s="166" t="s">
        <v>142</v>
      </c>
      <c r="BM161" s="166"/>
      <c r="BN161" s="166" t="s">
        <v>192</v>
      </c>
      <c r="BO161" s="166" t="s">
        <v>1470</v>
      </c>
    </row>
    <row r="162" spans="1:67">
      <c r="A162" s="166">
        <v>152</v>
      </c>
      <c r="B162" s="166" t="s">
        <v>106</v>
      </c>
      <c r="C162" s="166" t="s">
        <v>107</v>
      </c>
      <c r="D162" s="166" t="s">
        <v>1455</v>
      </c>
      <c r="E162" s="166" t="s">
        <v>1456</v>
      </c>
      <c r="F162" s="166" t="s">
        <v>581</v>
      </c>
      <c r="G162" s="166" t="s">
        <v>1457</v>
      </c>
      <c r="H162" s="166" t="s">
        <v>1458</v>
      </c>
      <c r="I162" s="166" t="s">
        <v>1459</v>
      </c>
      <c r="J162" s="166"/>
      <c r="K162" s="166" t="s">
        <v>23</v>
      </c>
      <c r="L162" s="166" t="s">
        <v>333</v>
      </c>
      <c r="M162" s="166" t="s">
        <v>1460</v>
      </c>
      <c r="N162" s="166" t="s">
        <v>111</v>
      </c>
      <c r="O162" s="166"/>
      <c r="P162" s="166"/>
      <c r="Q162" s="166" t="s">
        <v>1455</v>
      </c>
      <c r="R162" s="166" t="s">
        <v>23</v>
      </c>
      <c r="S162" s="166" t="s">
        <v>1461</v>
      </c>
      <c r="T162" s="166" t="s">
        <v>204</v>
      </c>
      <c r="U162" s="166" t="s">
        <v>1462</v>
      </c>
      <c r="V162" s="166" t="s">
        <v>119</v>
      </c>
      <c r="W162" s="166" t="s">
        <v>366</v>
      </c>
      <c r="X162" s="166" t="s">
        <v>112</v>
      </c>
      <c r="Y162" s="166" t="s">
        <v>319</v>
      </c>
      <c r="Z162" s="166" t="s">
        <v>122</v>
      </c>
      <c r="AA162" s="166" t="s">
        <v>1033</v>
      </c>
      <c r="AB162" s="166" t="s">
        <v>1455</v>
      </c>
      <c r="AC162" s="166">
        <v>5969834</v>
      </c>
      <c r="AD162" s="166" t="s">
        <v>23</v>
      </c>
      <c r="AE162" s="166" t="s">
        <v>1463</v>
      </c>
      <c r="AF162" s="166" t="s">
        <v>23</v>
      </c>
      <c r="AG162" s="166" t="s">
        <v>1464</v>
      </c>
      <c r="AH162" s="167" t="s">
        <v>41</v>
      </c>
      <c r="AI162" s="166" t="s">
        <v>1475</v>
      </c>
      <c r="AJ162" s="166" t="s">
        <v>913</v>
      </c>
      <c r="AK162" s="166" t="s">
        <v>127</v>
      </c>
      <c r="AL162" s="166" t="s">
        <v>111</v>
      </c>
      <c r="AM162" s="168">
        <v>8915.5</v>
      </c>
      <c r="AN162" s="166"/>
      <c r="AO162" s="166" t="s">
        <v>111</v>
      </c>
      <c r="AP162" s="166" t="s">
        <v>212</v>
      </c>
      <c r="AQ162" s="166" t="s">
        <v>184</v>
      </c>
      <c r="AR162" s="166" t="s">
        <v>843</v>
      </c>
      <c r="AS162" s="166" t="s">
        <v>1466</v>
      </c>
      <c r="AT162" s="166" t="s">
        <v>1476</v>
      </c>
      <c r="AU162" s="166" t="s">
        <v>325</v>
      </c>
      <c r="AV162" s="166"/>
      <c r="AW162" s="166" t="s">
        <v>1468</v>
      </c>
      <c r="AX162" s="166"/>
      <c r="AY162" s="166"/>
      <c r="AZ162" s="166"/>
      <c r="BA162" s="166"/>
      <c r="BB162" s="166">
        <v>93822306</v>
      </c>
      <c r="BC162" s="166" t="s">
        <v>137</v>
      </c>
      <c r="BD162" s="166" t="s">
        <v>138</v>
      </c>
      <c r="BE162" s="166" t="s">
        <v>375</v>
      </c>
      <c r="BF162" s="166" t="s">
        <v>1469</v>
      </c>
      <c r="BG162" s="166" t="s">
        <v>190</v>
      </c>
      <c r="BH162" s="166" t="s">
        <v>396</v>
      </c>
      <c r="BI162" s="166" t="s">
        <v>191</v>
      </c>
      <c r="BJ162" s="166" t="s">
        <v>111</v>
      </c>
      <c r="BK162" s="166"/>
      <c r="BL162" s="166" t="s">
        <v>142</v>
      </c>
      <c r="BM162" s="166"/>
      <c r="BN162" s="166" t="s">
        <v>192</v>
      </c>
      <c r="BO162" s="166" t="s">
        <v>1470</v>
      </c>
    </row>
    <row r="163" spans="1:67">
      <c r="A163" s="166">
        <v>153</v>
      </c>
      <c r="B163" s="166" t="s">
        <v>106</v>
      </c>
      <c r="C163" s="166" t="s">
        <v>107</v>
      </c>
      <c r="D163" s="166" t="s">
        <v>1455</v>
      </c>
      <c r="E163" s="166" t="s">
        <v>1456</v>
      </c>
      <c r="F163" s="166" t="s">
        <v>581</v>
      </c>
      <c r="G163" s="166" t="s">
        <v>1457</v>
      </c>
      <c r="H163" s="166" t="s">
        <v>1458</v>
      </c>
      <c r="I163" s="166" t="s">
        <v>1459</v>
      </c>
      <c r="J163" s="166"/>
      <c r="K163" s="166" t="s">
        <v>23</v>
      </c>
      <c r="L163" s="166" t="s">
        <v>333</v>
      </c>
      <c r="M163" s="166" t="s">
        <v>1460</v>
      </c>
      <c r="N163" s="166" t="s">
        <v>111</v>
      </c>
      <c r="O163" s="166"/>
      <c r="P163" s="166"/>
      <c r="Q163" s="166" t="s">
        <v>1455</v>
      </c>
      <c r="R163" s="166" t="s">
        <v>23</v>
      </c>
      <c r="S163" s="166" t="s">
        <v>1461</v>
      </c>
      <c r="T163" s="166" t="s">
        <v>204</v>
      </c>
      <c r="U163" s="166" t="s">
        <v>1462</v>
      </c>
      <c r="V163" s="166" t="s">
        <v>119</v>
      </c>
      <c r="W163" s="166" t="s">
        <v>366</v>
      </c>
      <c r="X163" s="166" t="s">
        <v>112</v>
      </c>
      <c r="Y163" s="166" t="s">
        <v>319</v>
      </c>
      <c r="Z163" s="166" t="s">
        <v>122</v>
      </c>
      <c r="AA163" s="166" t="s">
        <v>1033</v>
      </c>
      <c r="AB163" s="166" t="s">
        <v>1455</v>
      </c>
      <c r="AC163" s="166">
        <v>5969834</v>
      </c>
      <c r="AD163" s="166" t="s">
        <v>23</v>
      </c>
      <c r="AE163" s="166" t="s">
        <v>1463</v>
      </c>
      <c r="AF163" s="166" t="s">
        <v>23</v>
      </c>
      <c r="AG163" s="166" t="s">
        <v>1464</v>
      </c>
      <c r="AH163" s="167" t="s">
        <v>41</v>
      </c>
      <c r="AI163" s="166" t="s">
        <v>1020</v>
      </c>
      <c r="AJ163" s="166" t="s">
        <v>148</v>
      </c>
      <c r="AK163" s="166" t="s">
        <v>127</v>
      </c>
      <c r="AL163" s="166" t="s">
        <v>111</v>
      </c>
      <c r="AM163" s="168">
        <v>6135.4</v>
      </c>
      <c r="AN163" s="166"/>
      <c r="AO163" s="166" t="s">
        <v>111</v>
      </c>
      <c r="AP163" s="166" t="s">
        <v>212</v>
      </c>
      <c r="AQ163" s="166" t="s">
        <v>184</v>
      </c>
      <c r="AR163" s="166" t="s">
        <v>843</v>
      </c>
      <c r="AS163" s="166" t="s">
        <v>1466</v>
      </c>
      <c r="AT163" s="166" t="s">
        <v>1477</v>
      </c>
      <c r="AU163" s="166" t="s">
        <v>325</v>
      </c>
      <c r="AV163" s="166"/>
      <c r="AW163" s="166" t="s">
        <v>1468</v>
      </c>
      <c r="AX163" s="166"/>
      <c r="AY163" s="166"/>
      <c r="AZ163" s="166"/>
      <c r="BA163" s="166"/>
      <c r="BB163" s="166">
        <v>93822306</v>
      </c>
      <c r="BC163" s="166" t="s">
        <v>137</v>
      </c>
      <c r="BD163" s="166" t="s">
        <v>138</v>
      </c>
      <c r="BE163" s="166" t="s">
        <v>375</v>
      </c>
      <c r="BF163" s="166" t="s">
        <v>1469</v>
      </c>
      <c r="BG163" s="166" t="s">
        <v>190</v>
      </c>
      <c r="BH163" s="166" t="s">
        <v>396</v>
      </c>
      <c r="BI163" s="166" t="s">
        <v>191</v>
      </c>
      <c r="BJ163" s="166" t="s">
        <v>111</v>
      </c>
      <c r="BK163" s="166"/>
      <c r="BL163" s="166" t="s">
        <v>142</v>
      </c>
      <c r="BM163" s="166"/>
      <c r="BN163" s="166" t="s">
        <v>192</v>
      </c>
      <c r="BO163" s="166" t="s">
        <v>1470</v>
      </c>
    </row>
    <row r="164" spans="1:67">
      <c r="A164" s="166">
        <v>154</v>
      </c>
      <c r="B164" s="166" t="s">
        <v>106</v>
      </c>
      <c r="C164" s="166" t="s">
        <v>107</v>
      </c>
      <c r="D164" s="166" t="s">
        <v>1455</v>
      </c>
      <c r="E164" s="166" t="s">
        <v>1456</v>
      </c>
      <c r="F164" s="166" t="s">
        <v>581</v>
      </c>
      <c r="G164" s="166" t="s">
        <v>1457</v>
      </c>
      <c r="H164" s="166" t="s">
        <v>1458</v>
      </c>
      <c r="I164" s="166" t="s">
        <v>1459</v>
      </c>
      <c r="J164" s="166"/>
      <c r="K164" s="166" t="s">
        <v>23</v>
      </c>
      <c r="L164" s="166" t="s">
        <v>333</v>
      </c>
      <c r="M164" s="166" t="s">
        <v>1460</v>
      </c>
      <c r="N164" s="166" t="s">
        <v>111</v>
      </c>
      <c r="O164" s="166"/>
      <c r="P164" s="166"/>
      <c r="Q164" s="166" t="s">
        <v>1455</v>
      </c>
      <c r="R164" s="166" t="s">
        <v>23</v>
      </c>
      <c r="S164" s="166" t="s">
        <v>1461</v>
      </c>
      <c r="T164" s="166" t="s">
        <v>204</v>
      </c>
      <c r="U164" s="166" t="s">
        <v>1462</v>
      </c>
      <c r="V164" s="166" t="s">
        <v>119</v>
      </c>
      <c r="W164" s="166" t="s">
        <v>366</v>
      </c>
      <c r="X164" s="166" t="s">
        <v>112</v>
      </c>
      <c r="Y164" s="166" t="s">
        <v>319</v>
      </c>
      <c r="Z164" s="166" t="s">
        <v>122</v>
      </c>
      <c r="AA164" s="166" t="s">
        <v>1033</v>
      </c>
      <c r="AB164" s="166" t="s">
        <v>1455</v>
      </c>
      <c r="AC164" s="166">
        <v>5969834</v>
      </c>
      <c r="AD164" s="166" t="s">
        <v>23</v>
      </c>
      <c r="AE164" s="166" t="s">
        <v>1463</v>
      </c>
      <c r="AF164" s="166" t="s">
        <v>23</v>
      </c>
      <c r="AG164" s="166" t="s">
        <v>1464</v>
      </c>
      <c r="AH164" s="167" t="s">
        <v>41</v>
      </c>
      <c r="AI164" s="166" t="s">
        <v>1478</v>
      </c>
      <c r="AJ164" s="166" t="s">
        <v>916</v>
      </c>
      <c r="AK164" s="166" t="s">
        <v>127</v>
      </c>
      <c r="AL164" s="166" t="s">
        <v>111</v>
      </c>
      <c r="AM164" s="168">
        <v>5847.8</v>
      </c>
      <c r="AN164" s="166"/>
      <c r="AO164" s="166" t="s">
        <v>111</v>
      </c>
      <c r="AP164" s="166" t="s">
        <v>212</v>
      </c>
      <c r="AQ164" s="166" t="s">
        <v>184</v>
      </c>
      <c r="AR164" s="166" t="s">
        <v>843</v>
      </c>
      <c r="AS164" s="166" t="s">
        <v>1466</v>
      </c>
      <c r="AT164" s="166" t="s">
        <v>1479</v>
      </c>
      <c r="AU164" s="166" t="s">
        <v>325</v>
      </c>
      <c r="AV164" s="166"/>
      <c r="AW164" s="166" t="s">
        <v>1468</v>
      </c>
      <c r="AX164" s="166"/>
      <c r="AY164" s="166"/>
      <c r="AZ164" s="166"/>
      <c r="BA164" s="166"/>
      <c r="BB164" s="166">
        <v>93822306</v>
      </c>
      <c r="BC164" s="166" t="s">
        <v>137</v>
      </c>
      <c r="BD164" s="166" t="s">
        <v>138</v>
      </c>
      <c r="BE164" s="166" t="s">
        <v>375</v>
      </c>
      <c r="BF164" s="166" t="s">
        <v>1469</v>
      </c>
      <c r="BG164" s="166" t="s">
        <v>190</v>
      </c>
      <c r="BH164" s="166" t="s">
        <v>396</v>
      </c>
      <c r="BI164" s="166" t="s">
        <v>191</v>
      </c>
      <c r="BJ164" s="166" t="s">
        <v>111</v>
      </c>
      <c r="BK164" s="166"/>
      <c r="BL164" s="166" t="s">
        <v>142</v>
      </c>
      <c r="BM164" s="166"/>
      <c r="BN164" s="166" t="s">
        <v>192</v>
      </c>
      <c r="BO164" s="166" t="s">
        <v>1470</v>
      </c>
    </row>
    <row r="165" spans="1:67">
      <c r="A165" s="166">
        <v>155</v>
      </c>
      <c r="B165" s="166" t="s">
        <v>106</v>
      </c>
      <c r="C165" s="166" t="s">
        <v>107</v>
      </c>
      <c r="D165" s="166" t="s">
        <v>1480</v>
      </c>
      <c r="E165" s="166" t="s">
        <v>1481</v>
      </c>
      <c r="F165" s="166" t="s">
        <v>1482</v>
      </c>
      <c r="G165" s="166" t="s">
        <v>1483</v>
      </c>
      <c r="H165" s="166" t="s">
        <v>1484</v>
      </c>
      <c r="I165" s="166" t="s">
        <v>111</v>
      </c>
      <c r="J165" s="166" t="s">
        <v>112</v>
      </c>
      <c r="K165" s="166" t="s">
        <v>32</v>
      </c>
      <c r="L165" s="166" t="s">
        <v>113</v>
      </c>
      <c r="M165" s="166" t="s">
        <v>292</v>
      </c>
      <c r="N165" s="166" t="s">
        <v>1485</v>
      </c>
      <c r="O165" s="166"/>
      <c r="P165" s="166"/>
      <c r="Q165" s="166" t="s">
        <v>1486</v>
      </c>
      <c r="R165" s="166" t="s">
        <v>23</v>
      </c>
      <c r="S165" s="166" t="s">
        <v>1487</v>
      </c>
      <c r="T165" s="166" t="s">
        <v>204</v>
      </c>
      <c r="U165" s="166" t="s">
        <v>1488</v>
      </c>
      <c r="V165" s="166" t="s">
        <v>119</v>
      </c>
      <c r="W165" s="166" t="s">
        <v>120</v>
      </c>
      <c r="X165" s="166" t="s">
        <v>112</v>
      </c>
      <c r="Y165" s="166" t="s">
        <v>1489</v>
      </c>
      <c r="Z165" s="166" t="s">
        <v>1490</v>
      </c>
      <c r="AA165" s="166" t="s">
        <v>1491</v>
      </c>
      <c r="AB165" s="166" t="s">
        <v>1486</v>
      </c>
      <c r="AC165" s="166">
        <v>5947102</v>
      </c>
      <c r="AD165" s="166" t="s">
        <v>23</v>
      </c>
      <c r="AE165" s="166" t="s">
        <v>1492</v>
      </c>
      <c r="AF165" s="166" t="s">
        <v>23</v>
      </c>
      <c r="AG165" s="166" t="s">
        <v>1493</v>
      </c>
      <c r="AH165" s="167" t="s">
        <v>41</v>
      </c>
      <c r="AI165" s="166" t="s">
        <v>1201</v>
      </c>
      <c r="AJ165" s="166" t="s">
        <v>164</v>
      </c>
      <c r="AK165" s="166" t="s">
        <v>127</v>
      </c>
      <c r="AL165" s="166" t="s">
        <v>111</v>
      </c>
      <c r="AM165" s="168">
        <v>2310.75</v>
      </c>
      <c r="AN165" s="166"/>
      <c r="AO165" s="166" t="s">
        <v>1494</v>
      </c>
      <c r="AP165" s="166" t="s">
        <v>130</v>
      </c>
      <c r="AQ165" s="166" t="s">
        <v>184</v>
      </c>
      <c r="AR165" s="166" t="s">
        <v>826</v>
      </c>
      <c r="AS165" s="166" t="s">
        <v>1495</v>
      </c>
      <c r="AT165" s="166" t="s">
        <v>1496</v>
      </c>
      <c r="AU165" s="166" t="s">
        <v>325</v>
      </c>
      <c r="AV165" s="166"/>
      <c r="AW165" s="166" t="s">
        <v>1497</v>
      </c>
      <c r="AX165" s="166"/>
      <c r="AY165" s="166"/>
      <c r="AZ165" s="166"/>
      <c r="BA165" s="166"/>
      <c r="BB165" s="166">
        <v>94030279</v>
      </c>
      <c r="BC165" s="166" t="s">
        <v>137</v>
      </c>
      <c r="BD165" s="166" t="s">
        <v>138</v>
      </c>
      <c r="BE165" s="166" t="s">
        <v>139</v>
      </c>
      <c r="BF165" s="166" t="s">
        <v>140</v>
      </c>
      <c r="BG165" s="166"/>
      <c r="BH165" s="166" t="s">
        <v>218</v>
      </c>
      <c r="BI165" s="166" t="s">
        <v>137</v>
      </c>
      <c r="BJ165" s="166" t="s">
        <v>111</v>
      </c>
      <c r="BK165" s="166"/>
      <c r="BL165" s="166" t="s">
        <v>142</v>
      </c>
      <c r="BM165" s="166"/>
      <c r="BN165" s="166" t="s">
        <v>192</v>
      </c>
      <c r="BO165" s="166" t="s">
        <v>307</v>
      </c>
    </row>
    <row r="166" spans="1:67">
      <c r="A166" s="166">
        <v>156</v>
      </c>
      <c r="B166" s="166" t="s">
        <v>106</v>
      </c>
      <c r="C166" s="166" t="s">
        <v>107</v>
      </c>
      <c r="D166" s="166" t="s">
        <v>1480</v>
      </c>
      <c r="E166" s="166" t="s">
        <v>1481</v>
      </c>
      <c r="F166" s="166" t="s">
        <v>1482</v>
      </c>
      <c r="G166" s="166" t="s">
        <v>1483</v>
      </c>
      <c r="H166" s="166" t="s">
        <v>1484</v>
      </c>
      <c r="I166" s="166" t="s">
        <v>111</v>
      </c>
      <c r="J166" s="166" t="s">
        <v>112</v>
      </c>
      <c r="K166" s="166" t="s">
        <v>32</v>
      </c>
      <c r="L166" s="166" t="s">
        <v>113</v>
      </c>
      <c r="M166" s="166" t="s">
        <v>292</v>
      </c>
      <c r="N166" s="166" t="s">
        <v>1485</v>
      </c>
      <c r="O166" s="166"/>
      <c r="P166" s="166"/>
      <c r="Q166" s="166" t="s">
        <v>1486</v>
      </c>
      <c r="R166" s="166" t="s">
        <v>23</v>
      </c>
      <c r="S166" s="166" t="s">
        <v>1487</v>
      </c>
      <c r="T166" s="166" t="s">
        <v>204</v>
      </c>
      <c r="U166" s="166" t="s">
        <v>1488</v>
      </c>
      <c r="V166" s="166" t="s">
        <v>119</v>
      </c>
      <c r="W166" s="166" t="s">
        <v>120</v>
      </c>
      <c r="X166" s="166" t="s">
        <v>112</v>
      </c>
      <c r="Y166" s="166" t="s">
        <v>1489</v>
      </c>
      <c r="Z166" s="166" t="s">
        <v>1490</v>
      </c>
      <c r="AA166" s="166" t="s">
        <v>1491</v>
      </c>
      <c r="AB166" s="166" t="s">
        <v>1486</v>
      </c>
      <c r="AC166" s="166">
        <v>5947102</v>
      </c>
      <c r="AD166" s="166" t="s">
        <v>23</v>
      </c>
      <c r="AE166" s="166" t="s">
        <v>1492</v>
      </c>
      <c r="AF166" s="166" t="s">
        <v>23</v>
      </c>
      <c r="AG166" s="166" t="s">
        <v>1493</v>
      </c>
      <c r="AH166" s="167" t="s">
        <v>41</v>
      </c>
      <c r="AI166" s="166" t="s">
        <v>1433</v>
      </c>
      <c r="AJ166" s="166" t="s">
        <v>907</v>
      </c>
      <c r="AK166" s="166" t="s">
        <v>127</v>
      </c>
      <c r="AL166" s="166" t="s">
        <v>111</v>
      </c>
      <c r="AM166" s="168">
        <v>1811.75</v>
      </c>
      <c r="AN166" s="166"/>
      <c r="AO166" s="166" t="s">
        <v>1494</v>
      </c>
      <c r="AP166" s="166" t="s">
        <v>130</v>
      </c>
      <c r="AQ166" s="166" t="s">
        <v>184</v>
      </c>
      <c r="AR166" s="166" t="s">
        <v>826</v>
      </c>
      <c r="AS166" s="166" t="s">
        <v>1495</v>
      </c>
      <c r="AT166" s="166" t="s">
        <v>1498</v>
      </c>
      <c r="AU166" s="166" t="s">
        <v>325</v>
      </c>
      <c r="AV166" s="166"/>
      <c r="AW166" s="166" t="s">
        <v>1497</v>
      </c>
      <c r="AX166" s="166"/>
      <c r="AY166" s="166"/>
      <c r="AZ166" s="166"/>
      <c r="BA166" s="166"/>
      <c r="BB166" s="166">
        <v>94030279</v>
      </c>
      <c r="BC166" s="166" t="s">
        <v>137</v>
      </c>
      <c r="BD166" s="166" t="s">
        <v>138</v>
      </c>
      <c r="BE166" s="166" t="s">
        <v>139</v>
      </c>
      <c r="BF166" s="166" t="s">
        <v>140</v>
      </c>
      <c r="BG166" s="166"/>
      <c r="BH166" s="166" t="s">
        <v>218</v>
      </c>
      <c r="BI166" s="166" t="s">
        <v>137</v>
      </c>
      <c r="BJ166" s="166" t="s">
        <v>111</v>
      </c>
      <c r="BK166" s="166"/>
      <c r="BL166" s="166" t="s">
        <v>142</v>
      </c>
      <c r="BM166" s="166"/>
      <c r="BN166" s="166" t="s">
        <v>192</v>
      </c>
      <c r="BO166" s="166" t="s">
        <v>307</v>
      </c>
    </row>
    <row r="167" spans="1:67">
      <c r="A167" s="166">
        <v>157</v>
      </c>
      <c r="B167" s="166" t="s">
        <v>106</v>
      </c>
      <c r="C167" s="166" t="s">
        <v>107</v>
      </c>
      <c r="D167" s="166" t="s">
        <v>1480</v>
      </c>
      <c r="E167" s="166" t="s">
        <v>1481</v>
      </c>
      <c r="F167" s="166" t="s">
        <v>1482</v>
      </c>
      <c r="G167" s="166" t="s">
        <v>1483</v>
      </c>
      <c r="H167" s="166" t="s">
        <v>1484</v>
      </c>
      <c r="I167" s="166" t="s">
        <v>111</v>
      </c>
      <c r="J167" s="166" t="s">
        <v>112</v>
      </c>
      <c r="K167" s="166" t="s">
        <v>32</v>
      </c>
      <c r="L167" s="166" t="s">
        <v>113</v>
      </c>
      <c r="M167" s="166" t="s">
        <v>292</v>
      </c>
      <c r="N167" s="166" t="s">
        <v>1485</v>
      </c>
      <c r="O167" s="166"/>
      <c r="P167" s="166"/>
      <c r="Q167" s="166" t="s">
        <v>1486</v>
      </c>
      <c r="R167" s="166" t="s">
        <v>23</v>
      </c>
      <c r="S167" s="166" t="s">
        <v>1487</v>
      </c>
      <c r="T167" s="166" t="s">
        <v>204</v>
      </c>
      <c r="U167" s="166" t="s">
        <v>1488</v>
      </c>
      <c r="V167" s="166" t="s">
        <v>119</v>
      </c>
      <c r="W167" s="166" t="s">
        <v>120</v>
      </c>
      <c r="X167" s="166" t="s">
        <v>112</v>
      </c>
      <c r="Y167" s="166" t="s">
        <v>1489</v>
      </c>
      <c r="Z167" s="166" t="s">
        <v>1490</v>
      </c>
      <c r="AA167" s="166" t="s">
        <v>1491</v>
      </c>
      <c r="AB167" s="166" t="s">
        <v>1486</v>
      </c>
      <c r="AC167" s="166">
        <v>5947102</v>
      </c>
      <c r="AD167" s="166" t="s">
        <v>23</v>
      </c>
      <c r="AE167" s="166" t="s">
        <v>1492</v>
      </c>
      <c r="AF167" s="166" t="s">
        <v>23</v>
      </c>
      <c r="AG167" s="166" t="s">
        <v>1493</v>
      </c>
      <c r="AH167" s="167" t="s">
        <v>41</v>
      </c>
      <c r="AI167" s="166" t="s">
        <v>1012</v>
      </c>
      <c r="AJ167" s="166" t="s">
        <v>925</v>
      </c>
      <c r="AK167" s="166" t="s">
        <v>127</v>
      </c>
      <c r="AL167" s="166" t="s">
        <v>111</v>
      </c>
      <c r="AM167" s="168">
        <v>1610.45</v>
      </c>
      <c r="AN167" s="166"/>
      <c r="AO167" s="166" t="s">
        <v>1494</v>
      </c>
      <c r="AP167" s="166" t="s">
        <v>130</v>
      </c>
      <c r="AQ167" s="166" t="s">
        <v>184</v>
      </c>
      <c r="AR167" s="166" t="s">
        <v>826</v>
      </c>
      <c r="AS167" s="166" t="s">
        <v>1495</v>
      </c>
      <c r="AT167" s="166" t="s">
        <v>1499</v>
      </c>
      <c r="AU167" s="166" t="s">
        <v>325</v>
      </c>
      <c r="AV167" s="166"/>
      <c r="AW167" s="166" t="s">
        <v>1497</v>
      </c>
      <c r="AX167" s="166"/>
      <c r="AY167" s="166"/>
      <c r="AZ167" s="166"/>
      <c r="BA167" s="166"/>
      <c r="BB167" s="166">
        <v>94030279</v>
      </c>
      <c r="BC167" s="166" t="s">
        <v>137</v>
      </c>
      <c r="BD167" s="166" t="s">
        <v>138</v>
      </c>
      <c r="BE167" s="166" t="s">
        <v>139</v>
      </c>
      <c r="BF167" s="166" t="s">
        <v>140</v>
      </c>
      <c r="BG167" s="166"/>
      <c r="BH167" s="166" t="s">
        <v>218</v>
      </c>
      <c r="BI167" s="166" t="s">
        <v>137</v>
      </c>
      <c r="BJ167" s="166" t="s">
        <v>111</v>
      </c>
      <c r="BK167" s="166"/>
      <c r="BL167" s="166" t="s">
        <v>142</v>
      </c>
      <c r="BM167" s="166"/>
      <c r="BN167" s="166" t="s">
        <v>192</v>
      </c>
      <c r="BO167" s="166" t="s">
        <v>307</v>
      </c>
    </row>
    <row r="168" spans="1:67">
      <c r="A168" s="166">
        <v>158</v>
      </c>
      <c r="B168" s="166" t="s">
        <v>106</v>
      </c>
      <c r="C168" s="166" t="s">
        <v>107</v>
      </c>
      <c r="D168" s="166" t="s">
        <v>1480</v>
      </c>
      <c r="E168" s="166" t="s">
        <v>1481</v>
      </c>
      <c r="F168" s="166" t="s">
        <v>1482</v>
      </c>
      <c r="G168" s="166" t="s">
        <v>1483</v>
      </c>
      <c r="H168" s="166" t="s">
        <v>1484</v>
      </c>
      <c r="I168" s="166" t="s">
        <v>111</v>
      </c>
      <c r="J168" s="166" t="s">
        <v>112</v>
      </c>
      <c r="K168" s="166" t="s">
        <v>32</v>
      </c>
      <c r="L168" s="166" t="s">
        <v>113</v>
      </c>
      <c r="M168" s="166" t="s">
        <v>292</v>
      </c>
      <c r="N168" s="166" t="s">
        <v>1485</v>
      </c>
      <c r="O168" s="166"/>
      <c r="P168" s="166"/>
      <c r="Q168" s="166" t="s">
        <v>1486</v>
      </c>
      <c r="R168" s="166" t="s">
        <v>23</v>
      </c>
      <c r="S168" s="166" t="s">
        <v>1487</v>
      </c>
      <c r="T168" s="166" t="s">
        <v>204</v>
      </c>
      <c r="U168" s="166" t="s">
        <v>1488</v>
      </c>
      <c r="V168" s="166" t="s">
        <v>119</v>
      </c>
      <c r="W168" s="166" t="s">
        <v>120</v>
      </c>
      <c r="X168" s="166" t="s">
        <v>112</v>
      </c>
      <c r="Y168" s="166" t="s">
        <v>1489</v>
      </c>
      <c r="Z168" s="166" t="s">
        <v>1490</v>
      </c>
      <c r="AA168" s="166" t="s">
        <v>1491</v>
      </c>
      <c r="AB168" s="166" t="s">
        <v>1486</v>
      </c>
      <c r="AC168" s="166">
        <v>5947102</v>
      </c>
      <c r="AD168" s="166" t="s">
        <v>23</v>
      </c>
      <c r="AE168" s="166" t="s">
        <v>1492</v>
      </c>
      <c r="AF168" s="166" t="s">
        <v>23</v>
      </c>
      <c r="AG168" s="166" t="s">
        <v>1493</v>
      </c>
      <c r="AH168" s="167" t="s">
        <v>41</v>
      </c>
      <c r="AI168" s="166" t="s">
        <v>1203</v>
      </c>
      <c r="AJ168" s="166" t="s">
        <v>161</v>
      </c>
      <c r="AK168" s="166" t="s">
        <v>127</v>
      </c>
      <c r="AL168" s="166" t="s">
        <v>111</v>
      </c>
      <c r="AM168" s="168">
        <v>1892.3</v>
      </c>
      <c r="AN168" s="166"/>
      <c r="AO168" s="166" t="s">
        <v>1494</v>
      </c>
      <c r="AP168" s="166" t="s">
        <v>130</v>
      </c>
      <c r="AQ168" s="166" t="s">
        <v>184</v>
      </c>
      <c r="AR168" s="166" t="s">
        <v>826</v>
      </c>
      <c r="AS168" s="166" t="s">
        <v>1495</v>
      </c>
      <c r="AT168" s="166" t="s">
        <v>1500</v>
      </c>
      <c r="AU168" s="166" t="s">
        <v>325</v>
      </c>
      <c r="AV168" s="166"/>
      <c r="AW168" s="166" t="s">
        <v>1497</v>
      </c>
      <c r="AX168" s="166"/>
      <c r="AY168" s="166"/>
      <c r="AZ168" s="166"/>
      <c r="BA168" s="166"/>
      <c r="BB168" s="166">
        <v>94030279</v>
      </c>
      <c r="BC168" s="166" t="s">
        <v>137</v>
      </c>
      <c r="BD168" s="166" t="s">
        <v>138</v>
      </c>
      <c r="BE168" s="166" t="s">
        <v>139</v>
      </c>
      <c r="BF168" s="166" t="s">
        <v>140</v>
      </c>
      <c r="BG168" s="166"/>
      <c r="BH168" s="166" t="s">
        <v>218</v>
      </c>
      <c r="BI168" s="166" t="s">
        <v>137</v>
      </c>
      <c r="BJ168" s="166" t="s">
        <v>111</v>
      </c>
      <c r="BK168" s="166"/>
      <c r="BL168" s="166" t="s">
        <v>142</v>
      </c>
      <c r="BM168" s="166"/>
      <c r="BN168" s="166" t="s">
        <v>192</v>
      </c>
      <c r="BO168" s="166" t="s">
        <v>307</v>
      </c>
    </row>
    <row r="169" spans="1:67">
      <c r="A169" s="166">
        <v>159</v>
      </c>
      <c r="B169" s="166" t="s">
        <v>106</v>
      </c>
      <c r="C169" s="166" t="s">
        <v>107</v>
      </c>
      <c r="D169" s="166" t="s">
        <v>1480</v>
      </c>
      <c r="E169" s="166" t="s">
        <v>1481</v>
      </c>
      <c r="F169" s="166" t="s">
        <v>1482</v>
      </c>
      <c r="G169" s="166" t="s">
        <v>1483</v>
      </c>
      <c r="H169" s="166" t="s">
        <v>1484</v>
      </c>
      <c r="I169" s="166" t="s">
        <v>111</v>
      </c>
      <c r="J169" s="166" t="s">
        <v>112</v>
      </c>
      <c r="K169" s="166" t="s">
        <v>32</v>
      </c>
      <c r="L169" s="166" t="s">
        <v>113</v>
      </c>
      <c r="M169" s="166" t="s">
        <v>292</v>
      </c>
      <c r="N169" s="166" t="s">
        <v>1485</v>
      </c>
      <c r="O169" s="166"/>
      <c r="P169" s="166"/>
      <c r="Q169" s="166" t="s">
        <v>1486</v>
      </c>
      <c r="R169" s="166" t="s">
        <v>23</v>
      </c>
      <c r="S169" s="166" t="s">
        <v>1487</v>
      </c>
      <c r="T169" s="166" t="s">
        <v>204</v>
      </c>
      <c r="U169" s="166" t="s">
        <v>1488</v>
      </c>
      <c r="V169" s="166" t="s">
        <v>119</v>
      </c>
      <c r="W169" s="166" t="s">
        <v>120</v>
      </c>
      <c r="X169" s="166" t="s">
        <v>112</v>
      </c>
      <c r="Y169" s="166" t="s">
        <v>1489</v>
      </c>
      <c r="Z169" s="166" t="s">
        <v>1490</v>
      </c>
      <c r="AA169" s="166" t="s">
        <v>1491</v>
      </c>
      <c r="AB169" s="166" t="s">
        <v>1486</v>
      </c>
      <c r="AC169" s="166">
        <v>5947102</v>
      </c>
      <c r="AD169" s="166" t="s">
        <v>23</v>
      </c>
      <c r="AE169" s="166" t="s">
        <v>1492</v>
      </c>
      <c r="AF169" s="166" t="s">
        <v>23</v>
      </c>
      <c r="AG169" s="166" t="s">
        <v>1493</v>
      </c>
      <c r="AH169" s="167" t="s">
        <v>41</v>
      </c>
      <c r="AI169" s="166" t="s">
        <v>1018</v>
      </c>
      <c r="AJ169" s="166" t="s">
        <v>928</v>
      </c>
      <c r="AK169" s="166" t="s">
        <v>127</v>
      </c>
      <c r="AL169" s="166" t="s">
        <v>111</v>
      </c>
      <c r="AM169" s="168">
        <v>3381.95</v>
      </c>
      <c r="AN169" s="166"/>
      <c r="AO169" s="166" t="s">
        <v>1494</v>
      </c>
      <c r="AP169" s="166" t="s">
        <v>130</v>
      </c>
      <c r="AQ169" s="166" t="s">
        <v>184</v>
      </c>
      <c r="AR169" s="166" t="s">
        <v>826</v>
      </c>
      <c r="AS169" s="166" t="s">
        <v>1495</v>
      </c>
      <c r="AT169" s="166" t="s">
        <v>1501</v>
      </c>
      <c r="AU169" s="166" t="s">
        <v>325</v>
      </c>
      <c r="AV169" s="166"/>
      <c r="AW169" s="166" t="s">
        <v>1497</v>
      </c>
      <c r="AX169" s="166"/>
      <c r="AY169" s="166"/>
      <c r="AZ169" s="166"/>
      <c r="BA169" s="166"/>
      <c r="BB169" s="166">
        <v>94030279</v>
      </c>
      <c r="BC169" s="166" t="s">
        <v>137</v>
      </c>
      <c r="BD169" s="166" t="s">
        <v>138</v>
      </c>
      <c r="BE169" s="166" t="s">
        <v>139</v>
      </c>
      <c r="BF169" s="166" t="s">
        <v>140</v>
      </c>
      <c r="BG169" s="166"/>
      <c r="BH169" s="166" t="s">
        <v>218</v>
      </c>
      <c r="BI169" s="166" t="s">
        <v>137</v>
      </c>
      <c r="BJ169" s="166" t="s">
        <v>111</v>
      </c>
      <c r="BK169" s="166"/>
      <c r="BL169" s="166" t="s">
        <v>142</v>
      </c>
      <c r="BM169" s="166"/>
      <c r="BN169" s="166" t="s">
        <v>192</v>
      </c>
      <c r="BO169" s="166" t="s">
        <v>307</v>
      </c>
    </row>
    <row r="170" spans="1:67">
      <c r="A170" s="166">
        <v>160</v>
      </c>
      <c r="B170" s="166" t="s">
        <v>106</v>
      </c>
      <c r="C170" s="166" t="s">
        <v>107</v>
      </c>
      <c r="D170" s="166" t="s">
        <v>1480</v>
      </c>
      <c r="E170" s="166" t="s">
        <v>1481</v>
      </c>
      <c r="F170" s="166" t="s">
        <v>1482</v>
      </c>
      <c r="G170" s="166" t="s">
        <v>1483</v>
      </c>
      <c r="H170" s="166" t="s">
        <v>1484</v>
      </c>
      <c r="I170" s="166" t="s">
        <v>111</v>
      </c>
      <c r="J170" s="166" t="s">
        <v>112</v>
      </c>
      <c r="K170" s="166" t="s">
        <v>32</v>
      </c>
      <c r="L170" s="166" t="s">
        <v>113</v>
      </c>
      <c r="M170" s="166" t="s">
        <v>292</v>
      </c>
      <c r="N170" s="166" t="s">
        <v>1485</v>
      </c>
      <c r="O170" s="166"/>
      <c r="P170" s="166"/>
      <c r="Q170" s="166" t="s">
        <v>1486</v>
      </c>
      <c r="R170" s="166" t="s">
        <v>23</v>
      </c>
      <c r="S170" s="166" t="s">
        <v>1487</v>
      </c>
      <c r="T170" s="166" t="s">
        <v>204</v>
      </c>
      <c r="U170" s="166" t="s">
        <v>1488</v>
      </c>
      <c r="V170" s="166" t="s">
        <v>119</v>
      </c>
      <c r="W170" s="166" t="s">
        <v>120</v>
      </c>
      <c r="X170" s="166" t="s">
        <v>112</v>
      </c>
      <c r="Y170" s="166" t="s">
        <v>1489</v>
      </c>
      <c r="Z170" s="166" t="s">
        <v>1490</v>
      </c>
      <c r="AA170" s="166" t="s">
        <v>1491</v>
      </c>
      <c r="AB170" s="166" t="s">
        <v>1486</v>
      </c>
      <c r="AC170" s="166">
        <v>5947102</v>
      </c>
      <c r="AD170" s="166" t="s">
        <v>23</v>
      </c>
      <c r="AE170" s="166" t="s">
        <v>1492</v>
      </c>
      <c r="AF170" s="166" t="s">
        <v>23</v>
      </c>
      <c r="AG170" s="166" t="s">
        <v>1493</v>
      </c>
      <c r="AH170" s="167" t="s">
        <v>41</v>
      </c>
      <c r="AI170" s="166" t="s">
        <v>1435</v>
      </c>
      <c r="AJ170" s="166" t="s">
        <v>913</v>
      </c>
      <c r="AK170" s="166" t="s">
        <v>127</v>
      </c>
      <c r="AL170" s="166" t="s">
        <v>111</v>
      </c>
      <c r="AM170" s="168">
        <v>3494.3</v>
      </c>
      <c r="AN170" s="166"/>
      <c r="AO170" s="166" t="s">
        <v>1494</v>
      </c>
      <c r="AP170" s="166" t="s">
        <v>130</v>
      </c>
      <c r="AQ170" s="166" t="s">
        <v>184</v>
      </c>
      <c r="AR170" s="166" t="s">
        <v>826</v>
      </c>
      <c r="AS170" s="166" t="s">
        <v>1495</v>
      </c>
      <c r="AT170" s="166" t="s">
        <v>1502</v>
      </c>
      <c r="AU170" s="166" t="s">
        <v>325</v>
      </c>
      <c r="AV170" s="166"/>
      <c r="AW170" s="166" t="s">
        <v>1497</v>
      </c>
      <c r="AX170" s="166"/>
      <c r="AY170" s="166"/>
      <c r="AZ170" s="166"/>
      <c r="BA170" s="166"/>
      <c r="BB170" s="166">
        <v>94030279</v>
      </c>
      <c r="BC170" s="166" t="s">
        <v>137</v>
      </c>
      <c r="BD170" s="166" t="s">
        <v>138</v>
      </c>
      <c r="BE170" s="166" t="s">
        <v>139</v>
      </c>
      <c r="BF170" s="166" t="s">
        <v>140</v>
      </c>
      <c r="BG170" s="166"/>
      <c r="BH170" s="166" t="s">
        <v>218</v>
      </c>
      <c r="BI170" s="166" t="s">
        <v>137</v>
      </c>
      <c r="BJ170" s="166" t="s">
        <v>111</v>
      </c>
      <c r="BK170" s="166"/>
      <c r="BL170" s="166" t="s">
        <v>142</v>
      </c>
      <c r="BM170" s="166"/>
      <c r="BN170" s="166" t="s">
        <v>192</v>
      </c>
      <c r="BO170" s="166" t="s">
        <v>307</v>
      </c>
    </row>
    <row r="171" spans="1:67">
      <c r="A171" s="166">
        <v>161</v>
      </c>
      <c r="B171" s="166" t="s">
        <v>106</v>
      </c>
      <c r="C171" s="166" t="s">
        <v>107</v>
      </c>
      <c r="D171" s="166" t="s">
        <v>1480</v>
      </c>
      <c r="E171" s="166" t="s">
        <v>1481</v>
      </c>
      <c r="F171" s="166" t="s">
        <v>1482</v>
      </c>
      <c r="G171" s="166" t="s">
        <v>1483</v>
      </c>
      <c r="H171" s="166" t="s">
        <v>1484</v>
      </c>
      <c r="I171" s="166" t="s">
        <v>111</v>
      </c>
      <c r="J171" s="166" t="s">
        <v>112</v>
      </c>
      <c r="K171" s="166" t="s">
        <v>32</v>
      </c>
      <c r="L171" s="166" t="s">
        <v>113</v>
      </c>
      <c r="M171" s="166" t="s">
        <v>292</v>
      </c>
      <c r="N171" s="166" t="s">
        <v>1485</v>
      </c>
      <c r="O171" s="166"/>
      <c r="P171" s="166"/>
      <c r="Q171" s="166" t="s">
        <v>1486</v>
      </c>
      <c r="R171" s="166" t="s">
        <v>23</v>
      </c>
      <c r="S171" s="166" t="s">
        <v>1487</v>
      </c>
      <c r="T171" s="166" t="s">
        <v>204</v>
      </c>
      <c r="U171" s="166" t="s">
        <v>1488</v>
      </c>
      <c r="V171" s="166" t="s">
        <v>119</v>
      </c>
      <c r="W171" s="166" t="s">
        <v>120</v>
      </c>
      <c r="X171" s="166" t="s">
        <v>112</v>
      </c>
      <c r="Y171" s="166" t="s">
        <v>1489</v>
      </c>
      <c r="Z171" s="166" t="s">
        <v>1490</v>
      </c>
      <c r="AA171" s="166" t="s">
        <v>1491</v>
      </c>
      <c r="AB171" s="166" t="s">
        <v>1486</v>
      </c>
      <c r="AC171" s="166">
        <v>5947102</v>
      </c>
      <c r="AD171" s="166" t="s">
        <v>23</v>
      </c>
      <c r="AE171" s="166" t="s">
        <v>1492</v>
      </c>
      <c r="AF171" s="166" t="s">
        <v>23</v>
      </c>
      <c r="AG171" s="166" t="s">
        <v>1493</v>
      </c>
      <c r="AH171" s="167" t="s">
        <v>41</v>
      </c>
      <c r="AI171" s="166" t="s">
        <v>1205</v>
      </c>
      <c r="AJ171" s="166" t="s">
        <v>158</v>
      </c>
      <c r="AK171" s="166" t="s">
        <v>127</v>
      </c>
      <c r="AL171" s="166" t="s">
        <v>111</v>
      </c>
      <c r="AM171" s="168">
        <v>3365.85</v>
      </c>
      <c r="AN171" s="166"/>
      <c r="AO171" s="166" t="s">
        <v>1494</v>
      </c>
      <c r="AP171" s="166" t="s">
        <v>130</v>
      </c>
      <c r="AQ171" s="166" t="s">
        <v>184</v>
      </c>
      <c r="AR171" s="166" t="s">
        <v>826</v>
      </c>
      <c r="AS171" s="166" t="s">
        <v>1495</v>
      </c>
      <c r="AT171" s="166" t="s">
        <v>1503</v>
      </c>
      <c r="AU171" s="166" t="s">
        <v>325</v>
      </c>
      <c r="AV171" s="166"/>
      <c r="AW171" s="166" t="s">
        <v>1497</v>
      </c>
      <c r="AX171" s="166"/>
      <c r="AY171" s="166"/>
      <c r="AZ171" s="166"/>
      <c r="BA171" s="166"/>
      <c r="BB171" s="166">
        <v>94030279</v>
      </c>
      <c r="BC171" s="166" t="s">
        <v>137</v>
      </c>
      <c r="BD171" s="166" t="s">
        <v>138</v>
      </c>
      <c r="BE171" s="166" t="s">
        <v>139</v>
      </c>
      <c r="BF171" s="166" t="s">
        <v>140</v>
      </c>
      <c r="BG171" s="166"/>
      <c r="BH171" s="166" t="s">
        <v>218</v>
      </c>
      <c r="BI171" s="166" t="s">
        <v>137</v>
      </c>
      <c r="BJ171" s="166" t="s">
        <v>111</v>
      </c>
      <c r="BK171" s="166"/>
      <c r="BL171" s="166" t="s">
        <v>142</v>
      </c>
      <c r="BM171" s="166"/>
      <c r="BN171" s="166" t="s">
        <v>192</v>
      </c>
      <c r="BO171" s="166" t="s">
        <v>307</v>
      </c>
    </row>
    <row r="172" spans="1:67">
      <c r="A172" s="166">
        <v>162</v>
      </c>
      <c r="B172" s="166" t="s">
        <v>106</v>
      </c>
      <c r="C172" s="166" t="s">
        <v>107</v>
      </c>
      <c r="D172" s="166" t="s">
        <v>1480</v>
      </c>
      <c r="E172" s="166" t="s">
        <v>1481</v>
      </c>
      <c r="F172" s="166" t="s">
        <v>1482</v>
      </c>
      <c r="G172" s="166" t="s">
        <v>1483</v>
      </c>
      <c r="H172" s="166" t="s">
        <v>1484</v>
      </c>
      <c r="I172" s="166" t="s">
        <v>111</v>
      </c>
      <c r="J172" s="166" t="s">
        <v>112</v>
      </c>
      <c r="K172" s="166" t="s">
        <v>32</v>
      </c>
      <c r="L172" s="166" t="s">
        <v>113</v>
      </c>
      <c r="M172" s="166" t="s">
        <v>292</v>
      </c>
      <c r="N172" s="166" t="s">
        <v>1485</v>
      </c>
      <c r="O172" s="166"/>
      <c r="P172" s="166"/>
      <c r="Q172" s="166" t="s">
        <v>1486</v>
      </c>
      <c r="R172" s="166" t="s">
        <v>23</v>
      </c>
      <c r="S172" s="166" t="s">
        <v>1487</v>
      </c>
      <c r="T172" s="166" t="s">
        <v>204</v>
      </c>
      <c r="U172" s="166" t="s">
        <v>1488</v>
      </c>
      <c r="V172" s="166" t="s">
        <v>119</v>
      </c>
      <c r="W172" s="166" t="s">
        <v>120</v>
      </c>
      <c r="X172" s="166" t="s">
        <v>112</v>
      </c>
      <c r="Y172" s="166" t="s">
        <v>1489</v>
      </c>
      <c r="Z172" s="166" t="s">
        <v>1490</v>
      </c>
      <c r="AA172" s="166" t="s">
        <v>1491</v>
      </c>
      <c r="AB172" s="166" t="s">
        <v>1486</v>
      </c>
      <c r="AC172" s="166">
        <v>5947102</v>
      </c>
      <c r="AD172" s="166" t="s">
        <v>23</v>
      </c>
      <c r="AE172" s="166" t="s">
        <v>1492</v>
      </c>
      <c r="AF172" s="166" t="s">
        <v>23</v>
      </c>
      <c r="AG172" s="166" t="s">
        <v>1493</v>
      </c>
      <c r="AH172" s="167" t="s">
        <v>41</v>
      </c>
      <c r="AI172" s="166" t="s">
        <v>1020</v>
      </c>
      <c r="AJ172" s="166" t="s">
        <v>148</v>
      </c>
      <c r="AK172" s="166" t="s">
        <v>127</v>
      </c>
      <c r="AL172" s="166" t="s">
        <v>111</v>
      </c>
      <c r="AM172" s="168">
        <v>2576.7</v>
      </c>
      <c r="AN172" s="166"/>
      <c r="AO172" s="166" t="s">
        <v>1494</v>
      </c>
      <c r="AP172" s="166" t="s">
        <v>130</v>
      </c>
      <c r="AQ172" s="166" t="s">
        <v>184</v>
      </c>
      <c r="AR172" s="166" t="s">
        <v>826</v>
      </c>
      <c r="AS172" s="166" t="s">
        <v>1495</v>
      </c>
      <c r="AT172" s="166" t="s">
        <v>1504</v>
      </c>
      <c r="AU172" s="166" t="s">
        <v>325</v>
      </c>
      <c r="AV172" s="166"/>
      <c r="AW172" s="166" t="s">
        <v>1497</v>
      </c>
      <c r="AX172" s="166"/>
      <c r="AY172" s="166"/>
      <c r="AZ172" s="166"/>
      <c r="BA172" s="166"/>
      <c r="BB172" s="166">
        <v>94030279</v>
      </c>
      <c r="BC172" s="166" t="s">
        <v>137</v>
      </c>
      <c r="BD172" s="166" t="s">
        <v>138</v>
      </c>
      <c r="BE172" s="166" t="s">
        <v>139</v>
      </c>
      <c r="BF172" s="166" t="s">
        <v>140</v>
      </c>
      <c r="BG172" s="166"/>
      <c r="BH172" s="166" t="s">
        <v>218</v>
      </c>
      <c r="BI172" s="166" t="s">
        <v>137</v>
      </c>
      <c r="BJ172" s="166" t="s">
        <v>111</v>
      </c>
      <c r="BK172" s="166"/>
      <c r="BL172" s="166" t="s">
        <v>142</v>
      </c>
      <c r="BM172" s="166"/>
      <c r="BN172" s="166" t="s">
        <v>192</v>
      </c>
      <c r="BO172" s="166" t="s">
        <v>307</v>
      </c>
    </row>
    <row r="173" spans="1:67">
      <c r="A173" s="166">
        <v>163</v>
      </c>
      <c r="B173" s="166" t="s">
        <v>106</v>
      </c>
      <c r="C173" s="166" t="s">
        <v>107</v>
      </c>
      <c r="D173" s="166" t="s">
        <v>1480</v>
      </c>
      <c r="E173" s="166" t="s">
        <v>1481</v>
      </c>
      <c r="F173" s="166" t="s">
        <v>1482</v>
      </c>
      <c r="G173" s="166" t="s">
        <v>1483</v>
      </c>
      <c r="H173" s="166" t="s">
        <v>1484</v>
      </c>
      <c r="I173" s="166" t="s">
        <v>111</v>
      </c>
      <c r="J173" s="166" t="s">
        <v>112</v>
      </c>
      <c r="K173" s="166" t="s">
        <v>32</v>
      </c>
      <c r="L173" s="166" t="s">
        <v>113</v>
      </c>
      <c r="M173" s="166" t="s">
        <v>292</v>
      </c>
      <c r="N173" s="166" t="s">
        <v>1485</v>
      </c>
      <c r="O173" s="166"/>
      <c r="P173" s="166"/>
      <c r="Q173" s="166" t="s">
        <v>1486</v>
      </c>
      <c r="R173" s="166" t="s">
        <v>23</v>
      </c>
      <c r="S173" s="166" t="s">
        <v>1487</v>
      </c>
      <c r="T173" s="166" t="s">
        <v>204</v>
      </c>
      <c r="U173" s="166" t="s">
        <v>1488</v>
      </c>
      <c r="V173" s="166" t="s">
        <v>119</v>
      </c>
      <c r="W173" s="166" t="s">
        <v>120</v>
      </c>
      <c r="X173" s="166" t="s">
        <v>112</v>
      </c>
      <c r="Y173" s="166" t="s">
        <v>1489</v>
      </c>
      <c r="Z173" s="166" t="s">
        <v>1490</v>
      </c>
      <c r="AA173" s="166" t="s">
        <v>1491</v>
      </c>
      <c r="AB173" s="166" t="s">
        <v>1486</v>
      </c>
      <c r="AC173" s="166">
        <v>5947102</v>
      </c>
      <c r="AD173" s="166" t="s">
        <v>23</v>
      </c>
      <c r="AE173" s="166" t="s">
        <v>1492</v>
      </c>
      <c r="AF173" s="166" t="s">
        <v>23</v>
      </c>
      <c r="AG173" s="166" t="s">
        <v>1493</v>
      </c>
      <c r="AH173" s="167" t="s">
        <v>41</v>
      </c>
      <c r="AI173" s="166" t="s">
        <v>1437</v>
      </c>
      <c r="AJ173" s="166" t="s">
        <v>916</v>
      </c>
      <c r="AK173" s="166" t="s">
        <v>127</v>
      </c>
      <c r="AL173" s="166" t="s">
        <v>111</v>
      </c>
      <c r="AM173" s="168">
        <v>2455.95</v>
      </c>
      <c r="AN173" s="166"/>
      <c r="AO173" s="166" t="s">
        <v>1494</v>
      </c>
      <c r="AP173" s="166" t="s">
        <v>130</v>
      </c>
      <c r="AQ173" s="166" t="s">
        <v>184</v>
      </c>
      <c r="AR173" s="166" t="s">
        <v>826</v>
      </c>
      <c r="AS173" s="166" t="s">
        <v>1495</v>
      </c>
      <c r="AT173" s="166" t="s">
        <v>1505</v>
      </c>
      <c r="AU173" s="166" t="s">
        <v>325</v>
      </c>
      <c r="AV173" s="166"/>
      <c r="AW173" s="166" t="s">
        <v>1497</v>
      </c>
      <c r="AX173" s="166"/>
      <c r="AY173" s="166"/>
      <c r="AZ173" s="166"/>
      <c r="BA173" s="166"/>
      <c r="BB173" s="166">
        <v>94030279</v>
      </c>
      <c r="BC173" s="166" t="s">
        <v>137</v>
      </c>
      <c r="BD173" s="166" t="s">
        <v>138</v>
      </c>
      <c r="BE173" s="166" t="s">
        <v>139</v>
      </c>
      <c r="BF173" s="166" t="s">
        <v>140</v>
      </c>
      <c r="BG173" s="166"/>
      <c r="BH173" s="166" t="s">
        <v>218</v>
      </c>
      <c r="BI173" s="166" t="s">
        <v>137</v>
      </c>
      <c r="BJ173" s="166" t="s">
        <v>111</v>
      </c>
      <c r="BK173" s="166"/>
      <c r="BL173" s="166" t="s">
        <v>142</v>
      </c>
      <c r="BM173" s="166"/>
      <c r="BN173" s="166" t="s">
        <v>192</v>
      </c>
      <c r="BO173" s="166" t="s">
        <v>307</v>
      </c>
    </row>
    <row r="174" spans="1:67">
      <c r="A174" s="166">
        <v>164</v>
      </c>
      <c r="B174" s="166" t="s">
        <v>106</v>
      </c>
      <c r="C174" s="166" t="s">
        <v>107</v>
      </c>
      <c r="D174" s="166" t="s">
        <v>1480</v>
      </c>
      <c r="E174" s="166" t="s">
        <v>1481</v>
      </c>
      <c r="F174" s="166" t="s">
        <v>1482</v>
      </c>
      <c r="G174" s="166" t="s">
        <v>1483</v>
      </c>
      <c r="H174" s="166" t="s">
        <v>1484</v>
      </c>
      <c r="I174" s="166" t="s">
        <v>111</v>
      </c>
      <c r="J174" s="166" t="s">
        <v>112</v>
      </c>
      <c r="K174" s="166" t="s">
        <v>32</v>
      </c>
      <c r="L174" s="166" t="s">
        <v>113</v>
      </c>
      <c r="M174" s="166" t="s">
        <v>292</v>
      </c>
      <c r="N174" s="166" t="s">
        <v>1485</v>
      </c>
      <c r="O174" s="166"/>
      <c r="P174" s="166"/>
      <c r="Q174" s="166" t="s">
        <v>1486</v>
      </c>
      <c r="R174" s="166" t="s">
        <v>23</v>
      </c>
      <c r="S174" s="166" t="s">
        <v>1487</v>
      </c>
      <c r="T174" s="166" t="s">
        <v>204</v>
      </c>
      <c r="U174" s="166" t="s">
        <v>1488</v>
      </c>
      <c r="V174" s="166" t="s">
        <v>119</v>
      </c>
      <c r="W174" s="166" t="s">
        <v>120</v>
      </c>
      <c r="X174" s="166" t="s">
        <v>112</v>
      </c>
      <c r="Y174" s="166" t="s">
        <v>1489</v>
      </c>
      <c r="Z174" s="166" t="s">
        <v>1490</v>
      </c>
      <c r="AA174" s="166" t="s">
        <v>1491</v>
      </c>
      <c r="AB174" s="166" t="s">
        <v>1486</v>
      </c>
      <c r="AC174" s="166">
        <v>5947102</v>
      </c>
      <c r="AD174" s="166" t="s">
        <v>23</v>
      </c>
      <c r="AE174" s="166" t="s">
        <v>1492</v>
      </c>
      <c r="AF174" s="166" t="s">
        <v>23</v>
      </c>
      <c r="AG174" s="166" t="s">
        <v>1493</v>
      </c>
      <c r="AH174" s="167" t="s">
        <v>41</v>
      </c>
      <c r="AI174" s="166" t="s">
        <v>1506</v>
      </c>
      <c r="AJ174" s="166" t="s">
        <v>935</v>
      </c>
      <c r="AK174" s="166" t="s">
        <v>127</v>
      </c>
      <c r="AL174" s="166" t="s">
        <v>111</v>
      </c>
      <c r="AM174" s="168">
        <v>5000</v>
      </c>
      <c r="AN174" s="166"/>
      <c r="AO174" s="166" t="s">
        <v>1494</v>
      </c>
      <c r="AP174" s="166" t="s">
        <v>130</v>
      </c>
      <c r="AQ174" s="166" t="s">
        <v>184</v>
      </c>
      <c r="AR174" s="166" t="s">
        <v>826</v>
      </c>
      <c r="AS174" s="166" t="s">
        <v>1495</v>
      </c>
      <c r="AT174" s="166"/>
      <c r="AU174" s="166" t="s">
        <v>325</v>
      </c>
      <c r="AV174" s="166"/>
      <c r="AW174" s="166" t="s">
        <v>1497</v>
      </c>
      <c r="AX174" s="166"/>
      <c r="AY174" s="166"/>
      <c r="AZ174" s="166"/>
      <c r="BA174" s="166"/>
      <c r="BB174" s="166">
        <v>94030279</v>
      </c>
      <c r="BC174" s="166" t="s">
        <v>137</v>
      </c>
      <c r="BD174" s="166" t="s">
        <v>138</v>
      </c>
      <c r="BE174" s="166" t="s">
        <v>139</v>
      </c>
      <c r="BF174" s="166" t="s">
        <v>140</v>
      </c>
      <c r="BG174" s="166"/>
      <c r="BH174" s="166" t="s">
        <v>218</v>
      </c>
      <c r="BI174" s="166" t="s">
        <v>137</v>
      </c>
      <c r="BJ174" s="166" t="s">
        <v>111</v>
      </c>
      <c r="BK174" s="166"/>
      <c r="BL174" s="166"/>
      <c r="BM174" s="166"/>
      <c r="BN174" s="166" t="s">
        <v>192</v>
      </c>
      <c r="BO174" s="166" t="s">
        <v>307</v>
      </c>
    </row>
    <row r="175" spans="1:67">
      <c r="A175" s="166">
        <v>165</v>
      </c>
      <c r="B175" s="166" t="s">
        <v>106</v>
      </c>
      <c r="C175" s="166" t="s">
        <v>107</v>
      </c>
      <c r="D175" s="166" t="s">
        <v>1507</v>
      </c>
      <c r="E175" s="166" t="s">
        <v>1508</v>
      </c>
      <c r="F175" s="166" t="s">
        <v>663</v>
      </c>
      <c r="G175" s="166" t="s">
        <v>1509</v>
      </c>
      <c r="H175" s="166" t="s">
        <v>1510</v>
      </c>
      <c r="I175" s="166" t="s">
        <v>111</v>
      </c>
      <c r="J175" s="166" t="s">
        <v>112</v>
      </c>
      <c r="K175" s="166" t="s">
        <v>9</v>
      </c>
      <c r="L175" s="166" t="s">
        <v>171</v>
      </c>
      <c r="M175" s="166" t="s">
        <v>975</v>
      </c>
      <c r="N175" s="166" t="s">
        <v>976</v>
      </c>
      <c r="O175" s="166"/>
      <c r="P175" s="166"/>
      <c r="Q175" s="166" t="s">
        <v>1511</v>
      </c>
      <c r="R175" s="166" t="s">
        <v>9</v>
      </c>
      <c r="S175" s="166" t="s">
        <v>1512</v>
      </c>
      <c r="T175" s="166" t="s">
        <v>204</v>
      </c>
      <c r="U175" s="166" t="s">
        <v>1513</v>
      </c>
      <c r="V175" s="166" t="s">
        <v>119</v>
      </c>
      <c r="W175" s="166" t="s">
        <v>366</v>
      </c>
      <c r="X175" s="166" t="s">
        <v>112</v>
      </c>
      <c r="Y175" s="166" t="s">
        <v>1046</v>
      </c>
      <c r="Z175" s="166" t="s">
        <v>1514</v>
      </c>
      <c r="AA175" s="166" t="s">
        <v>1515</v>
      </c>
      <c r="AB175" s="166" t="s">
        <v>1511</v>
      </c>
      <c r="AC175" s="166">
        <v>5946674</v>
      </c>
      <c r="AD175" s="166" t="s">
        <v>9</v>
      </c>
      <c r="AE175" s="166" t="s">
        <v>1516</v>
      </c>
      <c r="AF175" s="166" t="s">
        <v>9</v>
      </c>
      <c r="AG175" s="166" t="s">
        <v>1516</v>
      </c>
      <c r="AH175" s="167" t="s">
        <v>41</v>
      </c>
      <c r="AI175" s="166" t="s">
        <v>1201</v>
      </c>
      <c r="AJ175" s="166" t="s">
        <v>164</v>
      </c>
      <c r="AK175" s="166" t="s">
        <v>127</v>
      </c>
      <c r="AL175" s="166" t="s">
        <v>111</v>
      </c>
      <c r="AM175" s="168">
        <v>5740</v>
      </c>
      <c r="AN175" s="166"/>
      <c r="AO175" s="166" t="s">
        <v>9</v>
      </c>
      <c r="AP175" s="166" t="s">
        <v>212</v>
      </c>
      <c r="AQ175" s="166" t="s">
        <v>184</v>
      </c>
      <c r="AR175" s="166" t="s">
        <v>826</v>
      </c>
      <c r="AS175" s="166" t="s">
        <v>1517</v>
      </c>
      <c r="AT175" s="166" t="s">
        <v>1518</v>
      </c>
      <c r="AU175" s="166" t="s">
        <v>325</v>
      </c>
      <c r="AV175" s="166"/>
      <c r="AW175" s="166" t="s">
        <v>1519</v>
      </c>
      <c r="AX175" s="166"/>
      <c r="AY175" s="166"/>
      <c r="AZ175" s="166"/>
      <c r="BA175" s="166"/>
      <c r="BB175" s="166">
        <v>93636081</v>
      </c>
      <c r="BC175" s="166" t="s">
        <v>137</v>
      </c>
      <c r="BD175" s="166" t="s">
        <v>138</v>
      </c>
      <c r="BE175" s="166" t="s">
        <v>375</v>
      </c>
      <c r="BF175" s="166" t="s">
        <v>240</v>
      </c>
      <c r="BG175" s="166" t="s">
        <v>190</v>
      </c>
      <c r="BH175" s="166" t="s">
        <v>286</v>
      </c>
      <c r="BI175" s="166" t="s">
        <v>191</v>
      </c>
      <c r="BJ175" s="166" t="s">
        <v>111</v>
      </c>
      <c r="BK175" s="166"/>
      <c r="BL175" s="166" t="s">
        <v>142</v>
      </c>
      <c r="BM175" s="166"/>
      <c r="BN175" s="166" t="s">
        <v>192</v>
      </c>
      <c r="BO175" s="166" t="s">
        <v>307</v>
      </c>
    </row>
    <row r="176" spans="1:67">
      <c r="A176" s="166">
        <v>166</v>
      </c>
      <c r="B176" s="166" t="s">
        <v>106</v>
      </c>
      <c r="C176" s="166" t="s">
        <v>107</v>
      </c>
      <c r="D176" s="166" t="s">
        <v>1507</v>
      </c>
      <c r="E176" s="166" t="s">
        <v>1508</v>
      </c>
      <c r="F176" s="166" t="s">
        <v>663</v>
      </c>
      <c r="G176" s="166" t="s">
        <v>1509</v>
      </c>
      <c r="H176" s="166" t="s">
        <v>1510</v>
      </c>
      <c r="I176" s="166" t="s">
        <v>111</v>
      </c>
      <c r="J176" s="166" t="s">
        <v>112</v>
      </c>
      <c r="K176" s="166" t="s">
        <v>9</v>
      </c>
      <c r="L176" s="166" t="s">
        <v>171</v>
      </c>
      <c r="M176" s="166" t="s">
        <v>975</v>
      </c>
      <c r="N176" s="166" t="s">
        <v>976</v>
      </c>
      <c r="O176" s="166"/>
      <c r="P176" s="166"/>
      <c r="Q176" s="166" t="s">
        <v>1511</v>
      </c>
      <c r="R176" s="166" t="s">
        <v>9</v>
      </c>
      <c r="S176" s="166" t="s">
        <v>1512</v>
      </c>
      <c r="T176" s="166" t="s">
        <v>204</v>
      </c>
      <c r="U176" s="166" t="s">
        <v>1513</v>
      </c>
      <c r="V176" s="166" t="s">
        <v>119</v>
      </c>
      <c r="W176" s="166" t="s">
        <v>366</v>
      </c>
      <c r="X176" s="166" t="s">
        <v>112</v>
      </c>
      <c r="Y176" s="166" t="s">
        <v>1046</v>
      </c>
      <c r="Z176" s="166" t="s">
        <v>1514</v>
      </c>
      <c r="AA176" s="166" t="s">
        <v>1515</v>
      </c>
      <c r="AB176" s="166" t="s">
        <v>1511</v>
      </c>
      <c r="AC176" s="166">
        <v>5946674</v>
      </c>
      <c r="AD176" s="166" t="s">
        <v>9</v>
      </c>
      <c r="AE176" s="166" t="s">
        <v>1516</v>
      </c>
      <c r="AF176" s="166" t="s">
        <v>9</v>
      </c>
      <c r="AG176" s="166" t="s">
        <v>1516</v>
      </c>
      <c r="AH176" s="167" t="s">
        <v>41</v>
      </c>
      <c r="AI176" s="166" t="s">
        <v>1203</v>
      </c>
      <c r="AJ176" s="166" t="s">
        <v>161</v>
      </c>
      <c r="AK176" s="166" t="s">
        <v>127</v>
      </c>
      <c r="AL176" s="166" t="s">
        <v>111</v>
      </c>
      <c r="AM176" s="168">
        <v>4700</v>
      </c>
      <c r="AN176" s="166"/>
      <c r="AO176" s="166" t="s">
        <v>9</v>
      </c>
      <c r="AP176" s="166" t="s">
        <v>212</v>
      </c>
      <c r="AQ176" s="166" t="s">
        <v>184</v>
      </c>
      <c r="AR176" s="166" t="s">
        <v>826</v>
      </c>
      <c r="AS176" s="166" t="s">
        <v>1517</v>
      </c>
      <c r="AT176" s="166" t="s">
        <v>1520</v>
      </c>
      <c r="AU176" s="166" t="s">
        <v>325</v>
      </c>
      <c r="AV176" s="166"/>
      <c r="AW176" s="166" t="s">
        <v>1519</v>
      </c>
      <c r="AX176" s="166"/>
      <c r="AY176" s="166"/>
      <c r="AZ176" s="166"/>
      <c r="BA176" s="166"/>
      <c r="BB176" s="166">
        <v>93636081</v>
      </c>
      <c r="BC176" s="166" t="s">
        <v>137</v>
      </c>
      <c r="BD176" s="166" t="s">
        <v>138</v>
      </c>
      <c r="BE176" s="166" t="s">
        <v>375</v>
      </c>
      <c r="BF176" s="166" t="s">
        <v>240</v>
      </c>
      <c r="BG176" s="166" t="s">
        <v>190</v>
      </c>
      <c r="BH176" s="166" t="s">
        <v>286</v>
      </c>
      <c r="BI176" s="166" t="s">
        <v>191</v>
      </c>
      <c r="BJ176" s="166" t="s">
        <v>111</v>
      </c>
      <c r="BK176" s="166"/>
      <c r="BL176" s="166" t="s">
        <v>142</v>
      </c>
      <c r="BM176" s="166"/>
      <c r="BN176" s="166" t="s">
        <v>192</v>
      </c>
      <c r="BO176" s="166" t="s">
        <v>307</v>
      </c>
    </row>
    <row r="177" spans="1:67">
      <c r="A177" s="166">
        <v>167</v>
      </c>
      <c r="B177" s="166" t="s">
        <v>106</v>
      </c>
      <c r="C177" s="166" t="s">
        <v>107</v>
      </c>
      <c r="D177" s="166" t="s">
        <v>1507</v>
      </c>
      <c r="E177" s="166" t="s">
        <v>1508</v>
      </c>
      <c r="F177" s="166" t="s">
        <v>663</v>
      </c>
      <c r="G177" s="166" t="s">
        <v>1509</v>
      </c>
      <c r="H177" s="166" t="s">
        <v>1510</v>
      </c>
      <c r="I177" s="166" t="s">
        <v>111</v>
      </c>
      <c r="J177" s="166" t="s">
        <v>112</v>
      </c>
      <c r="K177" s="166" t="s">
        <v>9</v>
      </c>
      <c r="L177" s="166" t="s">
        <v>171</v>
      </c>
      <c r="M177" s="166" t="s">
        <v>975</v>
      </c>
      <c r="N177" s="166" t="s">
        <v>976</v>
      </c>
      <c r="O177" s="166"/>
      <c r="P177" s="166"/>
      <c r="Q177" s="166" t="s">
        <v>1511</v>
      </c>
      <c r="R177" s="166" t="s">
        <v>9</v>
      </c>
      <c r="S177" s="166" t="s">
        <v>1512</v>
      </c>
      <c r="T177" s="166" t="s">
        <v>204</v>
      </c>
      <c r="U177" s="166" t="s">
        <v>1513</v>
      </c>
      <c r="V177" s="166" t="s">
        <v>119</v>
      </c>
      <c r="W177" s="166" t="s">
        <v>366</v>
      </c>
      <c r="X177" s="166" t="s">
        <v>112</v>
      </c>
      <c r="Y177" s="166" t="s">
        <v>1046</v>
      </c>
      <c r="Z177" s="166" t="s">
        <v>1514</v>
      </c>
      <c r="AA177" s="166" t="s">
        <v>1515</v>
      </c>
      <c r="AB177" s="166" t="s">
        <v>1511</v>
      </c>
      <c r="AC177" s="166">
        <v>5946674</v>
      </c>
      <c r="AD177" s="166" t="s">
        <v>9</v>
      </c>
      <c r="AE177" s="166" t="s">
        <v>1516</v>
      </c>
      <c r="AF177" s="166" t="s">
        <v>9</v>
      </c>
      <c r="AG177" s="166" t="s">
        <v>1516</v>
      </c>
      <c r="AH177" s="167" t="s">
        <v>41</v>
      </c>
      <c r="AI177" s="166" t="s">
        <v>1205</v>
      </c>
      <c r="AJ177" s="166" t="s">
        <v>158</v>
      </c>
      <c r="AK177" s="166" t="s">
        <v>127</v>
      </c>
      <c r="AL177" s="166" t="s">
        <v>111</v>
      </c>
      <c r="AM177" s="168">
        <v>7660</v>
      </c>
      <c r="AN177" s="166"/>
      <c r="AO177" s="166" t="s">
        <v>9</v>
      </c>
      <c r="AP177" s="166" t="s">
        <v>212</v>
      </c>
      <c r="AQ177" s="166" t="s">
        <v>184</v>
      </c>
      <c r="AR177" s="166" t="s">
        <v>826</v>
      </c>
      <c r="AS177" s="166" t="s">
        <v>1517</v>
      </c>
      <c r="AT177" s="166" t="s">
        <v>1521</v>
      </c>
      <c r="AU177" s="166" t="s">
        <v>325</v>
      </c>
      <c r="AV177" s="166"/>
      <c r="AW177" s="166" t="s">
        <v>1519</v>
      </c>
      <c r="AX177" s="166"/>
      <c r="AY177" s="166"/>
      <c r="AZ177" s="166"/>
      <c r="BA177" s="166"/>
      <c r="BB177" s="166">
        <v>93636081</v>
      </c>
      <c r="BC177" s="166" t="s">
        <v>137</v>
      </c>
      <c r="BD177" s="166" t="s">
        <v>138</v>
      </c>
      <c r="BE177" s="166" t="s">
        <v>375</v>
      </c>
      <c r="BF177" s="166" t="s">
        <v>240</v>
      </c>
      <c r="BG177" s="166" t="s">
        <v>190</v>
      </c>
      <c r="BH177" s="166" t="s">
        <v>286</v>
      </c>
      <c r="BI177" s="166" t="s">
        <v>191</v>
      </c>
      <c r="BJ177" s="166" t="s">
        <v>111</v>
      </c>
      <c r="BK177" s="166"/>
      <c r="BL177" s="166" t="s">
        <v>142</v>
      </c>
      <c r="BM177" s="166"/>
      <c r="BN177" s="166" t="s">
        <v>192</v>
      </c>
      <c r="BO177" s="166" t="s">
        <v>307</v>
      </c>
    </row>
    <row r="178" spans="1:67">
      <c r="A178" s="166">
        <v>168</v>
      </c>
      <c r="B178" s="166" t="s">
        <v>106</v>
      </c>
      <c r="C178" s="166" t="s">
        <v>107</v>
      </c>
      <c r="D178" s="166" t="s">
        <v>1522</v>
      </c>
      <c r="E178" s="166" t="s">
        <v>1523</v>
      </c>
      <c r="F178" s="166" t="s">
        <v>290</v>
      </c>
      <c r="G178" s="166" t="s">
        <v>1524</v>
      </c>
      <c r="H178" s="166" t="s">
        <v>1525</v>
      </c>
      <c r="I178" s="166" t="s">
        <v>111</v>
      </c>
      <c r="J178" s="166" t="s">
        <v>298</v>
      </c>
      <c r="K178" s="166" t="s">
        <v>23</v>
      </c>
      <c r="L178" s="166" t="s">
        <v>113</v>
      </c>
      <c r="M178" s="166" t="s">
        <v>1526</v>
      </c>
      <c r="N178" s="166" t="s">
        <v>1527</v>
      </c>
      <c r="O178" s="166"/>
      <c r="P178" s="166"/>
      <c r="Q178" s="166" t="s">
        <v>1528</v>
      </c>
      <c r="R178" s="166" t="s">
        <v>23</v>
      </c>
      <c r="S178" s="166" t="s">
        <v>1529</v>
      </c>
      <c r="T178" s="166" t="s">
        <v>204</v>
      </c>
      <c r="U178" s="166" t="s">
        <v>1530</v>
      </c>
      <c r="V178" s="166" t="s">
        <v>119</v>
      </c>
      <c r="W178" s="166" t="s">
        <v>1032</v>
      </c>
      <c r="X178" s="166" t="s">
        <v>247</v>
      </c>
      <c r="Y178" s="166" t="s">
        <v>611</v>
      </c>
      <c r="Z178" s="166" t="s">
        <v>612</v>
      </c>
      <c r="AA178" s="166" t="s">
        <v>1531</v>
      </c>
      <c r="AB178" s="166" t="s">
        <v>1528</v>
      </c>
      <c r="AC178" s="166">
        <v>5946572</v>
      </c>
      <c r="AD178" s="166" t="s">
        <v>23</v>
      </c>
      <c r="AE178" s="166" t="s">
        <v>1532</v>
      </c>
      <c r="AF178" s="166" t="s">
        <v>23</v>
      </c>
      <c r="AG178" s="166" t="s">
        <v>1533</v>
      </c>
      <c r="AH178" s="167" t="s">
        <v>40</v>
      </c>
      <c r="AI178" s="166" t="s">
        <v>1534</v>
      </c>
      <c r="AJ178" s="166" t="s">
        <v>1039</v>
      </c>
      <c r="AK178" s="166" t="s">
        <v>127</v>
      </c>
      <c r="AL178" s="166" t="s">
        <v>111</v>
      </c>
      <c r="AM178" s="168">
        <v>5680</v>
      </c>
      <c r="AN178" s="166"/>
      <c r="AO178" s="166" t="s">
        <v>1527</v>
      </c>
      <c r="AP178" s="166" t="s">
        <v>212</v>
      </c>
      <c r="AQ178" s="166" t="s">
        <v>184</v>
      </c>
      <c r="AR178" s="166" t="s">
        <v>1013</v>
      </c>
      <c r="AS178" s="166" t="s">
        <v>1535</v>
      </c>
      <c r="AT178" s="166" t="s">
        <v>1536</v>
      </c>
      <c r="AU178" s="166" t="s">
        <v>325</v>
      </c>
      <c r="AV178" s="166"/>
      <c r="AW178" s="166" t="s">
        <v>1537</v>
      </c>
      <c r="AX178" s="166"/>
      <c r="AY178" s="166"/>
      <c r="AZ178" s="166"/>
      <c r="BA178" s="166"/>
      <c r="BB178" s="166">
        <v>93896476</v>
      </c>
      <c r="BC178" s="166" t="s">
        <v>137</v>
      </c>
      <c r="BD178" s="166" t="s">
        <v>1038</v>
      </c>
      <c r="BE178" s="166" t="s">
        <v>1039</v>
      </c>
      <c r="BF178" s="166" t="s">
        <v>111</v>
      </c>
      <c r="BG178" s="166"/>
      <c r="BH178" s="166" t="s">
        <v>286</v>
      </c>
      <c r="BI178" s="166" t="s">
        <v>191</v>
      </c>
      <c r="BJ178" s="166" t="s">
        <v>111</v>
      </c>
      <c r="BK178" s="166"/>
      <c r="BL178" s="166" t="s">
        <v>142</v>
      </c>
      <c r="BM178" s="166"/>
      <c r="BN178" s="166" t="s">
        <v>192</v>
      </c>
      <c r="BO178" s="166" t="s">
        <v>307</v>
      </c>
    </row>
    <row r="179" spans="1:67">
      <c r="A179" s="166">
        <v>169</v>
      </c>
      <c r="B179" s="166" t="s">
        <v>106</v>
      </c>
      <c r="C179" s="166" t="s">
        <v>107</v>
      </c>
      <c r="D179" s="166" t="s">
        <v>1538</v>
      </c>
      <c r="E179" s="166" t="s">
        <v>1539</v>
      </c>
      <c r="F179" s="166" t="s">
        <v>1221</v>
      </c>
      <c r="G179" s="166" t="s">
        <v>1540</v>
      </c>
      <c r="H179" s="166" t="s">
        <v>1541</v>
      </c>
      <c r="I179" s="166" t="s">
        <v>1542</v>
      </c>
      <c r="J179" s="166" t="s">
        <v>247</v>
      </c>
      <c r="K179" s="166" t="s">
        <v>9</v>
      </c>
      <c r="L179" s="166" t="s">
        <v>199</v>
      </c>
      <c r="M179" s="166" t="s">
        <v>1225</v>
      </c>
      <c r="N179" s="166" t="s">
        <v>111</v>
      </c>
      <c r="O179" s="166"/>
      <c r="P179" s="166"/>
      <c r="Q179" s="166" t="s">
        <v>1543</v>
      </c>
      <c r="R179" s="166" t="s">
        <v>9</v>
      </c>
      <c r="S179" s="166" t="s">
        <v>1544</v>
      </c>
      <c r="T179" s="166" t="s">
        <v>204</v>
      </c>
      <c r="U179" s="166" t="s">
        <v>1545</v>
      </c>
      <c r="V179" s="166" t="s">
        <v>119</v>
      </c>
      <c r="W179" s="166" t="s">
        <v>1546</v>
      </c>
      <c r="X179" s="166" t="s">
        <v>247</v>
      </c>
      <c r="Y179" s="166" t="s">
        <v>1547</v>
      </c>
      <c r="Z179" s="166" t="s">
        <v>1548</v>
      </c>
      <c r="AA179" s="166" t="s">
        <v>1549</v>
      </c>
      <c r="AB179" s="166" t="s">
        <v>1543</v>
      </c>
      <c r="AC179" s="166">
        <v>5946397</v>
      </c>
      <c r="AD179" s="166" t="s">
        <v>9</v>
      </c>
      <c r="AE179" s="166" t="s">
        <v>1550</v>
      </c>
      <c r="AF179" s="166" t="s">
        <v>9</v>
      </c>
      <c r="AG179" s="166" t="s">
        <v>1550</v>
      </c>
      <c r="AH179" s="167" t="s">
        <v>41</v>
      </c>
      <c r="AI179" s="166" t="s">
        <v>851</v>
      </c>
      <c r="AJ179" s="166" t="s">
        <v>852</v>
      </c>
      <c r="AK179" s="166" t="s">
        <v>127</v>
      </c>
      <c r="AL179" s="166" t="s">
        <v>111</v>
      </c>
      <c r="AM179" s="168">
        <v>3930.8</v>
      </c>
      <c r="AN179" s="166"/>
      <c r="AO179" s="166" t="s">
        <v>111</v>
      </c>
      <c r="AP179" s="166" t="s">
        <v>212</v>
      </c>
      <c r="AQ179" s="166" t="s">
        <v>184</v>
      </c>
      <c r="AR179" s="166" t="s">
        <v>843</v>
      </c>
      <c r="AS179" s="166" t="s">
        <v>1551</v>
      </c>
      <c r="AT179" s="166" t="s">
        <v>1552</v>
      </c>
      <c r="AU179" s="166" t="s">
        <v>325</v>
      </c>
      <c r="AV179" s="166"/>
      <c r="AW179" s="166" t="s">
        <v>1553</v>
      </c>
      <c r="AX179" s="166"/>
      <c r="AY179" s="166"/>
      <c r="AZ179" s="166"/>
      <c r="BA179" s="166"/>
      <c r="BB179" s="166">
        <v>93588607</v>
      </c>
      <c r="BC179" s="166" t="s">
        <v>137</v>
      </c>
      <c r="BD179" s="166" t="s">
        <v>263</v>
      </c>
      <c r="BE179" s="166" t="s">
        <v>1554</v>
      </c>
      <c r="BF179" s="166" t="s">
        <v>812</v>
      </c>
      <c r="BG179" s="166"/>
      <c r="BH179" s="166" t="s">
        <v>286</v>
      </c>
      <c r="BI179" s="166" t="s">
        <v>191</v>
      </c>
      <c r="BJ179" s="166" t="s">
        <v>111</v>
      </c>
      <c r="BK179" s="166"/>
      <c r="BL179" s="166" t="s">
        <v>142</v>
      </c>
      <c r="BM179" s="166"/>
      <c r="BN179" s="166" t="s">
        <v>192</v>
      </c>
      <c r="BO179" s="166" t="s">
        <v>1225</v>
      </c>
    </row>
    <row r="180" spans="1:67">
      <c r="A180" s="166">
        <v>170</v>
      </c>
      <c r="B180" s="166" t="s">
        <v>106</v>
      </c>
      <c r="C180" s="166" t="s">
        <v>107</v>
      </c>
      <c r="D180" s="166" t="s">
        <v>1538</v>
      </c>
      <c r="E180" s="166" t="s">
        <v>1539</v>
      </c>
      <c r="F180" s="166" t="s">
        <v>1221</v>
      </c>
      <c r="G180" s="166" t="s">
        <v>1540</v>
      </c>
      <c r="H180" s="166" t="s">
        <v>1541</v>
      </c>
      <c r="I180" s="166" t="s">
        <v>1542</v>
      </c>
      <c r="J180" s="166" t="s">
        <v>247</v>
      </c>
      <c r="K180" s="166" t="s">
        <v>9</v>
      </c>
      <c r="L180" s="166" t="s">
        <v>199</v>
      </c>
      <c r="M180" s="166" t="s">
        <v>1225</v>
      </c>
      <c r="N180" s="166" t="s">
        <v>111</v>
      </c>
      <c r="O180" s="166"/>
      <c r="P180" s="166"/>
      <c r="Q180" s="166" t="s">
        <v>1543</v>
      </c>
      <c r="R180" s="166" t="s">
        <v>9</v>
      </c>
      <c r="S180" s="166" t="s">
        <v>1544</v>
      </c>
      <c r="T180" s="166" t="s">
        <v>204</v>
      </c>
      <c r="U180" s="166" t="s">
        <v>1545</v>
      </c>
      <c r="V180" s="166" t="s">
        <v>119</v>
      </c>
      <c r="W180" s="166" t="s">
        <v>1546</v>
      </c>
      <c r="X180" s="166" t="s">
        <v>247</v>
      </c>
      <c r="Y180" s="166" t="s">
        <v>1547</v>
      </c>
      <c r="Z180" s="166" t="s">
        <v>1548</v>
      </c>
      <c r="AA180" s="166" t="s">
        <v>1549</v>
      </c>
      <c r="AB180" s="166" t="s">
        <v>1543</v>
      </c>
      <c r="AC180" s="166">
        <v>5946397</v>
      </c>
      <c r="AD180" s="166" t="s">
        <v>9</v>
      </c>
      <c r="AE180" s="166" t="s">
        <v>1550</v>
      </c>
      <c r="AF180" s="166" t="s">
        <v>9</v>
      </c>
      <c r="AG180" s="166" t="s">
        <v>1550</v>
      </c>
      <c r="AH180" s="167" t="s">
        <v>41</v>
      </c>
      <c r="AI180" s="166" t="s">
        <v>857</v>
      </c>
      <c r="AJ180" s="166" t="s">
        <v>858</v>
      </c>
      <c r="AK180" s="166" t="s">
        <v>127</v>
      </c>
      <c r="AL180" s="166" t="s">
        <v>111</v>
      </c>
      <c r="AM180" s="168">
        <v>5316.9</v>
      </c>
      <c r="AN180" s="166"/>
      <c r="AO180" s="166" t="s">
        <v>111</v>
      </c>
      <c r="AP180" s="166" t="s">
        <v>212</v>
      </c>
      <c r="AQ180" s="166" t="s">
        <v>184</v>
      </c>
      <c r="AR180" s="166" t="s">
        <v>843</v>
      </c>
      <c r="AS180" s="166" t="s">
        <v>1551</v>
      </c>
      <c r="AT180" s="166" t="s">
        <v>1555</v>
      </c>
      <c r="AU180" s="166" t="s">
        <v>325</v>
      </c>
      <c r="AV180" s="166"/>
      <c r="AW180" s="166" t="s">
        <v>1553</v>
      </c>
      <c r="AX180" s="166"/>
      <c r="AY180" s="166"/>
      <c r="AZ180" s="166"/>
      <c r="BA180" s="166"/>
      <c r="BB180" s="166">
        <v>93588607</v>
      </c>
      <c r="BC180" s="166" t="s">
        <v>137</v>
      </c>
      <c r="BD180" s="166" t="s">
        <v>263</v>
      </c>
      <c r="BE180" s="166" t="s">
        <v>1554</v>
      </c>
      <c r="BF180" s="166" t="s">
        <v>812</v>
      </c>
      <c r="BG180" s="166"/>
      <c r="BH180" s="166" t="s">
        <v>286</v>
      </c>
      <c r="BI180" s="166" t="s">
        <v>191</v>
      </c>
      <c r="BJ180" s="166" t="s">
        <v>111</v>
      </c>
      <c r="BK180" s="166"/>
      <c r="BL180" s="166" t="s">
        <v>142</v>
      </c>
      <c r="BM180" s="166"/>
      <c r="BN180" s="166" t="s">
        <v>192</v>
      </c>
      <c r="BO180" s="166" t="s">
        <v>1225</v>
      </c>
    </row>
    <row r="181" spans="1:67">
      <c r="A181" s="166">
        <v>171</v>
      </c>
      <c r="B181" s="166" t="s">
        <v>106</v>
      </c>
      <c r="C181" s="166" t="s">
        <v>107</v>
      </c>
      <c r="D181" s="166" t="s">
        <v>1538</v>
      </c>
      <c r="E181" s="166" t="s">
        <v>1539</v>
      </c>
      <c r="F181" s="166" t="s">
        <v>1221</v>
      </c>
      <c r="G181" s="166" t="s">
        <v>1540</v>
      </c>
      <c r="H181" s="166" t="s">
        <v>1541</v>
      </c>
      <c r="I181" s="166" t="s">
        <v>1542</v>
      </c>
      <c r="J181" s="166" t="s">
        <v>247</v>
      </c>
      <c r="K181" s="166" t="s">
        <v>9</v>
      </c>
      <c r="L181" s="166" t="s">
        <v>199</v>
      </c>
      <c r="M181" s="166" t="s">
        <v>1225</v>
      </c>
      <c r="N181" s="166" t="s">
        <v>111</v>
      </c>
      <c r="O181" s="166"/>
      <c r="P181" s="166"/>
      <c r="Q181" s="166" t="s">
        <v>1543</v>
      </c>
      <c r="R181" s="166" t="s">
        <v>9</v>
      </c>
      <c r="S181" s="166" t="s">
        <v>1544</v>
      </c>
      <c r="T181" s="166" t="s">
        <v>204</v>
      </c>
      <c r="U181" s="166" t="s">
        <v>1545</v>
      </c>
      <c r="V181" s="166" t="s">
        <v>119</v>
      </c>
      <c r="W181" s="166" t="s">
        <v>1546</v>
      </c>
      <c r="X181" s="166" t="s">
        <v>247</v>
      </c>
      <c r="Y181" s="166" t="s">
        <v>1547</v>
      </c>
      <c r="Z181" s="166" t="s">
        <v>1548</v>
      </c>
      <c r="AA181" s="166" t="s">
        <v>1549</v>
      </c>
      <c r="AB181" s="166" t="s">
        <v>1543</v>
      </c>
      <c r="AC181" s="166">
        <v>5946397</v>
      </c>
      <c r="AD181" s="166" t="s">
        <v>9</v>
      </c>
      <c r="AE181" s="166" t="s">
        <v>1550</v>
      </c>
      <c r="AF181" s="166" t="s">
        <v>9</v>
      </c>
      <c r="AG181" s="166" t="s">
        <v>1550</v>
      </c>
      <c r="AH181" s="167" t="s">
        <v>41</v>
      </c>
      <c r="AI181" s="166" t="s">
        <v>869</v>
      </c>
      <c r="AJ181" s="166" t="s">
        <v>870</v>
      </c>
      <c r="AK181" s="166" t="s">
        <v>127</v>
      </c>
      <c r="AL181" s="166" t="s">
        <v>111</v>
      </c>
      <c r="AM181" s="168">
        <v>4051</v>
      </c>
      <c r="AN181" s="166"/>
      <c r="AO181" s="166" t="s">
        <v>111</v>
      </c>
      <c r="AP181" s="166" t="s">
        <v>212</v>
      </c>
      <c r="AQ181" s="166" t="s">
        <v>184</v>
      </c>
      <c r="AR181" s="166" t="s">
        <v>843</v>
      </c>
      <c r="AS181" s="166" t="s">
        <v>1551</v>
      </c>
      <c r="AT181" s="166" t="s">
        <v>1556</v>
      </c>
      <c r="AU181" s="166" t="s">
        <v>325</v>
      </c>
      <c r="AV181" s="166"/>
      <c r="AW181" s="166" t="s">
        <v>1553</v>
      </c>
      <c r="AX181" s="166"/>
      <c r="AY181" s="166"/>
      <c r="AZ181" s="166"/>
      <c r="BA181" s="166"/>
      <c r="BB181" s="166">
        <v>93588607</v>
      </c>
      <c r="BC181" s="166" t="s">
        <v>137</v>
      </c>
      <c r="BD181" s="166" t="s">
        <v>263</v>
      </c>
      <c r="BE181" s="166" t="s">
        <v>1554</v>
      </c>
      <c r="BF181" s="166" t="s">
        <v>812</v>
      </c>
      <c r="BG181" s="166"/>
      <c r="BH181" s="166" t="s">
        <v>286</v>
      </c>
      <c r="BI181" s="166" t="s">
        <v>191</v>
      </c>
      <c r="BJ181" s="166" t="s">
        <v>111</v>
      </c>
      <c r="BK181" s="166"/>
      <c r="BL181" s="166" t="s">
        <v>142</v>
      </c>
      <c r="BM181" s="166"/>
      <c r="BN181" s="166" t="s">
        <v>192</v>
      </c>
      <c r="BO181" s="166" t="s">
        <v>1225</v>
      </c>
    </row>
    <row r="182" spans="1:67">
      <c r="A182" s="166">
        <v>172</v>
      </c>
      <c r="B182" s="166" t="s">
        <v>106</v>
      </c>
      <c r="C182" s="166" t="s">
        <v>107</v>
      </c>
      <c r="D182" s="166" t="s">
        <v>1538</v>
      </c>
      <c r="E182" s="166" t="s">
        <v>1539</v>
      </c>
      <c r="F182" s="166" t="s">
        <v>1221</v>
      </c>
      <c r="G182" s="166" t="s">
        <v>1540</v>
      </c>
      <c r="H182" s="166" t="s">
        <v>1541</v>
      </c>
      <c r="I182" s="166" t="s">
        <v>1542</v>
      </c>
      <c r="J182" s="166" t="s">
        <v>247</v>
      </c>
      <c r="K182" s="166" t="s">
        <v>9</v>
      </c>
      <c r="L182" s="166" t="s">
        <v>199</v>
      </c>
      <c r="M182" s="166" t="s">
        <v>1225</v>
      </c>
      <c r="N182" s="166" t="s">
        <v>111</v>
      </c>
      <c r="O182" s="166"/>
      <c r="P182" s="166"/>
      <c r="Q182" s="166" t="s">
        <v>1543</v>
      </c>
      <c r="R182" s="166" t="s">
        <v>9</v>
      </c>
      <c r="S182" s="166" t="s">
        <v>1544</v>
      </c>
      <c r="T182" s="166" t="s">
        <v>204</v>
      </c>
      <c r="U182" s="166" t="s">
        <v>1545</v>
      </c>
      <c r="V182" s="166" t="s">
        <v>119</v>
      </c>
      <c r="W182" s="166" t="s">
        <v>1546</v>
      </c>
      <c r="X182" s="166" t="s">
        <v>247</v>
      </c>
      <c r="Y182" s="166" t="s">
        <v>1547</v>
      </c>
      <c r="Z182" s="166" t="s">
        <v>1548</v>
      </c>
      <c r="AA182" s="166" t="s">
        <v>1549</v>
      </c>
      <c r="AB182" s="166" t="s">
        <v>1543</v>
      </c>
      <c r="AC182" s="166">
        <v>5946397</v>
      </c>
      <c r="AD182" s="166" t="s">
        <v>9</v>
      </c>
      <c r="AE182" s="166" t="s">
        <v>1550</v>
      </c>
      <c r="AF182" s="166" t="s">
        <v>9</v>
      </c>
      <c r="AG182" s="166" t="s">
        <v>1550</v>
      </c>
      <c r="AH182" s="167" t="s">
        <v>41</v>
      </c>
      <c r="AI182" s="166" t="s">
        <v>841</v>
      </c>
      <c r="AJ182" s="166" t="s">
        <v>842</v>
      </c>
      <c r="AK182" s="166" t="s">
        <v>127</v>
      </c>
      <c r="AL182" s="166" t="s">
        <v>111</v>
      </c>
      <c r="AM182" s="168">
        <v>3607.9</v>
      </c>
      <c r="AN182" s="166"/>
      <c r="AO182" s="166" t="s">
        <v>111</v>
      </c>
      <c r="AP182" s="166" t="s">
        <v>212</v>
      </c>
      <c r="AQ182" s="166" t="s">
        <v>184</v>
      </c>
      <c r="AR182" s="166" t="s">
        <v>843</v>
      </c>
      <c r="AS182" s="166" t="s">
        <v>1551</v>
      </c>
      <c r="AT182" s="166" t="s">
        <v>1557</v>
      </c>
      <c r="AU182" s="166" t="s">
        <v>325</v>
      </c>
      <c r="AV182" s="166"/>
      <c r="AW182" s="166" t="s">
        <v>1553</v>
      </c>
      <c r="AX182" s="166"/>
      <c r="AY182" s="166"/>
      <c r="AZ182" s="166"/>
      <c r="BA182" s="166"/>
      <c r="BB182" s="166">
        <v>93588607</v>
      </c>
      <c r="BC182" s="166" t="s">
        <v>137</v>
      </c>
      <c r="BD182" s="166" t="s">
        <v>263</v>
      </c>
      <c r="BE182" s="166" t="s">
        <v>1554</v>
      </c>
      <c r="BF182" s="166" t="s">
        <v>812</v>
      </c>
      <c r="BG182" s="166"/>
      <c r="BH182" s="166" t="s">
        <v>286</v>
      </c>
      <c r="BI182" s="166" t="s">
        <v>191</v>
      </c>
      <c r="BJ182" s="166" t="s">
        <v>111</v>
      </c>
      <c r="BK182" s="166"/>
      <c r="BL182" s="166" t="s">
        <v>142</v>
      </c>
      <c r="BM182" s="166"/>
      <c r="BN182" s="166" t="s">
        <v>192</v>
      </c>
      <c r="BO182" s="166" t="s">
        <v>1225</v>
      </c>
    </row>
    <row r="183" spans="1:67">
      <c r="A183" s="166">
        <v>173</v>
      </c>
      <c r="B183" s="166" t="s">
        <v>106</v>
      </c>
      <c r="C183" s="166" t="s">
        <v>107</v>
      </c>
      <c r="D183" s="166" t="s">
        <v>1538</v>
      </c>
      <c r="E183" s="166" t="s">
        <v>1539</v>
      </c>
      <c r="F183" s="166" t="s">
        <v>1221</v>
      </c>
      <c r="G183" s="166" t="s">
        <v>1540</v>
      </c>
      <c r="H183" s="166" t="s">
        <v>1541</v>
      </c>
      <c r="I183" s="166" t="s">
        <v>1542</v>
      </c>
      <c r="J183" s="166" t="s">
        <v>247</v>
      </c>
      <c r="K183" s="166" t="s">
        <v>9</v>
      </c>
      <c r="L183" s="166" t="s">
        <v>199</v>
      </c>
      <c r="M183" s="166" t="s">
        <v>1225</v>
      </c>
      <c r="N183" s="166" t="s">
        <v>111</v>
      </c>
      <c r="O183" s="166"/>
      <c r="P183" s="166"/>
      <c r="Q183" s="166" t="s">
        <v>1543</v>
      </c>
      <c r="R183" s="166" t="s">
        <v>9</v>
      </c>
      <c r="S183" s="166" t="s">
        <v>1544</v>
      </c>
      <c r="T183" s="166" t="s">
        <v>204</v>
      </c>
      <c r="U183" s="166" t="s">
        <v>1545</v>
      </c>
      <c r="V183" s="166" t="s">
        <v>119</v>
      </c>
      <c r="W183" s="166" t="s">
        <v>1546</v>
      </c>
      <c r="X183" s="166" t="s">
        <v>247</v>
      </c>
      <c r="Y183" s="166" t="s">
        <v>1547</v>
      </c>
      <c r="Z183" s="166" t="s">
        <v>1548</v>
      </c>
      <c r="AA183" s="166" t="s">
        <v>1549</v>
      </c>
      <c r="AB183" s="166" t="s">
        <v>1543</v>
      </c>
      <c r="AC183" s="166">
        <v>5946397</v>
      </c>
      <c r="AD183" s="166" t="s">
        <v>9</v>
      </c>
      <c r="AE183" s="166" t="s">
        <v>1550</v>
      </c>
      <c r="AF183" s="166" t="s">
        <v>9</v>
      </c>
      <c r="AG183" s="166" t="s">
        <v>1550</v>
      </c>
      <c r="AH183" s="167" t="s">
        <v>41</v>
      </c>
      <c r="AI183" s="166" t="s">
        <v>854</v>
      </c>
      <c r="AJ183" s="166" t="s">
        <v>855</v>
      </c>
      <c r="AK183" s="166" t="s">
        <v>127</v>
      </c>
      <c r="AL183" s="166" t="s">
        <v>111</v>
      </c>
      <c r="AM183" s="168">
        <v>3038.2</v>
      </c>
      <c r="AN183" s="166"/>
      <c r="AO183" s="166" t="s">
        <v>111</v>
      </c>
      <c r="AP183" s="166" t="s">
        <v>212</v>
      </c>
      <c r="AQ183" s="166" t="s">
        <v>184</v>
      </c>
      <c r="AR183" s="166" t="s">
        <v>843</v>
      </c>
      <c r="AS183" s="166" t="s">
        <v>1551</v>
      </c>
      <c r="AT183" s="166" t="s">
        <v>1558</v>
      </c>
      <c r="AU183" s="166" t="s">
        <v>325</v>
      </c>
      <c r="AV183" s="166"/>
      <c r="AW183" s="166" t="s">
        <v>1553</v>
      </c>
      <c r="AX183" s="166"/>
      <c r="AY183" s="166"/>
      <c r="AZ183" s="166"/>
      <c r="BA183" s="166"/>
      <c r="BB183" s="166">
        <v>93588607</v>
      </c>
      <c r="BC183" s="166" t="s">
        <v>137</v>
      </c>
      <c r="BD183" s="166" t="s">
        <v>263</v>
      </c>
      <c r="BE183" s="166" t="s">
        <v>1554</v>
      </c>
      <c r="BF183" s="166" t="s">
        <v>812</v>
      </c>
      <c r="BG183" s="166"/>
      <c r="BH183" s="166" t="s">
        <v>286</v>
      </c>
      <c r="BI183" s="166" t="s">
        <v>191</v>
      </c>
      <c r="BJ183" s="166" t="s">
        <v>111</v>
      </c>
      <c r="BK183" s="166"/>
      <c r="BL183" s="166" t="s">
        <v>142</v>
      </c>
      <c r="BM183" s="166"/>
      <c r="BN183" s="166" t="s">
        <v>192</v>
      </c>
      <c r="BO183" s="166" t="s">
        <v>1225</v>
      </c>
    </row>
    <row r="184" spans="1:67">
      <c r="A184" s="166">
        <v>174</v>
      </c>
      <c r="B184" s="166" t="s">
        <v>106</v>
      </c>
      <c r="C184" s="166" t="s">
        <v>107</v>
      </c>
      <c r="D184" s="166" t="s">
        <v>1538</v>
      </c>
      <c r="E184" s="166" t="s">
        <v>1539</v>
      </c>
      <c r="F184" s="166" t="s">
        <v>1221</v>
      </c>
      <c r="G184" s="166" t="s">
        <v>1540</v>
      </c>
      <c r="H184" s="166" t="s">
        <v>1541</v>
      </c>
      <c r="I184" s="166" t="s">
        <v>1542</v>
      </c>
      <c r="J184" s="166" t="s">
        <v>247</v>
      </c>
      <c r="K184" s="166" t="s">
        <v>9</v>
      </c>
      <c r="L184" s="166" t="s">
        <v>199</v>
      </c>
      <c r="M184" s="166" t="s">
        <v>1225</v>
      </c>
      <c r="N184" s="166" t="s">
        <v>111</v>
      </c>
      <c r="O184" s="166"/>
      <c r="P184" s="166"/>
      <c r="Q184" s="166" t="s">
        <v>1543</v>
      </c>
      <c r="R184" s="166" t="s">
        <v>9</v>
      </c>
      <c r="S184" s="166" t="s">
        <v>1544</v>
      </c>
      <c r="T184" s="166" t="s">
        <v>204</v>
      </c>
      <c r="U184" s="166" t="s">
        <v>1545</v>
      </c>
      <c r="V184" s="166" t="s">
        <v>119</v>
      </c>
      <c r="W184" s="166" t="s">
        <v>1546</v>
      </c>
      <c r="X184" s="166" t="s">
        <v>247</v>
      </c>
      <c r="Y184" s="166" t="s">
        <v>1547</v>
      </c>
      <c r="Z184" s="166" t="s">
        <v>1548</v>
      </c>
      <c r="AA184" s="166" t="s">
        <v>1549</v>
      </c>
      <c r="AB184" s="166" t="s">
        <v>1543</v>
      </c>
      <c r="AC184" s="166">
        <v>5946397</v>
      </c>
      <c r="AD184" s="166" t="s">
        <v>9</v>
      </c>
      <c r="AE184" s="166" t="s">
        <v>1550</v>
      </c>
      <c r="AF184" s="166" t="s">
        <v>9</v>
      </c>
      <c r="AG184" s="166" t="s">
        <v>1550</v>
      </c>
      <c r="AH184" s="167" t="s">
        <v>41</v>
      </c>
      <c r="AI184" s="166" t="s">
        <v>863</v>
      </c>
      <c r="AJ184" s="166" t="s">
        <v>864</v>
      </c>
      <c r="AK184" s="166" t="s">
        <v>127</v>
      </c>
      <c r="AL184" s="166" t="s">
        <v>111</v>
      </c>
      <c r="AM184" s="168">
        <v>5253.6</v>
      </c>
      <c r="AN184" s="166"/>
      <c r="AO184" s="166" t="s">
        <v>111</v>
      </c>
      <c r="AP184" s="166" t="s">
        <v>212</v>
      </c>
      <c r="AQ184" s="166" t="s">
        <v>184</v>
      </c>
      <c r="AR184" s="166" t="s">
        <v>843</v>
      </c>
      <c r="AS184" s="166" t="s">
        <v>1551</v>
      </c>
      <c r="AT184" s="166" t="s">
        <v>1559</v>
      </c>
      <c r="AU184" s="166" t="s">
        <v>325</v>
      </c>
      <c r="AV184" s="166"/>
      <c r="AW184" s="166" t="s">
        <v>1553</v>
      </c>
      <c r="AX184" s="166"/>
      <c r="AY184" s="166"/>
      <c r="AZ184" s="166"/>
      <c r="BA184" s="166"/>
      <c r="BB184" s="166">
        <v>93588607</v>
      </c>
      <c r="BC184" s="166" t="s">
        <v>137</v>
      </c>
      <c r="BD184" s="166" t="s">
        <v>263</v>
      </c>
      <c r="BE184" s="166" t="s">
        <v>1554</v>
      </c>
      <c r="BF184" s="166" t="s">
        <v>812</v>
      </c>
      <c r="BG184" s="166"/>
      <c r="BH184" s="166" t="s">
        <v>286</v>
      </c>
      <c r="BI184" s="166" t="s">
        <v>191</v>
      </c>
      <c r="BJ184" s="166" t="s">
        <v>111</v>
      </c>
      <c r="BK184" s="166"/>
      <c r="BL184" s="166" t="s">
        <v>142</v>
      </c>
      <c r="BM184" s="166"/>
      <c r="BN184" s="166" t="s">
        <v>192</v>
      </c>
      <c r="BO184" s="166" t="s">
        <v>1225</v>
      </c>
    </row>
    <row r="185" spans="1:67">
      <c r="A185" s="166">
        <v>175</v>
      </c>
      <c r="B185" s="166" t="s">
        <v>106</v>
      </c>
      <c r="C185" s="166" t="s">
        <v>107</v>
      </c>
      <c r="D185" s="166" t="s">
        <v>1538</v>
      </c>
      <c r="E185" s="166" t="s">
        <v>1539</v>
      </c>
      <c r="F185" s="166" t="s">
        <v>1221</v>
      </c>
      <c r="G185" s="166" t="s">
        <v>1540</v>
      </c>
      <c r="H185" s="166" t="s">
        <v>1541</v>
      </c>
      <c r="I185" s="166" t="s">
        <v>1542</v>
      </c>
      <c r="J185" s="166" t="s">
        <v>247</v>
      </c>
      <c r="K185" s="166" t="s">
        <v>9</v>
      </c>
      <c r="L185" s="166" t="s">
        <v>199</v>
      </c>
      <c r="M185" s="166" t="s">
        <v>1225</v>
      </c>
      <c r="N185" s="166" t="s">
        <v>111</v>
      </c>
      <c r="O185" s="166"/>
      <c r="P185" s="166"/>
      <c r="Q185" s="166" t="s">
        <v>1543</v>
      </c>
      <c r="R185" s="166" t="s">
        <v>9</v>
      </c>
      <c r="S185" s="166" t="s">
        <v>1544</v>
      </c>
      <c r="T185" s="166" t="s">
        <v>204</v>
      </c>
      <c r="U185" s="166" t="s">
        <v>1545</v>
      </c>
      <c r="V185" s="166" t="s">
        <v>119</v>
      </c>
      <c r="W185" s="166" t="s">
        <v>1546</v>
      </c>
      <c r="X185" s="166" t="s">
        <v>247</v>
      </c>
      <c r="Y185" s="166" t="s">
        <v>1547</v>
      </c>
      <c r="Z185" s="166" t="s">
        <v>1548</v>
      </c>
      <c r="AA185" s="166" t="s">
        <v>1549</v>
      </c>
      <c r="AB185" s="166" t="s">
        <v>1543</v>
      </c>
      <c r="AC185" s="166">
        <v>5946397</v>
      </c>
      <c r="AD185" s="166" t="s">
        <v>9</v>
      </c>
      <c r="AE185" s="166" t="s">
        <v>1550</v>
      </c>
      <c r="AF185" s="166" t="s">
        <v>9</v>
      </c>
      <c r="AG185" s="166" t="s">
        <v>1550</v>
      </c>
      <c r="AH185" s="167" t="s">
        <v>40</v>
      </c>
      <c r="AI185" s="166" t="s">
        <v>1534</v>
      </c>
      <c r="AJ185" s="166" t="s">
        <v>1039</v>
      </c>
      <c r="AK185" s="166" t="s">
        <v>127</v>
      </c>
      <c r="AL185" s="166" t="s">
        <v>111</v>
      </c>
      <c r="AM185" s="168">
        <v>4101.6</v>
      </c>
      <c r="AN185" s="166"/>
      <c r="AO185" s="166" t="s">
        <v>111</v>
      </c>
      <c r="AP185" s="166" t="s">
        <v>212</v>
      </c>
      <c r="AQ185" s="166" t="s">
        <v>184</v>
      </c>
      <c r="AR185" s="166" t="s">
        <v>843</v>
      </c>
      <c r="AS185" s="166" t="s">
        <v>1551</v>
      </c>
      <c r="AT185" s="166" t="s">
        <v>1560</v>
      </c>
      <c r="AU185" s="166" t="s">
        <v>325</v>
      </c>
      <c r="AV185" s="166"/>
      <c r="AW185" s="166" t="s">
        <v>1553</v>
      </c>
      <c r="AX185" s="166"/>
      <c r="AY185" s="166"/>
      <c r="AZ185" s="166"/>
      <c r="BA185" s="166"/>
      <c r="BB185" s="166">
        <v>93588607</v>
      </c>
      <c r="BC185" s="166" t="s">
        <v>137</v>
      </c>
      <c r="BD185" s="166" t="s">
        <v>263</v>
      </c>
      <c r="BE185" s="166" t="s">
        <v>1554</v>
      </c>
      <c r="BF185" s="166" t="s">
        <v>812</v>
      </c>
      <c r="BG185" s="166"/>
      <c r="BH185" s="166" t="s">
        <v>286</v>
      </c>
      <c r="BI185" s="166" t="s">
        <v>191</v>
      </c>
      <c r="BJ185" s="166" t="s">
        <v>111</v>
      </c>
      <c r="BK185" s="166"/>
      <c r="BL185" s="166" t="s">
        <v>142</v>
      </c>
      <c r="BM185" s="166"/>
      <c r="BN185" s="166" t="s">
        <v>192</v>
      </c>
      <c r="BO185" s="166" t="s">
        <v>1225</v>
      </c>
    </row>
    <row r="186" spans="1:67">
      <c r="A186" s="166">
        <v>176</v>
      </c>
      <c r="B186" s="166" t="s">
        <v>106</v>
      </c>
      <c r="C186" s="166" t="s">
        <v>107</v>
      </c>
      <c r="D186" s="166" t="s">
        <v>1538</v>
      </c>
      <c r="E186" s="166" t="s">
        <v>1539</v>
      </c>
      <c r="F186" s="166" t="s">
        <v>1221</v>
      </c>
      <c r="G186" s="166" t="s">
        <v>1540</v>
      </c>
      <c r="H186" s="166" t="s">
        <v>1541</v>
      </c>
      <c r="I186" s="166" t="s">
        <v>1542</v>
      </c>
      <c r="J186" s="166" t="s">
        <v>247</v>
      </c>
      <c r="K186" s="166" t="s">
        <v>9</v>
      </c>
      <c r="L186" s="166" t="s">
        <v>199</v>
      </c>
      <c r="M186" s="166" t="s">
        <v>1225</v>
      </c>
      <c r="N186" s="166" t="s">
        <v>111</v>
      </c>
      <c r="O186" s="166"/>
      <c r="P186" s="166"/>
      <c r="Q186" s="166" t="s">
        <v>1543</v>
      </c>
      <c r="R186" s="166" t="s">
        <v>9</v>
      </c>
      <c r="S186" s="166" t="s">
        <v>1544</v>
      </c>
      <c r="T186" s="166" t="s">
        <v>204</v>
      </c>
      <c r="U186" s="166" t="s">
        <v>1545</v>
      </c>
      <c r="V186" s="166" t="s">
        <v>119</v>
      </c>
      <c r="W186" s="166" t="s">
        <v>1546</v>
      </c>
      <c r="X186" s="166" t="s">
        <v>247</v>
      </c>
      <c r="Y186" s="166" t="s">
        <v>1547</v>
      </c>
      <c r="Z186" s="166" t="s">
        <v>1548</v>
      </c>
      <c r="AA186" s="166" t="s">
        <v>1549</v>
      </c>
      <c r="AB186" s="166" t="s">
        <v>1543</v>
      </c>
      <c r="AC186" s="166">
        <v>5946397</v>
      </c>
      <c r="AD186" s="166" t="s">
        <v>9</v>
      </c>
      <c r="AE186" s="166" t="s">
        <v>1550</v>
      </c>
      <c r="AF186" s="166" t="s">
        <v>9</v>
      </c>
      <c r="AG186" s="166" t="s">
        <v>1550</v>
      </c>
      <c r="AH186" s="167" t="s">
        <v>41</v>
      </c>
      <c r="AI186" s="166" t="s">
        <v>1561</v>
      </c>
      <c r="AJ186" s="166" t="s">
        <v>1562</v>
      </c>
      <c r="AK186" s="166" t="s">
        <v>127</v>
      </c>
      <c r="AL186" s="166" t="s">
        <v>111</v>
      </c>
      <c r="AM186" s="168">
        <v>21000</v>
      </c>
      <c r="AN186" s="166"/>
      <c r="AO186" s="166" t="s">
        <v>111</v>
      </c>
      <c r="AP186" s="166" t="s">
        <v>212</v>
      </c>
      <c r="AQ186" s="166" t="s">
        <v>184</v>
      </c>
      <c r="AR186" s="166" t="s">
        <v>843</v>
      </c>
      <c r="AS186" s="166" t="s">
        <v>1551</v>
      </c>
      <c r="AT186" s="166"/>
      <c r="AU186" s="166" t="s">
        <v>325</v>
      </c>
      <c r="AV186" s="166"/>
      <c r="AW186" s="166" t="s">
        <v>1553</v>
      </c>
      <c r="AX186" s="166"/>
      <c r="AY186" s="166"/>
      <c r="AZ186" s="166"/>
      <c r="BA186" s="166"/>
      <c r="BB186" s="166">
        <v>93588607</v>
      </c>
      <c r="BC186" s="166" t="s">
        <v>137</v>
      </c>
      <c r="BD186" s="166" t="s">
        <v>263</v>
      </c>
      <c r="BE186" s="166" t="s">
        <v>1554</v>
      </c>
      <c r="BF186" s="166" t="s">
        <v>812</v>
      </c>
      <c r="BG186" s="166"/>
      <c r="BH186" s="166" t="s">
        <v>286</v>
      </c>
      <c r="BI186" s="166" t="s">
        <v>191</v>
      </c>
      <c r="BJ186" s="166" t="s">
        <v>111</v>
      </c>
      <c r="BK186" s="166"/>
      <c r="BL186" s="166"/>
      <c r="BM186" s="166"/>
      <c r="BN186" s="166" t="s">
        <v>192</v>
      </c>
      <c r="BO186" s="166" t="s">
        <v>1225</v>
      </c>
    </row>
    <row r="187" spans="1:67">
      <c r="A187" s="166">
        <v>177</v>
      </c>
      <c r="B187" s="166" t="s">
        <v>106</v>
      </c>
      <c r="C187" s="166" t="s">
        <v>107</v>
      </c>
      <c r="D187" s="166" t="s">
        <v>1480</v>
      </c>
      <c r="E187" s="166" t="s">
        <v>1481</v>
      </c>
      <c r="F187" s="166" t="s">
        <v>1482</v>
      </c>
      <c r="G187" s="166" t="s">
        <v>1483</v>
      </c>
      <c r="H187" s="166" t="s">
        <v>1484</v>
      </c>
      <c r="I187" s="166" t="s">
        <v>111</v>
      </c>
      <c r="J187" s="166" t="s">
        <v>112</v>
      </c>
      <c r="K187" s="166" t="s">
        <v>32</v>
      </c>
      <c r="L187" s="166" t="s">
        <v>113</v>
      </c>
      <c r="M187" s="166" t="s">
        <v>292</v>
      </c>
      <c r="N187" s="166" t="s">
        <v>1485</v>
      </c>
      <c r="O187" s="166"/>
      <c r="P187" s="166"/>
      <c r="Q187" s="166" t="s">
        <v>1486</v>
      </c>
      <c r="R187" s="166" t="s">
        <v>23</v>
      </c>
      <c r="S187" s="166" t="s">
        <v>1487</v>
      </c>
      <c r="T187" s="166" t="s">
        <v>204</v>
      </c>
      <c r="U187" s="166" t="s">
        <v>1488</v>
      </c>
      <c r="V187" s="166" t="s">
        <v>119</v>
      </c>
      <c r="W187" s="166" t="s">
        <v>120</v>
      </c>
      <c r="X187" s="166" t="s">
        <v>112</v>
      </c>
      <c r="Y187" s="166" t="s">
        <v>1489</v>
      </c>
      <c r="Z187" s="166" t="s">
        <v>1490</v>
      </c>
      <c r="AA187" s="166" t="s">
        <v>1491</v>
      </c>
      <c r="AB187" s="166" t="s">
        <v>1486</v>
      </c>
      <c r="AC187" s="166">
        <v>5913161</v>
      </c>
      <c r="AD187" s="166" t="s">
        <v>32</v>
      </c>
      <c r="AE187" s="166" t="s">
        <v>1492</v>
      </c>
      <c r="AF187" s="166" t="s">
        <v>23</v>
      </c>
      <c r="AG187" s="166" t="s">
        <v>1493</v>
      </c>
      <c r="AH187" s="167" t="s">
        <v>41</v>
      </c>
      <c r="AI187" s="166"/>
      <c r="AJ187" s="166"/>
      <c r="AK187" s="166" t="s">
        <v>127</v>
      </c>
      <c r="AL187" s="166" t="s">
        <v>111</v>
      </c>
      <c r="AM187" s="168">
        <v>27900</v>
      </c>
      <c r="AN187" s="166"/>
      <c r="AO187" s="166" t="s">
        <v>1494</v>
      </c>
      <c r="AP187" s="166" t="s">
        <v>447</v>
      </c>
      <c r="AQ187" s="166" t="s">
        <v>184</v>
      </c>
      <c r="AR187" s="166"/>
      <c r="AS187" s="166" t="s">
        <v>1495</v>
      </c>
      <c r="AT187" s="166"/>
      <c r="AU187" s="166"/>
      <c r="AV187" s="166"/>
      <c r="AW187" s="166" t="s">
        <v>1497</v>
      </c>
      <c r="AX187" s="166"/>
      <c r="AY187" s="166"/>
      <c r="AZ187" s="166"/>
      <c r="BA187" s="166"/>
      <c r="BB187" s="166">
        <v>94030279</v>
      </c>
      <c r="BC187" s="166" t="s">
        <v>137</v>
      </c>
      <c r="BD187" s="166" t="s">
        <v>138</v>
      </c>
      <c r="BE187" s="166" t="s">
        <v>139</v>
      </c>
      <c r="BF187" s="166" t="s">
        <v>140</v>
      </c>
      <c r="BG187" s="166"/>
      <c r="BH187" s="166" t="s">
        <v>218</v>
      </c>
      <c r="BI187" s="166" t="s">
        <v>137</v>
      </c>
      <c r="BJ187" s="166" t="s">
        <v>111</v>
      </c>
      <c r="BK187" s="166"/>
      <c r="BL187" s="166"/>
      <c r="BM187" s="166"/>
      <c r="BN187" s="166" t="s">
        <v>192</v>
      </c>
      <c r="BO187" s="166" t="s">
        <v>307</v>
      </c>
    </row>
    <row r="188" spans="1:67">
      <c r="A188" s="166">
        <v>178</v>
      </c>
      <c r="B188" s="166" t="s">
        <v>106</v>
      </c>
      <c r="C188" s="166" t="s">
        <v>107</v>
      </c>
      <c r="D188" s="166" t="s">
        <v>1563</v>
      </c>
      <c r="E188" s="166" t="s">
        <v>1564</v>
      </c>
      <c r="F188" s="166" t="s">
        <v>244</v>
      </c>
      <c r="G188" s="166" t="s">
        <v>1565</v>
      </c>
      <c r="H188" s="166" t="s">
        <v>1566</v>
      </c>
      <c r="I188" s="166"/>
      <c r="J188" s="166" t="s">
        <v>1567</v>
      </c>
      <c r="K188" s="166" t="s">
        <v>1568</v>
      </c>
      <c r="L188" s="166" t="s">
        <v>478</v>
      </c>
      <c r="M188" s="166" t="s">
        <v>478</v>
      </c>
      <c r="N188" s="166" t="s">
        <v>111</v>
      </c>
      <c r="O188" s="166"/>
      <c r="P188" s="166"/>
      <c r="Q188" s="166" t="s">
        <v>1569</v>
      </c>
      <c r="R188" s="166" t="s">
        <v>1568</v>
      </c>
      <c r="S188" s="166" t="s">
        <v>1570</v>
      </c>
      <c r="T188" s="166" t="s">
        <v>204</v>
      </c>
      <c r="U188" s="166" t="s">
        <v>1571</v>
      </c>
      <c r="V188" s="166" t="s">
        <v>338</v>
      </c>
      <c r="W188" s="166" t="s">
        <v>366</v>
      </c>
      <c r="X188" s="166" t="s">
        <v>112</v>
      </c>
      <c r="Y188" s="166" t="s">
        <v>1361</v>
      </c>
      <c r="Z188" s="166" t="s">
        <v>1572</v>
      </c>
      <c r="AA188" s="166" t="s">
        <v>1573</v>
      </c>
      <c r="AB188" s="166" t="s">
        <v>1569</v>
      </c>
      <c r="AC188" s="166">
        <v>5969243</v>
      </c>
      <c r="AD188" s="166" t="s">
        <v>32</v>
      </c>
      <c r="AE188" s="166" t="s">
        <v>1574</v>
      </c>
      <c r="AF188" s="166" t="s">
        <v>1568</v>
      </c>
      <c r="AG188" s="166" t="s">
        <v>1575</v>
      </c>
      <c r="AH188" s="167" t="s">
        <v>41</v>
      </c>
      <c r="AI188" s="166"/>
      <c r="AJ188" s="166"/>
      <c r="AK188" s="166" t="s">
        <v>127</v>
      </c>
      <c r="AL188" s="166" t="s">
        <v>111</v>
      </c>
      <c r="AM188" s="168">
        <v>13900</v>
      </c>
      <c r="AN188" s="166"/>
      <c r="AO188" s="166" t="s">
        <v>111</v>
      </c>
      <c r="AP188" s="166" t="s">
        <v>447</v>
      </c>
      <c r="AQ188" s="166" t="s">
        <v>184</v>
      </c>
      <c r="AR188" s="166"/>
      <c r="AS188" s="166" t="s">
        <v>1576</v>
      </c>
      <c r="AT188" s="166"/>
      <c r="AU188" s="166"/>
      <c r="AV188" s="166"/>
      <c r="AW188" s="166" t="s">
        <v>1577</v>
      </c>
      <c r="AX188" s="166"/>
      <c r="AY188" s="166"/>
      <c r="AZ188" s="166"/>
      <c r="BA188" s="166"/>
      <c r="BB188" s="166">
        <v>93459517</v>
      </c>
      <c r="BC188" s="166" t="s">
        <v>137</v>
      </c>
      <c r="BD188" s="166" t="s">
        <v>138</v>
      </c>
      <c r="BE188" s="166" t="s">
        <v>375</v>
      </c>
      <c r="BF188" s="166" t="s">
        <v>376</v>
      </c>
      <c r="BG188" s="166" t="s">
        <v>190</v>
      </c>
      <c r="BH188" s="166" t="s">
        <v>658</v>
      </c>
      <c r="BI188" s="166" t="s">
        <v>137</v>
      </c>
      <c r="BJ188" s="166" t="s">
        <v>111</v>
      </c>
      <c r="BK188" s="166"/>
      <c r="BL188" s="166"/>
      <c r="BM188" s="166"/>
      <c r="BN188" s="166" t="s">
        <v>192</v>
      </c>
      <c r="BO188" s="166" t="s">
        <v>265</v>
      </c>
    </row>
    <row r="189" spans="1:67">
      <c r="A189" s="166">
        <v>179</v>
      </c>
      <c r="B189" s="166" t="s">
        <v>106</v>
      </c>
      <c r="C189" s="166" t="s">
        <v>107</v>
      </c>
      <c r="D189" s="166" t="s">
        <v>397</v>
      </c>
      <c r="E189" s="166" t="s">
        <v>1578</v>
      </c>
      <c r="F189" s="166" t="s">
        <v>399</v>
      </c>
      <c r="G189" s="166" t="s">
        <v>1579</v>
      </c>
      <c r="H189" s="166" t="s">
        <v>1580</v>
      </c>
      <c r="I189" s="166"/>
      <c r="J189" s="166" t="s">
        <v>112</v>
      </c>
      <c r="K189" s="166" t="s">
        <v>32</v>
      </c>
      <c r="L189" s="166" t="s">
        <v>402</v>
      </c>
      <c r="M189" s="166" t="s">
        <v>403</v>
      </c>
      <c r="N189" s="166" t="s">
        <v>111</v>
      </c>
      <c r="O189" s="166"/>
      <c r="P189" s="166"/>
      <c r="Q189" s="166" t="s">
        <v>1581</v>
      </c>
      <c r="R189" s="166" t="s">
        <v>32</v>
      </c>
      <c r="S189" s="166" t="s">
        <v>1582</v>
      </c>
      <c r="T189" s="166" t="s">
        <v>204</v>
      </c>
      <c r="U189" s="166" t="s">
        <v>1583</v>
      </c>
      <c r="V189" s="166" t="s">
        <v>338</v>
      </c>
      <c r="W189" s="166" t="s">
        <v>1584</v>
      </c>
      <c r="X189" s="166" t="s">
        <v>112</v>
      </c>
      <c r="Y189" s="166" t="s">
        <v>524</v>
      </c>
      <c r="Z189" s="166" t="s">
        <v>805</v>
      </c>
      <c r="AA189" s="166" t="s">
        <v>1585</v>
      </c>
      <c r="AB189" s="166" t="s">
        <v>1581</v>
      </c>
      <c r="AC189" s="166">
        <v>5945889</v>
      </c>
      <c r="AD189" s="166" t="s">
        <v>32</v>
      </c>
      <c r="AE189" s="166" t="s">
        <v>1586</v>
      </c>
      <c r="AF189" s="166" t="s">
        <v>32</v>
      </c>
      <c r="AG189" s="166" t="s">
        <v>1587</v>
      </c>
      <c r="AH189" s="167" t="s">
        <v>41</v>
      </c>
      <c r="AI189" s="166" t="s">
        <v>1588</v>
      </c>
      <c r="AJ189" s="166" t="s">
        <v>164</v>
      </c>
      <c r="AK189" s="166" t="s">
        <v>127</v>
      </c>
      <c r="AL189" s="166" t="s">
        <v>111</v>
      </c>
      <c r="AM189" s="168">
        <v>2236.35</v>
      </c>
      <c r="AN189" s="166"/>
      <c r="AO189" s="166" t="s">
        <v>111</v>
      </c>
      <c r="AP189" s="166" t="s">
        <v>212</v>
      </c>
      <c r="AQ189" s="166" t="s">
        <v>184</v>
      </c>
      <c r="AR189" s="166" t="s">
        <v>843</v>
      </c>
      <c r="AS189" s="166" t="s">
        <v>1589</v>
      </c>
      <c r="AT189" s="166" t="s">
        <v>1590</v>
      </c>
      <c r="AU189" s="166" t="s">
        <v>394</v>
      </c>
      <c r="AV189" s="166"/>
      <c r="AW189" s="166" t="s">
        <v>1591</v>
      </c>
      <c r="AX189" s="166"/>
      <c r="AY189" s="166"/>
      <c r="AZ189" s="166"/>
      <c r="BA189" s="166"/>
      <c r="BB189" s="166">
        <v>92764198</v>
      </c>
      <c r="BC189" s="166" t="s">
        <v>137</v>
      </c>
      <c r="BD189" s="166" t="s">
        <v>138</v>
      </c>
      <c r="BE189" s="166" t="s">
        <v>1592</v>
      </c>
      <c r="BF189" s="166" t="s">
        <v>217</v>
      </c>
      <c r="BG189" s="166" t="s">
        <v>190</v>
      </c>
      <c r="BH189" s="166" t="s">
        <v>658</v>
      </c>
      <c r="BI189" s="166" t="s">
        <v>191</v>
      </c>
      <c r="BJ189" s="166" t="s">
        <v>111</v>
      </c>
      <c r="BK189" s="166"/>
      <c r="BL189" s="166" t="s">
        <v>142</v>
      </c>
      <c r="BM189" s="166"/>
      <c r="BN189" s="166" t="s">
        <v>192</v>
      </c>
      <c r="BO189" s="166" t="s">
        <v>307</v>
      </c>
    </row>
    <row r="190" spans="1:67">
      <c r="A190" s="166">
        <v>180</v>
      </c>
      <c r="B190" s="166" t="s">
        <v>106</v>
      </c>
      <c r="C190" s="166" t="s">
        <v>107</v>
      </c>
      <c r="D190" s="166" t="s">
        <v>397</v>
      </c>
      <c r="E190" s="166" t="s">
        <v>1578</v>
      </c>
      <c r="F190" s="166" t="s">
        <v>399</v>
      </c>
      <c r="G190" s="166" t="s">
        <v>1579</v>
      </c>
      <c r="H190" s="166" t="s">
        <v>1580</v>
      </c>
      <c r="I190" s="166"/>
      <c r="J190" s="166" t="s">
        <v>112</v>
      </c>
      <c r="K190" s="166" t="s">
        <v>32</v>
      </c>
      <c r="L190" s="166" t="s">
        <v>402</v>
      </c>
      <c r="M190" s="166" t="s">
        <v>403</v>
      </c>
      <c r="N190" s="166" t="s">
        <v>111</v>
      </c>
      <c r="O190" s="166"/>
      <c r="P190" s="166"/>
      <c r="Q190" s="166" t="s">
        <v>1581</v>
      </c>
      <c r="R190" s="166" t="s">
        <v>32</v>
      </c>
      <c r="S190" s="166" t="s">
        <v>1582</v>
      </c>
      <c r="T190" s="166" t="s">
        <v>204</v>
      </c>
      <c r="U190" s="166" t="s">
        <v>1583</v>
      </c>
      <c r="V190" s="166" t="s">
        <v>338</v>
      </c>
      <c r="W190" s="166" t="s">
        <v>1584</v>
      </c>
      <c r="X190" s="166" t="s">
        <v>112</v>
      </c>
      <c r="Y190" s="166" t="s">
        <v>524</v>
      </c>
      <c r="Z190" s="166" t="s">
        <v>805</v>
      </c>
      <c r="AA190" s="166" t="s">
        <v>1585</v>
      </c>
      <c r="AB190" s="166" t="s">
        <v>1581</v>
      </c>
      <c r="AC190" s="166">
        <v>5945889</v>
      </c>
      <c r="AD190" s="166" t="s">
        <v>32</v>
      </c>
      <c r="AE190" s="166" t="s">
        <v>1586</v>
      </c>
      <c r="AF190" s="166" t="s">
        <v>32</v>
      </c>
      <c r="AG190" s="166" t="s">
        <v>1587</v>
      </c>
      <c r="AH190" s="167" t="s">
        <v>41</v>
      </c>
      <c r="AI190" s="166" t="s">
        <v>1593</v>
      </c>
      <c r="AJ190" s="166" t="s">
        <v>925</v>
      </c>
      <c r="AK190" s="166" t="s">
        <v>127</v>
      </c>
      <c r="AL190" s="166" t="s">
        <v>111</v>
      </c>
      <c r="AM190" s="168">
        <v>1558.55</v>
      </c>
      <c r="AN190" s="166"/>
      <c r="AO190" s="166" t="s">
        <v>111</v>
      </c>
      <c r="AP190" s="166" t="s">
        <v>212</v>
      </c>
      <c r="AQ190" s="166" t="s">
        <v>184</v>
      </c>
      <c r="AR190" s="166" t="s">
        <v>843</v>
      </c>
      <c r="AS190" s="166" t="s">
        <v>1589</v>
      </c>
      <c r="AT190" s="166" t="s">
        <v>1594</v>
      </c>
      <c r="AU190" s="166" t="s">
        <v>394</v>
      </c>
      <c r="AV190" s="166"/>
      <c r="AW190" s="166" t="s">
        <v>1591</v>
      </c>
      <c r="AX190" s="166"/>
      <c r="AY190" s="166"/>
      <c r="AZ190" s="166"/>
      <c r="BA190" s="166"/>
      <c r="BB190" s="166">
        <v>92764198</v>
      </c>
      <c r="BC190" s="166" t="s">
        <v>137</v>
      </c>
      <c r="BD190" s="166" t="s">
        <v>138</v>
      </c>
      <c r="BE190" s="166" t="s">
        <v>1592</v>
      </c>
      <c r="BF190" s="166" t="s">
        <v>217</v>
      </c>
      <c r="BG190" s="166" t="s">
        <v>190</v>
      </c>
      <c r="BH190" s="166" t="s">
        <v>658</v>
      </c>
      <c r="BI190" s="166" t="s">
        <v>191</v>
      </c>
      <c r="BJ190" s="166" t="s">
        <v>111</v>
      </c>
      <c r="BK190" s="166"/>
      <c r="BL190" s="166" t="s">
        <v>142</v>
      </c>
      <c r="BM190" s="166"/>
      <c r="BN190" s="166" t="s">
        <v>192</v>
      </c>
      <c r="BO190" s="166" t="s">
        <v>307</v>
      </c>
    </row>
    <row r="191" spans="1:67">
      <c r="A191" s="166">
        <v>181</v>
      </c>
      <c r="B191" s="166" t="s">
        <v>106</v>
      </c>
      <c r="C191" s="166" t="s">
        <v>107</v>
      </c>
      <c r="D191" s="166" t="s">
        <v>397</v>
      </c>
      <c r="E191" s="166" t="s">
        <v>1578</v>
      </c>
      <c r="F191" s="166" t="s">
        <v>399</v>
      </c>
      <c r="G191" s="166" t="s">
        <v>1579</v>
      </c>
      <c r="H191" s="166" t="s">
        <v>1580</v>
      </c>
      <c r="I191" s="166"/>
      <c r="J191" s="166" t="s">
        <v>112</v>
      </c>
      <c r="K191" s="166" t="s">
        <v>32</v>
      </c>
      <c r="L191" s="166" t="s">
        <v>402</v>
      </c>
      <c r="M191" s="166" t="s">
        <v>403</v>
      </c>
      <c r="N191" s="166" t="s">
        <v>111</v>
      </c>
      <c r="O191" s="166"/>
      <c r="P191" s="166"/>
      <c r="Q191" s="166" t="s">
        <v>1581</v>
      </c>
      <c r="R191" s="166" t="s">
        <v>32</v>
      </c>
      <c r="S191" s="166" t="s">
        <v>1582</v>
      </c>
      <c r="T191" s="166" t="s">
        <v>204</v>
      </c>
      <c r="U191" s="166" t="s">
        <v>1583</v>
      </c>
      <c r="V191" s="166" t="s">
        <v>338</v>
      </c>
      <c r="W191" s="166" t="s">
        <v>1584</v>
      </c>
      <c r="X191" s="166" t="s">
        <v>112</v>
      </c>
      <c r="Y191" s="166" t="s">
        <v>524</v>
      </c>
      <c r="Z191" s="166" t="s">
        <v>805</v>
      </c>
      <c r="AA191" s="166" t="s">
        <v>1585</v>
      </c>
      <c r="AB191" s="166" t="s">
        <v>1581</v>
      </c>
      <c r="AC191" s="166">
        <v>5945889</v>
      </c>
      <c r="AD191" s="166" t="s">
        <v>32</v>
      </c>
      <c r="AE191" s="166" t="s">
        <v>1586</v>
      </c>
      <c r="AF191" s="166" t="s">
        <v>32</v>
      </c>
      <c r="AG191" s="166" t="s">
        <v>1587</v>
      </c>
      <c r="AH191" s="167" t="s">
        <v>41</v>
      </c>
      <c r="AI191" s="166" t="s">
        <v>1595</v>
      </c>
      <c r="AJ191" s="166" t="s">
        <v>161</v>
      </c>
      <c r="AK191" s="166" t="s">
        <v>127</v>
      </c>
      <c r="AL191" s="166" t="s">
        <v>111</v>
      </c>
      <c r="AM191" s="168">
        <v>1831.25</v>
      </c>
      <c r="AN191" s="166"/>
      <c r="AO191" s="166" t="s">
        <v>111</v>
      </c>
      <c r="AP191" s="166" t="s">
        <v>212</v>
      </c>
      <c r="AQ191" s="166" t="s">
        <v>184</v>
      </c>
      <c r="AR191" s="166" t="s">
        <v>843</v>
      </c>
      <c r="AS191" s="166" t="s">
        <v>1589</v>
      </c>
      <c r="AT191" s="166" t="s">
        <v>1596</v>
      </c>
      <c r="AU191" s="166" t="s">
        <v>394</v>
      </c>
      <c r="AV191" s="166"/>
      <c r="AW191" s="166" t="s">
        <v>1591</v>
      </c>
      <c r="AX191" s="166"/>
      <c r="AY191" s="166"/>
      <c r="AZ191" s="166"/>
      <c r="BA191" s="166"/>
      <c r="BB191" s="166">
        <v>92764198</v>
      </c>
      <c r="BC191" s="166" t="s">
        <v>137</v>
      </c>
      <c r="BD191" s="166" t="s">
        <v>138</v>
      </c>
      <c r="BE191" s="166" t="s">
        <v>1592</v>
      </c>
      <c r="BF191" s="166" t="s">
        <v>217</v>
      </c>
      <c r="BG191" s="166" t="s">
        <v>190</v>
      </c>
      <c r="BH191" s="166" t="s">
        <v>658</v>
      </c>
      <c r="BI191" s="166" t="s">
        <v>191</v>
      </c>
      <c r="BJ191" s="166" t="s">
        <v>111</v>
      </c>
      <c r="BK191" s="166"/>
      <c r="BL191" s="166" t="s">
        <v>142</v>
      </c>
      <c r="BM191" s="166"/>
      <c r="BN191" s="166" t="s">
        <v>192</v>
      </c>
      <c r="BO191" s="166" t="s">
        <v>307</v>
      </c>
    </row>
    <row r="192" spans="1:67">
      <c r="A192" s="166">
        <v>182</v>
      </c>
      <c r="B192" s="166" t="s">
        <v>106</v>
      </c>
      <c r="C192" s="166" t="s">
        <v>107</v>
      </c>
      <c r="D192" s="166" t="s">
        <v>397</v>
      </c>
      <c r="E192" s="166" t="s">
        <v>1578</v>
      </c>
      <c r="F192" s="166" t="s">
        <v>399</v>
      </c>
      <c r="G192" s="166" t="s">
        <v>1579</v>
      </c>
      <c r="H192" s="166" t="s">
        <v>1580</v>
      </c>
      <c r="I192" s="166"/>
      <c r="J192" s="166" t="s">
        <v>112</v>
      </c>
      <c r="K192" s="166" t="s">
        <v>32</v>
      </c>
      <c r="L192" s="166" t="s">
        <v>402</v>
      </c>
      <c r="M192" s="166" t="s">
        <v>403</v>
      </c>
      <c r="N192" s="166" t="s">
        <v>111</v>
      </c>
      <c r="O192" s="166"/>
      <c r="P192" s="166"/>
      <c r="Q192" s="166" t="s">
        <v>1581</v>
      </c>
      <c r="R192" s="166" t="s">
        <v>32</v>
      </c>
      <c r="S192" s="166" t="s">
        <v>1582</v>
      </c>
      <c r="T192" s="166" t="s">
        <v>204</v>
      </c>
      <c r="U192" s="166" t="s">
        <v>1583</v>
      </c>
      <c r="V192" s="166" t="s">
        <v>338</v>
      </c>
      <c r="W192" s="166" t="s">
        <v>1584</v>
      </c>
      <c r="X192" s="166" t="s">
        <v>112</v>
      </c>
      <c r="Y192" s="166" t="s">
        <v>524</v>
      </c>
      <c r="Z192" s="166" t="s">
        <v>805</v>
      </c>
      <c r="AA192" s="166" t="s">
        <v>1585</v>
      </c>
      <c r="AB192" s="166" t="s">
        <v>1581</v>
      </c>
      <c r="AC192" s="166">
        <v>5945889</v>
      </c>
      <c r="AD192" s="166" t="s">
        <v>32</v>
      </c>
      <c r="AE192" s="166" t="s">
        <v>1586</v>
      </c>
      <c r="AF192" s="166" t="s">
        <v>32</v>
      </c>
      <c r="AG192" s="166" t="s">
        <v>1587</v>
      </c>
      <c r="AH192" s="167" t="s">
        <v>41</v>
      </c>
      <c r="AI192" s="166" t="s">
        <v>1597</v>
      </c>
      <c r="AJ192" s="166" t="s">
        <v>928</v>
      </c>
      <c r="AK192" s="166" t="s">
        <v>127</v>
      </c>
      <c r="AL192" s="166" t="s">
        <v>111</v>
      </c>
      <c r="AM192" s="168">
        <v>2772.9</v>
      </c>
      <c r="AN192" s="166"/>
      <c r="AO192" s="166" t="s">
        <v>111</v>
      </c>
      <c r="AP192" s="166" t="s">
        <v>212</v>
      </c>
      <c r="AQ192" s="166" t="s">
        <v>184</v>
      </c>
      <c r="AR192" s="166" t="s">
        <v>843</v>
      </c>
      <c r="AS192" s="166" t="s">
        <v>1589</v>
      </c>
      <c r="AT192" s="166" t="s">
        <v>1598</v>
      </c>
      <c r="AU192" s="166" t="s">
        <v>394</v>
      </c>
      <c r="AV192" s="166"/>
      <c r="AW192" s="166" t="s">
        <v>1591</v>
      </c>
      <c r="AX192" s="166"/>
      <c r="AY192" s="166"/>
      <c r="AZ192" s="166"/>
      <c r="BA192" s="166"/>
      <c r="BB192" s="166">
        <v>92764198</v>
      </c>
      <c r="BC192" s="166" t="s">
        <v>137</v>
      </c>
      <c r="BD192" s="166" t="s">
        <v>138</v>
      </c>
      <c r="BE192" s="166" t="s">
        <v>1592</v>
      </c>
      <c r="BF192" s="166" t="s">
        <v>217</v>
      </c>
      <c r="BG192" s="166" t="s">
        <v>190</v>
      </c>
      <c r="BH192" s="166" t="s">
        <v>658</v>
      </c>
      <c r="BI192" s="166" t="s">
        <v>191</v>
      </c>
      <c r="BJ192" s="166" t="s">
        <v>111</v>
      </c>
      <c r="BK192" s="166"/>
      <c r="BL192" s="166" t="s">
        <v>142</v>
      </c>
      <c r="BM192" s="166"/>
      <c r="BN192" s="166" t="s">
        <v>192</v>
      </c>
      <c r="BO192" s="166" t="s">
        <v>307</v>
      </c>
    </row>
    <row r="193" spans="1:67">
      <c r="A193" s="166">
        <v>183</v>
      </c>
      <c r="B193" s="166" t="s">
        <v>106</v>
      </c>
      <c r="C193" s="166" t="s">
        <v>107</v>
      </c>
      <c r="D193" s="166" t="s">
        <v>397</v>
      </c>
      <c r="E193" s="166" t="s">
        <v>1578</v>
      </c>
      <c r="F193" s="166" t="s">
        <v>399</v>
      </c>
      <c r="G193" s="166" t="s">
        <v>1579</v>
      </c>
      <c r="H193" s="166" t="s">
        <v>1580</v>
      </c>
      <c r="I193" s="166"/>
      <c r="J193" s="166" t="s">
        <v>112</v>
      </c>
      <c r="K193" s="166" t="s">
        <v>32</v>
      </c>
      <c r="L193" s="166" t="s">
        <v>402</v>
      </c>
      <c r="M193" s="166" t="s">
        <v>403</v>
      </c>
      <c r="N193" s="166" t="s">
        <v>111</v>
      </c>
      <c r="O193" s="166"/>
      <c r="P193" s="166"/>
      <c r="Q193" s="166" t="s">
        <v>1581</v>
      </c>
      <c r="R193" s="166" t="s">
        <v>32</v>
      </c>
      <c r="S193" s="166" t="s">
        <v>1582</v>
      </c>
      <c r="T193" s="166" t="s">
        <v>204</v>
      </c>
      <c r="U193" s="166" t="s">
        <v>1583</v>
      </c>
      <c r="V193" s="166" t="s">
        <v>338</v>
      </c>
      <c r="W193" s="166" t="s">
        <v>1584</v>
      </c>
      <c r="X193" s="166" t="s">
        <v>112</v>
      </c>
      <c r="Y193" s="166" t="s">
        <v>524</v>
      </c>
      <c r="Z193" s="166" t="s">
        <v>805</v>
      </c>
      <c r="AA193" s="166" t="s">
        <v>1585</v>
      </c>
      <c r="AB193" s="166" t="s">
        <v>1581</v>
      </c>
      <c r="AC193" s="166">
        <v>5945889</v>
      </c>
      <c r="AD193" s="166" t="s">
        <v>32</v>
      </c>
      <c r="AE193" s="166" t="s">
        <v>1586</v>
      </c>
      <c r="AF193" s="166" t="s">
        <v>32</v>
      </c>
      <c r="AG193" s="166" t="s">
        <v>1587</v>
      </c>
      <c r="AH193" s="167" t="s">
        <v>41</v>
      </c>
      <c r="AI193" s="166" t="s">
        <v>1599</v>
      </c>
      <c r="AJ193" s="166" t="s">
        <v>158</v>
      </c>
      <c r="AK193" s="166" t="s">
        <v>127</v>
      </c>
      <c r="AL193" s="166" t="s">
        <v>111</v>
      </c>
      <c r="AM193" s="168">
        <v>3007.3</v>
      </c>
      <c r="AN193" s="166"/>
      <c r="AO193" s="166" t="s">
        <v>111</v>
      </c>
      <c r="AP193" s="166" t="s">
        <v>212</v>
      </c>
      <c r="AQ193" s="166" t="s">
        <v>184</v>
      </c>
      <c r="AR193" s="166" t="s">
        <v>843</v>
      </c>
      <c r="AS193" s="166" t="s">
        <v>1589</v>
      </c>
      <c r="AT193" s="166" t="s">
        <v>1600</v>
      </c>
      <c r="AU193" s="166" t="s">
        <v>394</v>
      </c>
      <c r="AV193" s="166"/>
      <c r="AW193" s="166" t="s">
        <v>1591</v>
      </c>
      <c r="AX193" s="166"/>
      <c r="AY193" s="166"/>
      <c r="AZ193" s="166"/>
      <c r="BA193" s="166"/>
      <c r="BB193" s="166">
        <v>92764198</v>
      </c>
      <c r="BC193" s="166" t="s">
        <v>137</v>
      </c>
      <c r="BD193" s="166" t="s">
        <v>138</v>
      </c>
      <c r="BE193" s="166" t="s">
        <v>1592</v>
      </c>
      <c r="BF193" s="166" t="s">
        <v>217</v>
      </c>
      <c r="BG193" s="166" t="s">
        <v>190</v>
      </c>
      <c r="BH193" s="166" t="s">
        <v>658</v>
      </c>
      <c r="BI193" s="166" t="s">
        <v>191</v>
      </c>
      <c r="BJ193" s="166" t="s">
        <v>111</v>
      </c>
      <c r="BK193" s="166"/>
      <c r="BL193" s="166" t="s">
        <v>142</v>
      </c>
      <c r="BM193" s="166"/>
      <c r="BN193" s="166" t="s">
        <v>192</v>
      </c>
      <c r="BO193" s="166" t="s">
        <v>307</v>
      </c>
    </row>
    <row r="194" spans="1:67">
      <c r="A194" s="166">
        <v>184</v>
      </c>
      <c r="B194" s="166" t="s">
        <v>106</v>
      </c>
      <c r="C194" s="166" t="s">
        <v>107</v>
      </c>
      <c r="D194" s="166" t="s">
        <v>397</v>
      </c>
      <c r="E194" s="166" t="s">
        <v>1578</v>
      </c>
      <c r="F194" s="166" t="s">
        <v>399</v>
      </c>
      <c r="G194" s="166" t="s">
        <v>1579</v>
      </c>
      <c r="H194" s="166" t="s">
        <v>1580</v>
      </c>
      <c r="I194" s="166"/>
      <c r="J194" s="166" t="s">
        <v>112</v>
      </c>
      <c r="K194" s="166" t="s">
        <v>32</v>
      </c>
      <c r="L194" s="166" t="s">
        <v>402</v>
      </c>
      <c r="M194" s="166" t="s">
        <v>403</v>
      </c>
      <c r="N194" s="166" t="s">
        <v>111</v>
      </c>
      <c r="O194" s="166"/>
      <c r="P194" s="166"/>
      <c r="Q194" s="166" t="s">
        <v>1581</v>
      </c>
      <c r="R194" s="166" t="s">
        <v>32</v>
      </c>
      <c r="S194" s="166" t="s">
        <v>1582</v>
      </c>
      <c r="T194" s="166" t="s">
        <v>204</v>
      </c>
      <c r="U194" s="166" t="s">
        <v>1583</v>
      </c>
      <c r="V194" s="166" t="s">
        <v>338</v>
      </c>
      <c r="W194" s="166" t="s">
        <v>1584</v>
      </c>
      <c r="X194" s="166" t="s">
        <v>112</v>
      </c>
      <c r="Y194" s="166" t="s">
        <v>524</v>
      </c>
      <c r="Z194" s="166" t="s">
        <v>805</v>
      </c>
      <c r="AA194" s="166" t="s">
        <v>1585</v>
      </c>
      <c r="AB194" s="166" t="s">
        <v>1581</v>
      </c>
      <c r="AC194" s="166">
        <v>5945889</v>
      </c>
      <c r="AD194" s="166" t="s">
        <v>32</v>
      </c>
      <c r="AE194" s="166" t="s">
        <v>1586</v>
      </c>
      <c r="AF194" s="166" t="s">
        <v>32</v>
      </c>
      <c r="AG194" s="166" t="s">
        <v>1587</v>
      </c>
      <c r="AH194" s="167" t="s">
        <v>41</v>
      </c>
      <c r="AI194" s="166" t="s">
        <v>1601</v>
      </c>
      <c r="AJ194" s="166" t="s">
        <v>148</v>
      </c>
      <c r="AK194" s="166" t="s">
        <v>127</v>
      </c>
      <c r="AL194" s="166" t="s">
        <v>111</v>
      </c>
      <c r="AM194" s="168">
        <v>2493.65</v>
      </c>
      <c r="AN194" s="166"/>
      <c r="AO194" s="166" t="s">
        <v>111</v>
      </c>
      <c r="AP194" s="166" t="s">
        <v>212</v>
      </c>
      <c r="AQ194" s="166" t="s">
        <v>184</v>
      </c>
      <c r="AR194" s="166" t="s">
        <v>843</v>
      </c>
      <c r="AS194" s="166" t="s">
        <v>1589</v>
      </c>
      <c r="AT194" s="166" t="s">
        <v>1602</v>
      </c>
      <c r="AU194" s="166" t="s">
        <v>394</v>
      </c>
      <c r="AV194" s="166"/>
      <c r="AW194" s="166" t="s">
        <v>1591</v>
      </c>
      <c r="AX194" s="166"/>
      <c r="AY194" s="166"/>
      <c r="AZ194" s="166"/>
      <c r="BA194" s="166"/>
      <c r="BB194" s="166">
        <v>92764198</v>
      </c>
      <c r="BC194" s="166" t="s">
        <v>137</v>
      </c>
      <c r="BD194" s="166" t="s">
        <v>138</v>
      </c>
      <c r="BE194" s="166" t="s">
        <v>1592</v>
      </c>
      <c r="BF194" s="166" t="s">
        <v>217</v>
      </c>
      <c r="BG194" s="166" t="s">
        <v>190</v>
      </c>
      <c r="BH194" s="166" t="s">
        <v>658</v>
      </c>
      <c r="BI194" s="166" t="s">
        <v>191</v>
      </c>
      <c r="BJ194" s="166" t="s">
        <v>111</v>
      </c>
      <c r="BK194" s="166"/>
      <c r="BL194" s="166" t="s">
        <v>142</v>
      </c>
      <c r="BM194" s="166"/>
      <c r="BN194" s="166" t="s">
        <v>192</v>
      </c>
      <c r="BO194" s="166" t="s">
        <v>307</v>
      </c>
    </row>
    <row r="195" spans="1:67">
      <c r="A195" s="166">
        <v>185</v>
      </c>
      <c r="B195" s="166" t="s">
        <v>106</v>
      </c>
      <c r="C195" s="166" t="s">
        <v>107</v>
      </c>
      <c r="D195" s="166" t="s">
        <v>1603</v>
      </c>
      <c r="E195" s="166" t="s">
        <v>1604</v>
      </c>
      <c r="F195" s="166" t="s">
        <v>168</v>
      </c>
      <c r="G195" s="166" t="s">
        <v>1605</v>
      </c>
      <c r="H195" s="166" t="s">
        <v>1606</v>
      </c>
      <c r="I195" s="166"/>
      <c r="J195" s="166" t="s">
        <v>247</v>
      </c>
      <c r="K195" s="166" t="s">
        <v>23</v>
      </c>
      <c r="L195" s="166" t="s">
        <v>171</v>
      </c>
      <c r="M195" s="166" t="s">
        <v>172</v>
      </c>
      <c r="N195" s="166" t="s">
        <v>173</v>
      </c>
      <c r="O195" s="166"/>
      <c r="P195" s="166"/>
      <c r="Q195" s="166" t="s">
        <v>1603</v>
      </c>
      <c r="R195" s="166" t="s">
        <v>23</v>
      </c>
      <c r="S195" s="166" t="s">
        <v>1607</v>
      </c>
      <c r="T195" s="166" t="s">
        <v>117</v>
      </c>
      <c r="U195" s="166" t="s">
        <v>1608</v>
      </c>
      <c r="V195" s="166" t="s">
        <v>119</v>
      </c>
      <c r="W195" s="166" t="s">
        <v>1609</v>
      </c>
      <c r="X195" s="166" t="s">
        <v>247</v>
      </c>
      <c r="Y195" s="166" t="s">
        <v>1610</v>
      </c>
      <c r="Z195" s="166" t="s">
        <v>122</v>
      </c>
      <c r="AA195" s="166" t="s">
        <v>1102</v>
      </c>
      <c r="AB195" s="166" t="s">
        <v>1603</v>
      </c>
      <c r="AC195" s="166">
        <v>5945317</v>
      </c>
      <c r="AD195" s="166" t="s">
        <v>23</v>
      </c>
      <c r="AE195" s="166" t="s">
        <v>1611</v>
      </c>
      <c r="AF195" s="166" t="s">
        <v>23</v>
      </c>
      <c r="AG195" s="166" t="s">
        <v>1612</v>
      </c>
      <c r="AH195" s="167" t="s">
        <v>41</v>
      </c>
      <c r="AI195" s="166" t="s">
        <v>1613</v>
      </c>
      <c r="AJ195" s="166" t="s">
        <v>1614</v>
      </c>
      <c r="AK195" s="166" t="s">
        <v>127</v>
      </c>
      <c r="AL195" s="166" t="s">
        <v>111</v>
      </c>
      <c r="AM195" s="168">
        <v>27000</v>
      </c>
      <c r="AN195" s="166"/>
      <c r="AO195" s="166" t="s">
        <v>168</v>
      </c>
      <c r="AP195" s="166" t="s">
        <v>130</v>
      </c>
      <c r="AQ195" s="166" t="s">
        <v>184</v>
      </c>
      <c r="AR195" s="166"/>
      <c r="AS195" s="166" t="s">
        <v>1615</v>
      </c>
      <c r="AT195" s="166"/>
      <c r="AU195" s="166" t="s">
        <v>394</v>
      </c>
      <c r="AV195" s="166"/>
      <c r="AW195" s="166" t="s">
        <v>1616</v>
      </c>
      <c r="AX195" s="166"/>
      <c r="AY195" s="166"/>
      <c r="AZ195" s="166"/>
      <c r="BA195" s="166"/>
      <c r="BB195" s="166">
        <v>64143332</v>
      </c>
      <c r="BC195" s="166" t="s">
        <v>137</v>
      </c>
      <c r="BD195" s="166" t="s">
        <v>1054</v>
      </c>
      <c r="BE195" s="166" t="s">
        <v>1609</v>
      </c>
      <c r="BF195" s="166" t="s">
        <v>1617</v>
      </c>
      <c r="BG195" s="166"/>
      <c r="BH195" s="166" t="s">
        <v>286</v>
      </c>
      <c r="BI195" s="166" t="s">
        <v>191</v>
      </c>
      <c r="BJ195" s="166" t="s">
        <v>111</v>
      </c>
      <c r="BK195" s="166"/>
      <c r="BL195" s="166"/>
      <c r="BM195" s="166"/>
      <c r="BN195" s="166" t="s">
        <v>192</v>
      </c>
      <c r="BO195" s="166" t="s">
        <v>172</v>
      </c>
    </row>
    <row r="196" spans="1:67">
      <c r="A196" s="166">
        <v>186</v>
      </c>
      <c r="B196" s="166" t="s">
        <v>106</v>
      </c>
      <c r="C196" s="166" t="s">
        <v>107</v>
      </c>
      <c r="D196" s="166" t="s">
        <v>1618</v>
      </c>
      <c r="E196" s="166" t="s">
        <v>1619</v>
      </c>
      <c r="F196" s="166" t="s">
        <v>1620</v>
      </c>
      <c r="G196" s="166" t="s">
        <v>1621</v>
      </c>
      <c r="H196" s="166" t="s">
        <v>1622</v>
      </c>
      <c r="I196" s="166"/>
      <c r="J196" s="166" t="s">
        <v>112</v>
      </c>
      <c r="K196" s="166" t="s">
        <v>23</v>
      </c>
      <c r="L196" s="166" t="s">
        <v>171</v>
      </c>
      <c r="M196" s="166" t="s">
        <v>172</v>
      </c>
      <c r="N196" s="166" t="s">
        <v>1623</v>
      </c>
      <c r="O196" s="166"/>
      <c r="P196" s="166"/>
      <c r="Q196" s="166" t="s">
        <v>1618</v>
      </c>
      <c r="R196" s="166" t="s">
        <v>23</v>
      </c>
      <c r="S196" s="166" t="s">
        <v>1624</v>
      </c>
      <c r="T196" s="166" t="s">
        <v>117</v>
      </c>
      <c r="U196" s="166" t="s">
        <v>1625</v>
      </c>
      <c r="V196" s="166" t="s">
        <v>119</v>
      </c>
      <c r="W196" s="166" t="s">
        <v>366</v>
      </c>
      <c r="X196" s="166" t="s">
        <v>112</v>
      </c>
      <c r="Y196" s="166" t="s">
        <v>177</v>
      </c>
      <c r="Z196" s="166" t="s">
        <v>178</v>
      </c>
      <c r="AA196" s="166" t="s">
        <v>508</v>
      </c>
      <c r="AB196" s="166" t="s">
        <v>1618</v>
      </c>
      <c r="AC196" s="166">
        <v>5945211</v>
      </c>
      <c r="AD196" s="166" t="s">
        <v>23</v>
      </c>
      <c r="AE196" s="166" t="s">
        <v>1626</v>
      </c>
      <c r="AF196" s="166" t="s">
        <v>23</v>
      </c>
      <c r="AG196" s="166" t="s">
        <v>1627</v>
      </c>
      <c r="AH196" s="167" t="s">
        <v>41</v>
      </c>
      <c r="AI196" s="166" t="s">
        <v>1628</v>
      </c>
      <c r="AJ196" s="166" t="s">
        <v>935</v>
      </c>
      <c r="AK196" s="166" t="s">
        <v>127</v>
      </c>
      <c r="AL196" s="166" t="s">
        <v>111</v>
      </c>
      <c r="AM196" s="168">
        <v>18300</v>
      </c>
      <c r="AN196" s="166"/>
      <c r="AO196" s="166" t="s">
        <v>1620</v>
      </c>
      <c r="AP196" s="166" t="s">
        <v>130</v>
      </c>
      <c r="AQ196" s="166" t="s">
        <v>184</v>
      </c>
      <c r="AR196" s="166"/>
      <c r="AS196" s="166" t="s">
        <v>1629</v>
      </c>
      <c r="AT196" s="166"/>
      <c r="AU196" s="166" t="s">
        <v>394</v>
      </c>
      <c r="AV196" s="166"/>
      <c r="AW196" s="166" t="s">
        <v>1630</v>
      </c>
      <c r="AX196" s="166"/>
      <c r="AY196" s="166"/>
      <c r="AZ196" s="166"/>
      <c r="BA196" s="166"/>
      <c r="BB196" s="166">
        <v>63745532</v>
      </c>
      <c r="BC196" s="166" t="s">
        <v>137</v>
      </c>
      <c r="BD196" s="166" t="s">
        <v>138</v>
      </c>
      <c r="BE196" s="166" t="s">
        <v>375</v>
      </c>
      <c r="BF196" s="166" t="s">
        <v>217</v>
      </c>
      <c r="BG196" s="166" t="s">
        <v>1631</v>
      </c>
      <c r="BH196" s="166" t="s">
        <v>286</v>
      </c>
      <c r="BI196" s="166" t="s">
        <v>191</v>
      </c>
      <c r="BJ196" s="166" t="s">
        <v>111</v>
      </c>
      <c r="BK196" s="166"/>
      <c r="BL196" s="166"/>
      <c r="BM196" s="166"/>
      <c r="BN196" s="166" t="s">
        <v>192</v>
      </c>
      <c r="BO196" s="166" t="s">
        <v>172</v>
      </c>
    </row>
    <row r="197" spans="1:67">
      <c r="A197" s="166">
        <v>187</v>
      </c>
      <c r="B197" s="166" t="s">
        <v>106</v>
      </c>
      <c r="C197" s="166" t="s">
        <v>107</v>
      </c>
      <c r="D197" s="166" t="s">
        <v>1632</v>
      </c>
      <c r="E197" s="166" t="s">
        <v>1633</v>
      </c>
      <c r="F197" s="166" t="s">
        <v>436</v>
      </c>
      <c r="G197" s="166" t="s">
        <v>1634</v>
      </c>
      <c r="H197" s="166" t="s">
        <v>1635</v>
      </c>
      <c r="I197" s="166"/>
      <c r="J197" s="166" t="s">
        <v>228</v>
      </c>
      <c r="K197" s="166" t="s">
        <v>9</v>
      </c>
      <c r="L197" s="166" t="s">
        <v>171</v>
      </c>
      <c r="M197" s="166" t="s">
        <v>172</v>
      </c>
      <c r="N197" s="166" t="s">
        <v>440</v>
      </c>
      <c r="O197" s="166"/>
      <c r="P197" s="166"/>
      <c r="Q197" s="166" t="s">
        <v>1632</v>
      </c>
      <c r="R197" s="166" t="s">
        <v>9</v>
      </c>
      <c r="S197" s="166" t="s">
        <v>1636</v>
      </c>
      <c r="T197" s="166" t="s">
        <v>117</v>
      </c>
      <c r="U197" s="166" t="s">
        <v>1637</v>
      </c>
      <c r="V197" s="166" t="s">
        <v>119</v>
      </c>
      <c r="W197" s="166" t="s">
        <v>227</v>
      </c>
      <c r="X197" s="166" t="s">
        <v>228</v>
      </c>
      <c r="Y197" s="166" t="s">
        <v>340</v>
      </c>
      <c r="Z197" s="166" t="s">
        <v>1638</v>
      </c>
      <c r="AA197" s="166" t="s">
        <v>1638</v>
      </c>
      <c r="AB197" s="166" t="s">
        <v>1632</v>
      </c>
      <c r="AC197" s="166">
        <v>5912692</v>
      </c>
      <c r="AD197" s="166" t="s">
        <v>9</v>
      </c>
      <c r="AE197" s="166" t="s">
        <v>1639</v>
      </c>
      <c r="AF197" s="166" t="s">
        <v>9</v>
      </c>
      <c r="AG197" s="166" t="s">
        <v>1640</v>
      </c>
      <c r="AH197" s="167" t="s">
        <v>39</v>
      </c>
      <c r="AI197" s="166" t="s">
        <v>1128</v>
      </c>
      <c r="AJ197" s="166" t="s">
        <v>1129</v>
      </c>
      <c r="AK197" s="166" t="s">
        <v>127</v>
      </c>
      <c r="AL197" s="166" t="s">
        <v>111</v>
      </c>
      <c r="AM197" s="168">
        <v>12934.8</v>
      </c>
      <c r="AN197" s="166"/>
      <c r="AO197" s="166" t="s">
        <v>436</v>
      </c>
      <c r="AP197" s="166" t="s">
        <v>130</v>
      </c>
      <c r="AQ197" s="166" t="s">
        <v>184</v>
      </c>
      <c r="AR197" s="166" t="s">
        <v>826</v>
      </c>
      <c r="AS197" s="166" t="s">
        <v>1641</v>
      </c>
      <c r="AT197" s="166" t="s">
        <v>1642</v>
      </c>
      <c r="AU197" s="166" t="s">
        <v>394</v>
      </c>
      <c r="AV197" s="166"/>
      <c r="AW197" s="166" t="s">
        <v>1643</v>
      </c>
      <c r="AX197" s="166"/>
      <c r="AY197" s="166"/>
      <c r="AZ197" s="166"/>
      <c r="BA197" s="166"/>
      <c r="BB197" s="166">
        <v>30979793</v>
      </c>
      <c r="BC197" s="166" t="s">
        <v>137</v>
      </c>
      <c r="BD197" s="166" t="s">
        <v>238</v>
      </c>
      <c r="BE197" s="166" t="s">
        <v>239</v>
      </c>
      <c r="BF197" s="166" t="s">
        <v>376</v>
      </c>
      <c r="BG197" s="166" t="s">
        <v>190</v>
      </c>
      <c r="BH197" s="166" t="s">
        <v>141</v>
      </c>
      <c r="BI197" s="166" t="s">
        <v>191</v>
      </c>
      <c r="BJ197" s="166" t="s">
        <v>111</v>
      </c>
      <c r="BK197" s="166"/>
      <c r="BL197" s="166" t="s">
        <v>142</v>
      </c>
      <c r="BM197" s="166"/>
      <c r="BN197" s="166" t="s">
        <v>192</v>
      </c>
      <c r="BO197" s="166" t="s">
        <v>172</v>
      </c>
    </row>
    <row r="198" spans="1:67">
      <c r="A198" s="166">
        <v>188</v>
      </c>
      <c r="B198" s="166" t="s">
        <v>106</v>
      </c>
      <c r="C198" s="166" t="s">
        <v>107</v>
      </c>
      <c r="D198" s="166" t="s">
        <v>1632</v>
      </c>
      <c r="E198" s="166" t="s">
        <v>1633</v>
      </c>
      <c r="F198" s="166" t="s">
        <v>436</v>
      </c>
      <c r="G198" s="166" t="s">
        <v>1634</v>
      </c>
      <c r="H198" s="166" t="s">
        <v>1635</v>
      </c>
      <c r="I198" s="166"/>
      <c r="J198" s="166" t="s">
        <v>228</v>
      </c>
      <c r="K198" s="166" t="s">
        <v>9</v>
      </c>
      <c r="L198" s="166" t="s">
        <v>171</v>
      </c>
      <c r="M198" s="166" t="s">
        <v>172</v>
      </c>
      <c r="N198" s="166" t="s">
        <v>440</v>
      </c>
      <c r="O198" s="166"/>
      <c r="P198" s="166"/>
      <c r="Q198" s="166" t="s">
        <v>1632</v>
      </c>
      <c r="R198" s="166" t="s">
        <v>9</v>
      </c>
      <c r="S198" s="166" t="s">
        <v>1636</v>
      </c>
      <c r="T198" s="166" t="s">
        <v>117</v>
      </c>
      <c r="U198" s="166" t="s">
        <v>1637</v>
      </c>
      <c r="V198" s="166" t="s">
        <v>119</v>
      </c>
      <c r="W198" s="166" t="s">
        <v>227</v>
      </c>
      <c r="X198" s="166" t="s">
        <v>228</v>
      </c>
      <c r="Y198" s="166" t="s">
        <v>340</v>
      </c>
      <c r="Z198" s="166" t="s">
        <v>1638</v>
      </c>
      <c r="AA198" s="166" t="s">
        <v>1638</v>
      </c>
      <c r="AB198" s="166" t="s">
        <v>1632</v>
      </c>
      <c r="AC198" s="166">
        <v>5912692</v>
      </c>
      <c r="AD198" s="166" t="s">
        <v>9</v>
      </c>
      <c r="AE198" s="166" t="s">
        <v>1639</v>
      </c>
      <c r="AF198" s="166" t="s">
        <v>9</v>
      </c>
      <c r="AG198" s="166" t="s">
        <v>1640</v>
      </c>
      <c r="AH198" s="167" t="s">
        <v>39</v>
      </c>
      <c r="AI198" s="166" t="s">
        <v>651</v>
      </c>
      <c r="AJ198" s="166" t="s">
        <v>652</v>
      </c>
      <c r="AK198" s="166" t="s">
        <v>127</v>
      </c>
      <c r="AL198" s="166" t="s">
        <v>111</v>
      </c>
      <c r="AM198" s="168">
        <v>28869.7</v>
      </c>
      <c r="AN198" s="166"/>
      <c r="AO198" s="166" t="s">
        <v>436</v>
      </c>
      <c r="AP198" s="166" t="s">
        <v>130</v>
      </c>
      <c r="AQ198" s="166" t="s">
        <v>184</v>
      </c>
      <c r="AR198" s="166" t="s">
        <v>826</v>
      </c>
      <c r="AS198" s="166" t="s">
        <v>1641</v>
      </c>
      <c r="AT198" s="166" t="s">
        <v>1644</v>
      </c>
      <c r="AU198" s="166" t="s">
        <v>394</v>
      </c>
      <c r="AV198" s="166"/>
      <c r="AW198" s="166" t="s">
        <v>1643</v>
      </c>
      <c r="AX198" s="166"/>
      <c r="AY198" s="166"/>
      <c r="AZ198" s="166"/>
      <c r="BA198" s="166"/>
      <c r="BB198" s="166">
        <v>30979793</v>
      </c>
      <c r="BC198" s="166" t="s">
        <v>137</v>
      </c>
      <c r="BD198" s="166" t="s">
        <v>238</v>
      </c>
      <c r="BE198" s="166" t="s">
        <v>239</v>
      </c>
      <c r="BF198" s="166" t="s">
        <v>376</v>
      </c>
      <c r="BG198" s="166" t="s">
        <v>190</v>
      </c>
      <c r="BH198" s="166" t="s">
        <v>141</v>
      </c>
      <c r="BI198" s="166" t="s">
        <v>191</v>
      </c>
      <c r="BJ198" s="166" t="s">
        <v>111</v>
      </c>
      <c r="BK198" s="166"/>
      <c r="BL198" s="166" t="s">
        <v>142</v>
      </c>
      <c r="BM198" s="166"/>
      <c r="BN198" s="166" t="s">
        <v>192</v>
      </c>
      <c r="BO198" s="166" t="s">
        <v>172</v>
      </c>
    </row>
    <row r="199" spans="1:67">
      <c r="A199" s="166">
        <v>189</v>
      </c>
      <c r="B199" s="166" t="s">
        <v>106</v>
      </c>
      <c r="C199" s="166" t="s">
        <v>107</v>
      </c>
      <c r="D199" s="166" t="s">
        <v>1632</v>
      </c>
      <c r="E199" s="166" t="s">
        <v>1633</v>
      </c>
      <c r="F199" s="166" t="s">
        <v>436</v>
      </c>
      <c r="G199" s="166" t="s">
        <v>1634</v>
      </c>
      <c r="H199" s="166" t="s">
        <v>1635</v>
      </c>
      <c r="I199" s="166"/>
      <c r="J199" s="166" t="s">
        <v>228</v>
      </c>
      <c r="K199" s="166" t="s">
        <v>9</v>
      </c>
      <c r="L199" s="166" t="s">
        <v>171</v>
      </c>
      <c r="M199" s="166" t="s">
        <v>172</v>
      </c>
      <c r="N199" s="166" t="s">
        <v>440</v>
      </c>
      <c r="O199" s="166"/>
      <c r="P199" s="166"/>
      <c r="Q199" s="166" t="s">
        <v>1632</v>
      </c>
      <c r="R199" s="166" t="s">
        <v>9</v>
      </c>
      <c r="S199" s="166" t="s">
        <v>1636</v>
      </c>
      <c r="T199" s="166" t="s">
        <v>117</v>
      </c>
      <c r="U199" s="166" t="s">
        <v>1637</v>
      </c>
      <c r="V199" s="166" t="s">
        <v>119</v>
      </c>
      <c r="W199" s="166" t="s">
        <v>227</v>
      </c>
      <c r="X199" s="166" t="s">
        <v>228</v>
      </c>
      <c r="Y199" s="166" t="s">
        <v>340</v>
      </c>
      <c r="Z199" s="166" t="s">
        <v>1638</v>
      </c>
      <c r="AA199" s="166" t="s">
        <v>1638</v>
      </c>
      <c r="AB199" s="166" t="s">
        <v>1632</v>
      </c>
      <c r="AC199" s="166">
        <v>5912692</v>
      </c>
      <c r="AD199" s="166" t="s">
        <v>9</v>
      </c>
      <c r="AE199" s="166" t="s">
        <v>1639</v>
      </c>
      <c r="AF199" s="166" t="s">
        <v>9</v>
      </c>
      <c r="AG199" s="166" t="s">
        <v>1640</v>
      </c>
      <c r="AH199" s="167" t="s">
        <v>39</v>
      </c>
      <c r="AI199" s="166" t="s">
        <v>659</v>
      </c>
      <c r="AJ199" s="166" t="s">
        <v>352</v>
      </c>
      <c r="AK199" s="166" t="s">
        <v>127</v>
      </c>
      <c r="AL199" s="166" t="s">
        <v>111</v>
      </c>
      <c r="AM199" s="168">
        <v>18246.5</v>
      </c>
      <c r="AN199" s="166"/>
      <c r="AO199" s="166" t="s">
        <v>436</v>
      </c>
      <c r="AP199" s="166" t="s">
        <v>130</v>
      </c>
      <c r="AQ199" s="166" t="s">
        <v>184</v>
      </c>
      <c r="AR199" s="166" t="s">
        <v>826</v>
      </c>
      <c r="AS199" s="166" t="s">
        <v>1641</v>
      </c>
      <c r="AT199" s="166" t="s">
        <v>1645</v>
      </c>
      <c r="AU199" s="166" t="s">
        <v>394</v>
      </c>
      <c r="AV199" s="166"/>
      <c r="AW199" s="166" t="s">
        <v>1643</v>
      </c>
      <c r="AX199" s="166"/>
      <c r="AY199" s="166"/>
      <c r="AZ199" s="166"/>
      <c r="BA199" s="166"/>
      <c r="BB199" s="166">
        <v>30979793</v>
      </c>
      <c r="BC199" s="166" t="s">
        <v>137</v>
      </c>
      <c r="BD199" s="166" t="s">
        <v>238</v>
      </c>
      <c r="BE199" s="166" t="s">
        <v>239</v>
      </c>
      <c r="BF199" s="166" t="s">
        <v>376</v>
      </c>
      <c r="BG199" s="166" t="s">
        <v>190</v>
      </c>
      <c r="BH199" s="166" t="s">
        <v>141</v>
      </c>
      <c r="BI199" s="166" t="s">
        <v>191</v>
      </c>
      <c r="BJ199" s="166" t="s">
        <v>111</v>
      </c>
      <c r="BK199" s="166"/>
      <c r="BL199" s="166" t="s">
        <v>142</v>
      </c>
      <c r="BM199" s="166"/>
      <c r="BN199" s="166" t="s">
        <v>192</v>
      </c>
      <c r="BO199" s="166" t="s">
        <v>172</v>
      </c>
    </row>
    <row r="200" spans="1:67">
      <c r="A200" s="166">
        <v>190</v>
      </c>
      <c r="B200" s="166" t="s">
        <v>106</v>
      </c>
      <c r="C200" s="166" t="s">
        <v>107</v>
      </c>
      <c r="D200" s="166" t="s">
        <v>1632</v>
      </c>
      <c r="E200" s="166" t="s">
        <v>1633</v>
      </c>
      <c r="F200" s="166" t="s">
        <v>436</v>
      </c>
      <c r="G200" s="166" t="s">
        <v>1634</v>
      </c>
      <c r="H200" s="166" t="s">
        <v>1635</v>
      </c>
      <c r="I200" s="166"/>
      <c r="J200" s="166" t="s">
        <v>228</v>
      </c>
      <c r="K200" s="166" t="s">
        <v>9</v>
      </c>
      <c r="L200" s="166" t="s">
        <v>171</v>
      </c>
      <c r="M200" s="166" t="s">
        <v>172</v>
      </c>
      <c r="N200" s="166" t="s">
        <v>440</v>
      </c>
      <c r="O200" s="166"/>
      <c r="P200" s="166"/>
      <c r="Q200" s="166" t="s">
        <v>1632</v>
      </c>
      <c r="R200" s="166" t="s">
        <v>9</v>
      </c>
      <c r="S200" s="166" t="s">
        <v>1636</v>
      </c>
      <c r="T200" s="166" t="s">
        <v>117</v>
      </c>
      <c r="U200" s="166" t="s">
        <v>1637</v>
      </c>
      <c r="V200" s="166" t="s">
        <v>119</v>
      </c>
      <c r="W200" s="166" t="s">
        <v>227</v>
      </c>
      <c r="X200" s="166" t="s">
        <v>228</v>
      </c>
      <c r="Y200" s="166" t="s">
        <v>340</v>
      </c>
      <c r="Z200" s="166" t="s">
        <v>1638</v>
      </c>
      <c r="AA200" s="166" t="s">
        <v>1638</v>
      </c>
      <c r="AB200" s="166" t="s">
        <v>1632</v>
      </c>
      <c r="AC200" s="166">
        <v>5912692</v>
      </c>
      <c r="AD200" s="166" t="s">
        <v>9</v>
      </c>
      <c r="AE200" s="166" t="s">
        <v>1639</v>
      </c>
      <c r="AF200" s="166" t="s">
        <v>9</v>
      </c>
      <c r="AG200" s="166" t="s">
        <v>1640</v>
      </c>
      <c r="AH200" s="167" t="s">
        <v>39</v>
      </c>
      <c r="AI200" s="166" t="s">
        <v>1646</v>
      </c>
      <c r="AJ200" s="166" t="s">
        <v>358</v>
      </c>
      <c r="AK200" s="166" t="s">
        <v>127</v>
      </c>
      <c r="AL200" s="166" t="s">
        <v>111</v>
      </c>
      <c r="AM200" s="168">
        <v>8849</v>
      </c>
      <c r="AN200" s="166"/>
      <c r="AO200" s="166" t="s">
        <v>436</v>
      </c>
      <c r="AP200" s="166" t="s">
        <v>130</v>
      </c>
      <c r="AQ200" s="166" t="s">
        <v>184</v>
      </c>
      <c r="AR200" s="166" t="s">
        <v>826</v>
      </c>
      <c r="AS200" s="166" t="s">
        <v>1641</v>
      </c>
      <c r="AT200" s="166" t="s">
        <v>1647</v>
      </c>
      <c r="AU200" s="166" t="s">
        <v>394</v>
      </c>
      <c r="AV200" s="166"/>
      <c r="AW200" s="166" t="s">
        <v>1643</v>
      </c>
      <c r="AX200" s="166"/>
      <c r="AY200" s="166"/>
      <c r="AZ200" s="166"/>
      <c r="BA200" s="166"/>
      <c r="BB200" s="166">
        <v>30979793</v>
      </c>
      <c r="BC200" s="166" t="s">
        <v>137</v>
      </c>
      <c r="BD200" s="166" t="s">
        <v>238</v>
      </c>
      <c r="BE200" s="166" t="s">
        <v>239</v>
      </c>
      <c r="BF200" s="166" t="s">
        <v>376</v>
      </c>
      <c r="BG200" s="166" t="s">
        <v>190</v>
      </c>
      <c r="BH200" s="166" t="s">
        <v>141</v>
      </c>
      <c r="BI200" s="166" t="s">
        <v>191</v>
      </c>
      <c r="BJ200" s="166" t="s">
        <v>111</v>
      </c>
      <c r="BK200" s="166"/>
      <c r="BL200" s="166" t="s">
        <v>142</v>
      </c>
      <c r="BM200" s="166"/>
      <c r="BN200" s="166" t="s">
        <v>192</v>
      </c>
      <c r="BO200" s="166" t="s">
        <v>172</v>
      </c>
    </row>
    <row r="201" spans="1:67">
      <c r="A201" s="166">
        <v>191</v>
      </c>
      <c r="B201" s="166" t="s">
        <v>106</v>
      </c>
      <c r="C201" s="166" t="s">
        <v>107</v>
      </c>
      <c r="D201" s="166" t="s">
        <v>1632</v>
      </c>
      <c r="E201" s="166" t="s">
        <v>1633</v>
      </c>
      <c r="F201" s="166" t="s">
        <v>436</v>
      </c>
      <c r="G201" s="166" t="s">
        <v>1634</v>
      </c>
      <c r="H201" s="166" t="s">
        <v>1635</v>
      </c>
      <c r="I201" s="166"/>
      <c r="J201" s="166" t="s">
        <v>228</v>
      </c>
      <c r="K201" s="166" t="s">
        <v>9</v>
      </c>
      <c r="L201" s="166" t="s">
        <v>171</v>
      </c>
      <c r="M201" s="166" t="s">
        <v>172</v>
      </c>
      <c r="N201" s="166" t="s">
        <v>440</v>
      </c>
      <c r="O201" s="166"/>
      <c r="P201" s="166"/>
      <c r="Q201" s="166" t="s">
        <v>1632</v>
      </c>
      <c r="R201" s="166" t="s">
        <v>9</v>
      </c>
      <c r="S201" s="166" t="s">
        <v>1636</v>
      </c>
      <c r="T201" s="166" t="s">
        <v>117</v>
      </c>
      <c r="U201" s="166" t="s">
        <v>1637</v>
      </c>
      <c r="V201" s="166" t="s">
        <v>119</v>
      </c>
      <c r="W201" s="166" t="s">
        <v>227</v>
      </c>
      <c r="X201" s="166" t="s">
        <v>228</v>
      </c>
      <c r="Y201" s="166" t="s">
        <v>340</v>
      </c>
      <c r="Z201" s="166" t="s">
        <v>1638</v>
      </c>
      <c r="AA201" s="166" t="s">
        <v>1638</v>
      </c>
      <c r="AB201" s="166" t="s">
        <v>1632</v>
      </c>
      <c r="AC201" s="166">
        <v>5912692</v>
      </c>
      <c r="AD201" s="166" t="s">
        <v>9</v>
      </c>
      <c r="AE201" s="166" t="s">
        <v>1639</v>
      </c>
      <c r="AF201" s="166" t="s">
        <v>9</v>
      </c>
      <c r="AG201" s="166" t="s">
        <v>1640</v>
      </c>
      <c r="AH201" s="167" t="s">
        <v>39</v>
      </c>
      <c r="AI201" s="166" t="s">
        <v>354</v>
      </c>
      <c r="AJ201" s="166" t="s">
        <v>355</v>
      </c>
      <c r="AK201" s="166" t="s">
        <v>127</v>
      </c>
      <c r="AL201" s="166" t="s">
        <v>111</v>
      </c>
      <c r="AM201" s="168">
        <v>39900</v>
      </c>
      <c r="AN201" s="166"/>
      <c r="AO201" s="166" t="s">
        <v>436</v>
      </c>
      <c r="AP201" s="166" t="s">
        <v>130</v>
      </c>
      <c r="AQ201" s="166" t="s">
        <v>184</v>
      </c>
      <c r="AR201" s="166" t="s">
        <v>826</v>
      </c>
      <c r="AS201" s="166" t="s">
        <v>1641</v>
      </c>
      <c r="AT201" s="166" t="s">
        <v>1648</v>
      </c>
      <c r="AU201" s="166" t="s">
        <v>394</v>
      </c>
      <c r="AV201" s="166"/>
      <c r="AW201" s="166" t="s">
        <v>1643</v>
      </c>
      <c r="AX201" s="166"/>
      <c r="AY201" s="166"/>
      <c r="AZ201" s="166"/>
      <c r="BA201" s="166"/>
      <c r="BB201" s="166">
        <v>30979793</v>
      </c>
      <c r="BC201" s="166" t="s">
        <v>137</v>
      </c>
      <c r="BD201" s="166" t="s">
        <v>238</v>
      </c>
      <c r="BE201" s="166" t="s">
        <v>239</v>
      </c>
      <c r="BF201" s="166" t="s">
        <v>376</v>
      </c>
      <c r="BG201" s="166" t="s">
        <v>190</v>
      </c>
      <c r="BH201" s="166" t="s">
        <v>141</v>
      </c>
      <c r="BI201" s="166" t="s">
        <v>191</v>
      </c>
      <c r="BJ201" s="166" t="s">
        <v>111</v>
      </c>
      <c r="BK201" s="166"/>
      <c r="BL201" s="166" t="s">
        <v>142</v>
      </c>
      <c r="BM201" s="166"/>
      <c r="BN201" s="166" t="s">
        <v>192</v>
      </c>
      <c r="BO201" s="166" t="s">
        <v>172</v>
      </c>
    </row>
    <row r="202" spans="1:67">
      <c r="A202" s="166">
        <v>192</v>
      </c>
      <c r="B202" s="166" t="s">
        <v>106</v>
      </c>
      <c r="C202" s="166" t="s">
        <v>107</v>
      </c>
      <c r="D202" s="166" t="s">
        <v>1632</v>
      </c>
      <c r="E202" s="166" t="s">
        <v>1633</v>
      </c>
      <c r="F202" s="166" t="s">
        <v>436</v>
      </c>
      <c r="G202" s="166" t="s">
        <v>1634</v>
      </c>
      <c r="H202" s="166" t="s">
        <v>1635</v>
      </c>
      <c r="I202" s="166"/>
      <c r="J202" s="166" t="s">
        <v>228</v>
      </c>
      <c r="K202" s="166" t="s">
        <v>9</v>
      </c>
      <c r="L202" s="166" t="s">
        <v>171</v>
      </c>
      <c r="M202" s="166" t="s">
        <v>172</v>
      </c>
      <c r="N202" s="166" t="s">
        <v>440</v>
      </c>
      <c r="O202" s="166"/>
      <c r="P202" s="166"/>
      <c r="Q202" s="166" t="s">
        <v>1632</v>
      </c>
      <c r="R202" s="166" t="s">
        <v>9</v>
      </c>
      <c r="S202" s="166" t="s">
        <v>1636</v>
      </c>
      <c r="T202" s="166" t="s">
        <v>117</v>
      </c>
      <c r="U202" s="166" t="s">
        <v>1637</v>
      </c>
      <c r="V202" s="166" t="s">
        <v>119</v>
      </c>
      <c r="W202" s="166" t="s">
        <v>227</v>
      </c>
      <c r="X202" s="166" t="s">
        <v>228</v>
      </c>
      <c r="Y202" s="166" t="s">
        <v>340</v>
      </c>
      <c r="Z202" s="166" t="s">
        <v>1638</v>
      </c>
      <c r="AA202" s="166" t="s">
        <v>1638</v>
      </c>
      <c r="AB202" s="166" t="s">
        <v>1632</v>
      </c>
      <c r="AC202" s="166">
        <v>5912692</v>
      </c>
      <c r="AD202" s="166" t="s">
        <v>9</v>
      </c>
      <c r="AE202" s="166" t="s">
        <v>1639</v>
      </c>
      <c r="AF202" s="166" t="s">
        <v>9</v>
      </c>
      <c r="AG202" s="166" t="s">
        <v>1640</v>
      </c>
      <c r="AH202" s="167" t="s">
        <v>39</v>
      </c>
      <c r="AI202" s="166" t="s">
        <v>1649</v>
      </c>
      <c r="AJ202" s="166" t="s">
        <v>1650</v>
      </c>
      <c r="AK202" s="166" t="s">
        <v>127</v>
      </c>
      <c r="AL202" s="166" t="s">
        <v>111</v>
      </c>
      <c r="AM202" s="168">
        <v>11000</v>
      </c>
      <c r="AN202" s="166"/>
      <c r="AO202" s="166" t="s">
        <v>436</v>
      </c>
      <c r="AP202" s="166" t="s">
        <v>130</v>
      </c>
      <c r="AQ202" s="166" t="s">
        <v>184</v>
      </c>
      <c r="AR202" s="166" t="s">
        <v>826</v>
      </c>
      <c r="AS202" s="166" t="s">
        <v>1641</v>
      </c>
      <c r="AT202" s="166"/>
      <c r="AU202" s="166" t="s">
        <v>394</v>
      </c>
      <c r="AV202" s="166"/>
      <c r="AW202" s="166" t="s">
        <v>1643</v>
      </c>
      <c r="AX202" s="166"/>
      <c r="AY202" s="166"/>
      <c r="AZ202" s="166"/>
      <c r="BA202" s="166"/>
      <c r="BB202" s="166">
        <v>30979793</v>
      </c>
      <c r="BC202" s="166" t="s">
        <v>137</v>
      </c>
      <c r="BD202" s="166" t="s">
        <v>238</v>
      </c>
      <c r="BE202" s="166" t="s">
        <v>239</v>
      </c>
      <c r="BF202" s="166" t="s">
        <v>376</v>
      </c>
      <c r="BG202" s="166" t="s">
        <v>190</v>
      </c>
      <c r="BH202" s="166" t="s">
        <v>141</v>
      </c>
      <c r="BI202" s="166" t="s">
        <v>191</v>
      </c>
      <c r="BJ202" s="166" t="s">
        <v>111</v>
      </c>
      <c r="BK202" s="166"/>
      <c r="BL202" s="166"/>
      <c r="BM202" s="166"/>
      <c r="BN202" s="166" t="s">
        <v>192</v>
      </c>
      <c r="BO202" s="166" t="s">
        <v>172</v>
      </c>
    </row>
    <row r="203" spans="1:67">
      <c r="A203" s="166">
        <v>193</v>
      </c>
      <c r="B203" s="166" t="s">
        <v>106</v>
      </c>
      <c r="C203" s="166" t="s">
        <v>107</v>
      </c>
      <c r="D203" s="166" t="s">
        <v>1651</v>
      </c>
      <c r="E203" s="166" t="s">
        <v>1652</v>
      </c>
      <c r="F203" s="166" t="s">
        <v>244</v>
      </c>
      <c r="G203" s="166" t="s">
        <v>1653</v>
      </c>
      <c r="H203" s="166" t="s">
        <v>1654</v>
      </c>
      <c r="I203" s="166"/>
      <c r="J203" s="166" t="s">
        <v>112</v>
      </c>
      <c r="K203" s="166" t="s">
        <v>1568</v>
      </c>
      <c r="L203" s="166" t="s">
        <v>478</v>
      </c>
      <c r="M203" s="166" t="s">
        <v>478</v>
      </c>
      <c r="N203" s="166" t="s">
        <v>111</v>
      </c>
      <c r="O203" s="166"/>
      <c r="P203" s="166"/>
      <c r="Q203" s="166" t="s">
        <v>1655</v>
      </c>
      <c r="R203" s="166" t="s">
        <v>1568</v>
      </c>
      <c r="S203" s="166" t="s">
        <v>1656</v>
      </c>
      <c r="T203" s="166" t="s">
        <v>204</v>
      </c>
      <c r="U203" s="166" t="s">
        <v>1657</v>
      </c>
      <c r="V203" s="166" t="s">
        <v>338</v>
      </c>
      <c r="W203" s="166" t="s">
        <v>366</v>
      </c>
      <c r="X203" s="166" t="s">
        <v>112</v>
      </c>
      <c r="Y203" s="166" t="s">
        <v>1361</v>
      </c>
      <c r="Z203" s="166" t="s">
        <v>1658</v>
      </c>
      <c r="AA203" s="166" t="s">
        <v>1659</v>
      </c>
      <c r="AB203" s="166" t="s">
        <v>1655</v>
      </c>
      <c r="AC203" s="166">
        <v>5912638</v>
      </c>
      <c r="AD203" s="166" t="s">
        <v>32</v>
      </c>
      <c r="AE203" s="166" t="s">
        <v>1660</v>
      </c>
      <c r="AF203" s="166" t="s">
        <v>1568</v>
      </c>
      <c r="AG203" s="166" t="s">
        <v>1661</v>
      </c>
      <c r="AH203" s="167" t="s">
        <v>41</v>
      </c>
      <c r="AI203" s="166"/>
      <c r="AJ203" s="166"/>
      <c r="AK203" s="166" t="s">
        <v>127</v>
      </c>
      <c r="AL203" s="166" t="s">
        <v>111</v>
      </c>
      <c r="AM203" s="168">
        <v>13900</v>
      </c>
      <c r="AN203" s="166"/>
      <c r="AO203" s="166" t="s">
        <v>111</v>
      </c>
      <c r="AP203" s="166" t="s">
        <v>447</v>
      </c>
      <c r="AQ203" s="166" t="s">
        <v>184</v>
      </c>
      <c r="AR203" s="166"/>
      <c r="AS203" s="166" t="s">
        <v>1662</v>
      </c>
      <c r="AT203" s="166"/>
      <c r="AU203" s="166"/>
      <c r="AV203" s="166"/>
      <c r="AW203" s="166" t="s">
        <v>1663</v>
      </c>
      <c r="AX203" s="166"/>
      <c r="AY203" s="166"/>
      <c r="AZ203" s="166"/>
      <c r="BA203" s="166"/>
      <c r="BB203" s="166">
        <v>93539760</v>
      </c>
      <c r="BC203" s="166" t="s">
        <v>137</v>
      </c>
      <c r="BD203" s="166" t="s">
        <v>138</v>
      </c>
      <c r="BE203" s="166" t="s">
        <v>375</v>
      </c>
      <c r="BF203" s="166" t="s">
        <v>376</v>
      </c>
      <c r="BG203" s="166" t="s">
        <v>190</v>
      </c>
      <c r="BH203" s="166" t="s">
        <v>658</v>
      </c>
      <c r="BI203" s="166" t="s">
        <v>137</v>
      </c>
      <c r="BJ203" s="166" t="s">
        <v>111</v>
      </c>
      <c r="BK203" s="166"/>
      <c r="BL203" s="166"/>
      <c r="BM203" s="166"/>
      <c r="BN203" s="166" t="s">
        <v>192</v>
      </c>
      <c r="BO203" s="166" t="s">
        <v>265</v>
      </c>
    </row>
    <row r="204" spans="1:67">
      <c r="A204" s="166">
        <v>194</v>
      </c>
      <c r="B204" s="166" t="s">
        <v>106</v>
      </c>
      <c r="C204" s="166" t="s">
        <v>107</v>
      </c>
      <c r="D204" s="166" t="s">
        <v>298</v>
      </c>
      <c r="E204" s="166" t="s">
        <v>1664</v>
      </c>
      <c r="F204" s="166" t="s">
        <v>399</v>
      </c>
      <c r="G204" s="166" t="s">
        <v>1665</v>
      </c>
      <c r="H204" s="166" t="s">
        <v>1666</v>
      </c>
      <c r="I204" s="166" t="s">
        <v>1667</v>
      </c>
      <c r="J204" s="166" t="s">
        <v>228</v>
      </c>
      <c r="K204" s="166" t="s">
        <v>32</v>
      </c>
      <c r="L204" s="166" t="s">
        <v>402</v>
      </c>
      <c r="M204" s="166" t="s">
        <v>1668</v>
      </c>
      <c r="N204" s="166" t="s">
        <v>111</v>
      </c>
      <c r="O204" s="166"/>
      <c r="P204" s="166"/>
      <c r="Q204" s="166" t="s">
        <v>1669</v>
      </c>
      <c r="R204" s="166" t="s">
        <v>32</v>
      </c>
      <c r="S204" s="166" t="s">
        <v>1670</v>
      </c>
      <c r="T204" s="166" t="s">
        <v>204</v>
      </c>
      <c r="U204" s="166" t="s">
        <v>1671</v>
      </c>
      <c r="V204" s="166" t="s">
        <v>119</v>
      </c>
      <c r="W204" s="166" t="s">
        <v>1584</v>
      </c>
      <c r="X204" s="166" t="s">
        <v>228</v>
      </c>
      <c r="Y204" s="166" t="s">
        <v>524</v>
      </c>
      <c r="Z204" s="166" t="s">
        <v>1672</v>
      </c>
      <c r="AA204" s="166" t="s">
        <v>1673</v>
      </c>
      <c r="AB204" s="166" t="s">
        <v>1669</v>
      </c>
      <c r="AC204" s="166">
        <v>5912178</v>
      </c>
      <c r="AD204" s="166" t="s">
        <v>32</v>
      </c>
      <c r="AE204" s="166" t="s">
        <v>1674</v>
      </c>
      <c r="AF204" s="166" t="s">
        <v>32</v>
      </c>
      <c r="AG204" s="166" t="s">
        <v>1675</v>
      </c>
      <c r="AH204" s="167" t="s">
        <v>38</v>
      </c>
      <c r="AI204" s="166" t="s">
        <v>966</v>
      </c>
      <c r="AJ204" s="166" t="s">
        <v>967</v>
      </c>
      <c r="AK204" s="166" t="s">
        <v>127</v>
      </c>
      <c r="AL204" s="166" t="s">
        <v>111</v>
      </c>
      <c r="AM204" s="168">
        <v>65960</v>
      </c>
      <c r="AN204" s="166"/>
      <c r="AO204" s="166" t="s">
        <v>111</v>
      </c>
      <c r="AP204" s="166" t="s">
        <v>212</v>
      </c>
      <c r="AQ204" s="166" t="s">
        <v>184</v>
      </c>
      <c r="AR204" s="166"/>
      <c r="AS204" s="166" t="s">
        <v>1676</v>
      </c>
      <c r="AT204" s="166" t="s">
        <v>1677</v>
      </c>
      <c r="AU204" s="166" t="s">
        <v>412</v>
      </c>
      <c r="AV204" s="166"/>
      <c r="AW204" s="166" t="s">
        <v>1678</v>
      </c>
      <c r="AX204" s="166"/>
      <c r="AY204" s="166"/>
      <c r="AZ204" s="166"/>
      <c r="BA204" s="166"/>
      <c r="BB204" s="166">
        <v>93881474</v>
      </c>
      <c r="BC204" s="166" t="s">
        <v>137</v>
      </c>
      <c r="BD204" s="166" t="s">
        <v>138</v>
      </c>
      <c r="BE204" s="166" t="s">
        <v>375</v>
      </c>
      <c r="BF204" s="166" t="s">
        <v>812</v>
      </c>
      <c r="BG204" s="166" t="s">
        <v>190</v>
      </c>
      <c r="BH204" s="166" t="s">
        <v>658</v>
      </c>
      <c r="BI204" s="166" t="s">
        <v>191</v>
      </c>
      <c r="BJ204" s="166" t="s">
        <v>111</v>
      </c>
      <c r="BK204" s="166"/>
      <c r="BL204" s="166"/>
      <c r="BM204" s="166"/>
      <c r="BN204" s="166" t="s">
        <v>192</v>
      </c>
      <c r="BO204" s="166" t="s">
        <v>1679</v>
      </c>
    </row>
    <row r="205" spans="1:67">
      <c r="A205" s="166">
        <v>195</v>
      </c>
      <c r="B205" s="166" t="s">
        <v>106</v>
      </c>
      <c r="C205" s="166" t="s">
        <v>107</v>
      </c>
      <c r="D205" s="166" t="s">
        <v>1680</v>
      </c>
      <c r="E205" s="166" t="s">
        <v>1681</v>
      </c>
      <c r="F205" s="166" t="s">
        <v>1682</v>
      </c>
      <c r="G205" s="166" t="s">
        <v>1683</v>
      </c>
      <c r="H205" s="166" t="s">
        <v>1684</v>
      </c>
      <c r="I205" s="166"/>
      <c r="J205" s="166" t="s">
        <v>247</v>
      </c>
      <c r="K205" s="166" t="s">
        <v>23</v>
      </c>
      <c r="L205" s="166" t="s">
        <v>171</v>
      </c>
      <c r="M205" s="166" t="s">
        <v>172</v>
      </c>
      <c r="N205" s="166" t="s">
        <v>1685</v>
      </c>
      <c r="O205" s="166"/>
      <c r="P205" s="166"/>
      <c r="Q205" s="166" t="s">
        <v>1680</v>
      </c>
      <c r="R205" s="166" t="s">
        <v>23</v>
      </c>
      <c r="S205" s="166" t="s">
        <v>1686</v>
      </c>
      <c r="T205" s="166" t="s">
        <v>117</v>
      </c>
      <c r="U205" s="166" t="s">
        <v>1687</v>
      </c>
      <c r="V205" s="166" t="s">
        <v>119</v>
      </c>
      <c r="W205" s="166" t="s">
        <v>820</v>
      </c>
      <c r="X205" s="166" t="s">
        <v>247</v>
      </c>
      <c r="Y205" s="166" t="s">
        <v>177</v>
      </c>
      <c r="Z205" s="166" t="s">
        <v>1688</v>
      </c>
      <c r="AA205" s="166" t="s">
        <v>1689</v>
      </c>
      <c r="AB205" s="166" t="s">
        <v>1680</v>
      </c>
      <c r="AC205" s="166">
        <v>5943682</v>
      </c>
      <c r="AD205" s="166" t="s">
        <v>23</v>
      </c>
      <c r="AE205" s="166" t="s">
        <v>1690</v>
      </c>
      <c r="AF205" s="166" t="s">
        <v>23</v>
      </c>
      <c r="AG205" s="166" t="s">
        <v>1691</v>
      </c>
      <c r="AH205" s="167" t="s">
        <v>40</v>
      </c>
      <c r="AI205" s="166" t="s">
        <v>1692</v>
      </c>
      <c r="AJ205" s="166" t="s">
        <v>1693</v>
      </c>
      <c r="AK205" s="166" t="s">
        <v>127</v>
      </c>
      <c r="AL205" s="166" t="s">
        <v>111</v>
      </c>
      <c r="AM205" s="168">
        <v>51500</v>
      </c>
      <c r="AN205" s="166"/>
      <c r="AO205" s="166" t="s">
        <v>1682</v>
      </c>
      <c r="AP205" s="166" t="s">
        <v>130</v>
      </c>
      <c r="AQ205" s="166" t="s">
        <v>184</v>
      </c>
      <c r="AR205" s="166"/>
      <c r="AS205" s="166" t="s">
        <v>1694</v>
      </c>
      <c r="AT205" s="166"/>
      <c r="AU205" s="166" t="s">
        <v>1695</v>
      </c>
      <c r="AV205" s="166"/>
      <c r="AW205" s="166" t="s">
        <v>1696</v>
      </c>
      <c r="AX205" s="166"/>
      <c r="AY205" s="166"/>
      <c r="AZ205" s="166"/>
      <c r="BA205" s="166"/>
      <c r="BB205" s="166">
        <v>44296836</v>
      </c>
      <c r="BC205" s="166" t="s">
        <v>137</v>
      </c>
      <c r="BD205" s="166" t="s">
        <v>1038</v>
      </c>
      <c r="BE205" s="166" t="s">
        <v>1697</v>
      </c>
      <c r="BF205" s="166" t="s">
        <v>111</v>
      </c>
      <c r="BG205" s="166"/>
      <c r="BH205" s="166" t="s">
        <v>286</v>
      </c>
      <c r="BI205" s="166" t="s">
        <v>191</v>
      </c>
      <c r="BJ205" s="166" t="s">
        <v>111</v>
      </c>
      <c r="BK205" s="166"/>
      <c r="BL205" s="166"/>
      <c r="BM205" s="166"/>
      <c r="BN205" s="166" t="s">
        <v>192</v>
      </c>
      <c r="BO205" s="166" t="s">
        <v>172</v>
      </c>
    </row>
    <row r="206" spans="1:67">
      <c r="A206" s="166">
        <v>196</v>
      </c>
      <c r="B206" s="166" t="s">
        <v>106</v>
      </c>
      <c r="C206" s="166" t="s">
        <v>107</v>
      </c>
      <c r="D206" s="166" t="s">
        <v>397</v>
      </c>
      <c r="E206" s="166" t="s">
        <v>1698</v>
      </c>
      <c r="F206" s="166" t="s">
        <v>1482</v>
      </c>
      <c r="G206" s="166" t="s">
        <v>1699</v>
      </c>
      <c r="H206" s="166" t="s">
        <v>1700</v>
      </c>
      <c r="I206" s="166" t="s">
        <v>111</v>
      </c>
      <c r="J206" s="166" t="s">
        <v>228</v>
      </c>
      <c r="K206" s="166" t="s">
        <v>1701</v>
      </c>
      <c r="L206" s="166" t="s">
        <v>478</v>
      </c>
      <c r="M206" s="166" t="s">
        <v>478</v>
      </c>
      <c r="N206" s="166" t="s">
        <v>111</v>
      </c>
      <c r="O206" s="166"/>
      <c r="P206" s="166"/>
      <c r="Q206" s="166" t="s">
        <v>1702</v>
      </c>
      <c r="R206" s="166" t="s">
        <v>1701</v>
      </c>
      <c r="S206" s="166" t="s">
        <v>1703</v>
      </c>
      <c r="T206" s="166" t="s">
        <v>204</v>
      </c>
      <c r="U206" s="166" t="s">
        <v>1704</v>
      </c>
      <c r="V206" s="166" t="s">
        <v>119</v>
      </c>
      <c r="W206" s="166" t="s">
        <v>366</v>
      </c>
      <c r="X206" s="166" t="s">
        <v>228</v>
      </c>
      <c r="Y206" s="166" t="s">
        <v>1046</v>
      </c>
      <c r="Z206" s="166" t="s">
        <v>1047</v>
      </c>
      <c r="AA206" s="166" t="s">
        <v>1705</v>
      </c>
      <c r="AB206" s="166" t="s">
        <v>1702</v>
      </c>
      <c r="AC206" s="166">
        <v>5907051</v>
      </c>
      <c r="AD206" s="166" t="s">
        <v>9</v>
      </c>
      <c r="AE206" s="166" t="s">
        <v>1706</v>
      </c>
      <c r="AF206" s="166" t="s">
        <v>1701</v>
      </c>
      <c r="AG206" s="166" t="s">
        <v>1707</v>
      </c>
      <c r="AH206" s="167" t="s">
        <v>41</v>
      </c>
      <c r="AI206" s="166"/>
      <c r="AJ206" s="166"/>
      <c r="AK206" s="166" t="s">
        <v>127</v>
      </c>
      <c r="AL206" s="166" t="s">
        <v>111</v>
      </c>
      <c r="AM206" s="168">
        <v>9150</v>
      </c>
      <c r="AN206" s="166"/>
      <c r="AO206" s="166" t="s">
        <v>111</v>
      </c>
      <c r="AP206" s="166" t="s">
        <v>447</v>
      </c>
      <c r="AQ206" s="166" t="s">
        <v>184</v>
      </c>
      <c r="AR206" s="166"/>
      <c r="AS206" s="166" t="s">
        <v>1708</v>
      </c>
      <c r="AT206" s="166"/>
      <c r="AU206" s="166"/>
      <c r="AV206" s="166"/>
      <c r="AW206" s="166" t="s">
        <v>1709</v>
      </c>
      <c r="AX206" s="166"/>
      <c r="AY206" s="166"/>
      <c r="AZ206" s="166"/>
      <c r="BA206" s="166"/>
      <c r="BB206" s="166">
        <v>70181213</v>
      </c>
      <c r="BC206" s="166" t="s">
        <v>137</v>
      </c>
      <c r="BD206" s="166" t="s">
        <v>138</v>
      </c>
      <c r="BE206" s="166" t="s">
        <v>375</v>
      </c>
      <c r="BF206" s="166" t="s">
        <v>1710</v>
      </c>
      <c r="BG206" s="166" t="s">
        <v>190</v>
      </c>
      <c r="BH206" s="166" t="s">
        <v>218</v>
      </c>
      <c r="BI206" s="166" t="s">
        <v>137</v>
      </c>
      <c r="BJ206" s="166" t="s">
        <v>111</v>
      </c>
      <c r="BK206" s="166"/>
      <c r="BL206" s="166"/>
      <c r="BM206" s="166"/>
      <c r="BN206" s="166" t="s">
        <v>192</v>
      </c>
      <c r="BO206" s="166" t="s">
        <v>307</v>
      </c>
    </row>
    <row r="207" spans="1:67">
      <c r="A207" s="166">
        <v>197</v>
      </c>
      <c r="B207" s="166" t="s">
        <v>106</v>
      </c>
      <c r="C207" s="166" t="s">
        <v>107</v>
      </c>
      <c r="D207" s="166" t="s">
        <v>1711</v>
      </c>
      <c r="E207" s="166" t="s">
        <v>1712</v>
      </c>
      <c r="F207" s="166" t="s">
        <v>956</v>
      </c>
      <c r="G207" s="166" t="s">
        <v>1713</v>
      </c>
      <c r="H207" s="166" t="s">
        <v>111</v>
      </c>
      <c r="I207" s="166" t="s">
        <v>111</v>
      </c>
      <c r="J207" s="166" t="s">
        <v>228</v>
      </c>
      <c r="K207" s="166" t="s">
        <v>9</v>
      </c>
      <c r="L207" s="166" t="s">
        <v>171</v>
      </c>
      <c r="M207" s="166" t="s">
        <v>1714</v>
      </c>
      <c r="N207" s="166" t="s">
        <v>976</v>
      </c>
      <c r="O207" s="166"/>
      <c r="P207" s="166"/>
      <c r="Q207" s="166" t="s">
        <v>1711</v>
      </c>
      <c r="R207" s="166" t="s">
        <v>9</v>
      </c>
      <c r="S207" s="166" t="s">
        <v>1715</v>
      </c>
      <c r="T207" s="166" t="s">
        <v>204</v>
      </c>
      <c r="U207" s="166" t="s">
        <v>1716</v>
      </c>
      <c r="V207" s="166" t="s">
        <v>119</v>
      </c>
      <c r="W207" s="166" t="s">
        <v>276</v>
      </c>
      <c r="X207" s="166" t="s">
        <v>228</v>
      </c>
      <c r="Y207" s="166" t="s">
        <v>543</v>
      </c>
      <c r="Z207" s="166" t="s">
        <v>1717</v>
      </c>
      <c r="AA207" s="166" t="s">
        <v>1718</v>
      </c>
      <c r="AB207" s="166" t="s">
        <v>1711</v>
      </c>
      <c r="AC207" s="166">
        <v>5943048</v>
      </c>
      <c r="AD207" s="166" t="s">
        <v>9</v>
      </c>
      <c r="AE207" s="166" t="s">
        <v>1719</v>
      </c>
      <c r="AF207" s="166" t="s">
        <v>9</v>
      </c>
      <c r="AG207" s="166" t="s">
        <v>1719</v>
      </c>
      <c r="AH207" s="167" t="s">
        <v>38</v>
      </c>
      <c r="AI207" s="166" t="s">
        <v>1720</v>
      </c>
      <c r="AJ207" s="166" t="s">
        <v>1721</v>
      </c>
      <c r="AK207" s="166" t="s">
        <v>127</v>
      </c>
      <c r="AL207" s="166" t="s">
        <v>111</v>
      </c>
      <c r="AM207" s="168">
        <v>6500</v>
      </c>
      <c r="AN207" s="166"/>
      <c r="AO207" s="166" t="s">
        <v>9</v>
      </c>
      <c r="AP207" s="166" t="s">
        <v>212</v>
      </c>
      <c r="AQ207" s="166" t="s">
        <v>184</v>
      </c>
      <c r="AR207" s="166"/>
      <c r="AS207" s="166" t="s">
        <v>1722</v>
      </c>
      <c r="AT207" s="166"/>
      <c r="AU207" s="166" t="s">
        <v>1723</v>
      </c>
      <c r="AV207" s="166"/>
      <c r="AW207" s="166" t="s">
        <v>1724</v>
      </c>
      <c r="AX207" s="166"/>
      <c r="AY207" s="166"/>
      <c r="AZ207" s="166"/>
      <c r="BA207" s="166"/>
      <c r="BB207" s="166">
        <v>93607268</v>
      </c>
      <c r="BC207" s="166" t="s">
        <v>137</v>
      </c>
      <c r="BD207" s="166" t="s">
        <v>238</v>
      </c>
      <c r="BE207" s="166" t="s">
        <v>285</v>
      </c>
      <c r="BF207" s="166" t="s">
        <v>217</v>
      </c>
      <c r="BG207" s="166" t="s">
        <v>190</v>
      </c>
      <c r="BH207" s="166" t="s">
        <v>286</v>
      </c>
      <c r="BI207" s="166" t="s">
        <v>191</v>
      </c>
      <c r="BJ207" s="166" t="s">
        <v>111</v>
      </c>
      <c r="BK207" s="166"/>
      <c r="BL207" s="166"/>
      <c r="BM207" s="166"/>
      <c r="BN207" s="166" t="s">
        <v>192</v>
      </c>
      <c r="BO207" s="166" t="s">
        <v>307</v>
      </c>
    </row>
    <row r="208" spans="1:67">
      <c r="A208" s="166">
        <v>198</v>
      </c>
      <c r="B208" s="166" t="s">
        <v>106</v>
      </c>
      <c r="C208" s="166" t="s">
        <v>107</v>
      </c>
      <c r="D208" s="166" t="s">
        <v>1711</v>
      </c>
      <c r="E208" s="166" t="s">
        <v>1712</v>
      </c>
      <c r="F208" s="166" t="s">
        <v>956</v>
      </c>
      <c r="G208" s="166" t="s">
        <v>1713</v>
      </c>
      <c r="H208" s="166" t="s">
        <v>111</v>
      </c>
      <c r="I208" s="166" t="s">
        <v>111</v>
      </c>
      <c r="J208" s="166" t="s">
        <v>228</v>
      </c>
      <c r="K208" s="166" t="s">
        <v>9</v>
      </c>
      <c r="L208" s="166" t="s">
        <v>171</v>
      </c>
      <c r="M208" s="166" t="s">
        <v>1714</v>
      </c>
      <c r="N208" s="166" t="s">
        <v>976</v>
      </c>
      <c r="O208" s="166"/>
      <c r="P208" s="166"/>
      <c r="Q208" s="166" t="s">
        <v>1711</v>
      </c>
      <c r="R208" s="166" t="s">
        <v>9</v>
      </c>
      <c r="S208" s="166" t="s">
        <v>1715</v>
      </c>
      <c r="T208" s="166" t="s">
        <v>204</v>
      </c>
      <c r="U208" s="166" t="s">
        <v>1716</v>
      </c>
      <c r="V208" s="166" t="s">
        <v>119</v>
      </c>
      <c r="W208" s="166" t="s">
        <v>276</v>
      </c>
      <c r="X208" s="166" t="s">
        <v>228</v>
      </c>
      <c r="Y208" s="166" t="s">
        <v>543</v>
      </c>
      <c r="Z208" s="166" t="s">
        <v>1717</v>
      </c>
      <c r="AA208" s="166" t="s">
        <v>1718</v>
      </c>
      <c r="AB208" s="166" t="s">
        <v>1711</v>
      </c>
      <c r="AC208" s="166">
        <v>5943048</v>
      </c>
      <c r="AD208" s="166" t="s">
        <v>9</v>
      </c>
      <c r="AE208" s="166" t="s">
        <v>1719</v>
      </c>
      <c r="AF208" s="166" t="s">
        <v>9</v>
      </c>
      <c r="AG208" s="166" t="s">
        <v>1719</v>
      </c>
      <c r="AH208" s="167" t="s">
        <v>38</v>
      </c>
      <c r="AI208" s="166" t="s">
        <v>1725</v>
      </c>
      <c r="AJ208" s="166" t="s">
        <v>734</v>
      </c>
      <c r="AK208" s="166" t="s">
        <v>127</v>
      </c>
      <c r="AL208" s="166" t="s">
        <v>111</v>
      </c>
      <c r="AM208" s="168">
        <v>4800</v>
      </c>
      <c r="AN208" s="166"/>
      <c r="AO208" s="166" t="s">
        <v>9</v>
      </c>
      <c r="AP208" s="166" t="s">
        <v>212</v>
      </c>
      <c r="AQ208" s="166" t="s">
        <v>184</v>
      </c>
      <c r="AR208" s="166"/>
      <c r="AS208" s="166" t="s">
        <v>1722</v>
      </c>
      <c r="AT208" s="166"/>
      <c r="AU208" s="166" t="s">
        <v>1723</v>
      </c>
      <c r="AV208" s="166"/>
      <c r="AW208" s="166" t="s">
        <v>1724</v>
      </c>
      <c r="AX208" s="166"/>
      <c r="AY208" s="166"/>
      <c r="AZ208" s="166"/>
      <c r="BA208" s="166"/>
      <c r="BB208" s="166">
        <v>93607268</v>
      </c>
      <c r="BC208" s="166" t="s">
        <v>137</v>
      </c>
      <c r="BD208" s="166" t="s">
        <v>238</v>
      </c>
      <c r="BE208" s="166" t="s">
        <v>285</v>
      </c>
      <c r="BF208" s="166" t="s">
        <v>217</v>
      </c>
      <c r="BG208" s="166" t="s">
        <v>190</v>
      </c>
      <c r="BH208" s="166" t="s">
        <v>286</v>
      </c>
      <c r="BI208" s="166" t="s">
        <v>191</v>
      </c>
      <c r="BJ208" s="166" t="s">
        <v>111</v>
      </c>
      <c r="BK208" s="166"/>
      <c r="BL208" s="166"/>
      <c r="BM208" s="166"/>
      <c r="BN208" s="166" t="s">
        <v>192</v>
      </c>
      <c r="BO208" s="166" t="s">
        <v>307</v>
      </c>
    </row>
    <row r="209" spans="1:67">
      <c r="A209" s="166">
        <v>199</v>
      </c>
      <c r="B209" s="166" t="s">
        <v>106</v>
      </c>
      <c r="C209" s="166" t="s">
        <v>107</v>
      </c>
      <c r="D209" s="166" t="s">
        <v>397</v>
      </c>
      <c r="E209" s="166" t="s">
        <v>1726</v>
      </c>
      <c r="F209" s="166" t="s">
        <v>1482</v>
      </c>
      <c r="G209" s="166" t="s">
        <v>1727</v>
      </c>
      <c r="H209" s="166" t="s">
        <v>1728</v>
      </c>
      <c r="I209" s="166" t="s">
        <v>111</v>
      </c>
      <c r="J209" s="166" t="s">
        <v>247</v>
      </c>
      <c r="K209" s="166" t="s">
        <v>9</v>
      </c>
      <c r="L209" s="166" t="s">
        <v>333</v>
      </c>
      <c r="M209" s="166" t="s">
        <v>327</v>
      </c>
      <c r="N209" s="166" t="s">
        <v>111</v>
      </c>
      <c r="O209" s="166"/>
      <c r="P209" s="166"/>
      <c r="Q209" s="166" t="s">
        <v>1729</v>
      </c>
      <c r="R209" s="166" t="s">
        <v>9</v>
      </c>
      <c r="S209" s="166" t="s">
        <v>1730</v>
      </c>
      <c r="T209" s="166" t="s">
        <v>204</v>
      </c>
      <c r="U209" s="166" t="s">
        <v>1731</v>
      </c>
      <c r="V209" s="166" t="s">
        <v>119</v>
      </c>
      <c r="W209" s="166" t="s">
        <v>1546</v>
      </c>
      <c r="X209" s="166" t="s">
        <v>247</v>
      </c>
      <c r="Y209" s="166" t="s">
        <v>1732</v>
      </c>
      <c r="Z209" s="166" t="s">
        <v>1733</v>
      </c>
      <c r="AA209" s="166" t="s">
        <v>1734</v>
      </c>
      <c r="AB209" s="166" t="s">
        <v>1729</v>
      </c>
      <c r="AC209" s="166">
        <v>5942883</v>
      </c>
      <c r="AD209" s="166" t="s">
        <v>9</v>
      </c>
      <c r="AE209" s="166" t="s">
        <v>1735</v>
      </c>
      <c r="AF209" s="166" t="s">
        <v>9</v>
      </c>
      <c r="AG209" s="166" t="s">
        <v>1736</v>
      </c>
      <c r="AH209" s="167" t="s">
        <v>41</v>
      </c>
      <c r="AI209" s="166" t="s">
        <v>1737</v>
      </c>
      <c r="AJ209" s="166" t="s">
        <v>1738</v>
      </c>
      <c r="AK209" s="166" t="s">
        <v>127</v>
      </c>
      <c r="AL209" s="166" t="s">
        <v>111</v>
      </c>
      <c r="AM209" s="168">
        <v>4478.2</v>
      </c>
      <c r="AN209" s="166"/>
      <c r="AO209" s="166" t="s">
        <v>111</v>
      </c>
      <c r="AP209" s="166" t="s">
        <v>212</v>
      </c>
      <c r="AQ209" s="166" t="s">
        <v>184</v>
      </c>
      <c r="AR209" s="166" t="s">
        <v>132</v>
      </c>
      <c r="AS209" s="166" t="s">
        <v>1739</v>
      </c>
      <c r="AT209" s="166" t="s">
        <v>1740</v>
      </c>
      <c r="AU209" s="166" t="s">
        <v>1723</v>
      </c>
      <c r="AV209" s="166"/>
      <c r="AW209" s="166" t="s">
        <v>1741</v>
      </c>
      <c r="AX209" s="166"/>
      <c r="AY209" s="166"/>
      <c r="AZ209" s="166"/>
      <c r="BA209" s="166"/>
      <c r="BB209" s="166">
        <v>93592827</v>
      </c>
      <c r="BC209" s="166" t="s">
        <v>137</v>
      </c>
      <c r="BD209" s="166" t="s">
        <v>138</v>
      </c>
      <c r="BE209" s="166" t="s">
        <v>1742</v>
      </c>
      <c r="BF209" s="166" t="s">
        <v>812</v>
      </c>
      <c r="BG209" s="166" t="s">
        <v>190</v>
      </c>
      <c r="BH209" s="166" t="s">
        <v>658</v>
      </c>
      <c r="BI209" s="166" t="s">
        <v>191</v>
      </c>
      <c r="BJ209" s="166" t="s">
        <v>111</v>
      </c>
      <c r="BK209" s="166"/>
      <c r="BL209" s="166" t="s">
        <v>142</v>
      </c>
      <c r="BM209" s="166"/>
      <c r="BN209" s="166" t="s">
        <v>378</v>
      </c>
      <c r="BO209" s="166" t="s">
        <v>307</v>
      </c>
    </row>
    <row r="210" spans="1:67">
      <c r="A210" s="166">
        <v>200</v>
      </c>
      <c r="B210" s="166" t="s">
        <v>106</v>
      </c>
      <c r="C210" s="166" t="s">
        <v>107</v>
      </c>
      <c r="D210" s="166" t="s">
        <v>397</v>
      </c>
      <c r="E210" s="166" t="s">
        <v>1726</v>
      </c>
      <c r="F210" s="166" t="s">
        <v>1482</v>
      </c>
      <c r="G210" s="166" t="s">
        <v>1727</v>
      </c>
      <c r="H210" s="166" t="s">
        <v>1728</v>
      </c>
      <c r="I210" s="166" t="s">
        <v>111</v>
      </c>
      <c r="J210" s="166" t="s">
        <v>247</v>
      </c>
      <c r="K210" s="166" t="s">
        <v>9</v>
      </c>
      <c r="L210" s="166" t="s">
        <v>333</v>
      </c>
      <c r="M210" s="166" t="s">
        <v>327</v>
      </c>
      <c r="N210" s="166" t="s">
        <v>111</v>
      </c>
      <c r="O210" s="166"/>
      <c r="P210" s="166"/>
      <c r="Q210" s="166" t="s">
        <v>1729</v>
      </c>
      <c r="R210" s="166" t="s">
        <v>9</v>
      </c>
      <c r="S210" s="166" t="s">
        <v>1730</v>
      </c>
      <c r="T210" s="166" t="s">
        <v>204</v>
      </c>
      <c r="U210" s="166" t="s">
        <v>1731</v>
      </c>
      <c r="V210" s="166" t="s">
        <v>119</v>
      </c>
      <c r="W210" s="166" t="s">
        <v>1546</v>
      </c>
      <c r="X210" s="166" t="s">
        <v>247</v>
      </c>
      <c r="Y210" s="166" t="s">
        <v>1732</v>
      </c>
      <c r="Z210" s="166" t="s">
        <v>1733</v>
      </c>
      <c r="AA210" s="166" t="s">
        <v>1734</v>
      </c>
      <c r="AB210" s="166" t="s">
        <v>1729</v>
      </c>
      <c r="AC210" s="166">
        <v>5942883</v>
      </c>
      <c r="AD210" s="166" t="s">
        <v>9</v>
      </c>
      <c r="AE210" s="166" t="s">
        <v>1735</v>
      </c>
      <c r="AF210" s="166" t="s">
        <v>9</v>
      </c>
      <c r="AG210" s="166" t="s">
        <v>1736</v>
      </c>
      <c r="AH210" s="167" t="s">
        <v>41</v>
      </c>
      <c r="AI210" s="166" t="s">
        <v>1743</v>
      </c>
      <c r="AJ210" s="166" t="s">
        <v>1744</v>
      </c>
      <c r="AK210" s="166" t="s">
        <v>127</v>
      </c>
      <c r="AL210" s="166" t="s">
        <v>111</v>
      </c>
      <c r="AM210" s="168">
        <v>5374</v>
      </c>
      <c r="AN210" s="166"/>
      <c r="AO210" s="166" t="s">
        <v>111</v>
      </c>
      <c r="AP210" s="166" t="s">
        <v>212</v>
      </c>
      <c r="AQ210" s="166" t="s">
        <v>184</v>
      </c>
      <c r="AR210" s="166" t="s">
        <v>132</v>
      </c>
      <c r="AS210" s="166" t="s">
        <v>1739</v>
      </c>
      <c r="AT210" s="166" t="s">
        <v>1745</v>
      </c>
      <c r="AU210" s="166" t="s">
        <v>1723</v>
      </c>
      <c r="AV210" s="166"/>
      <c r="AW210" s="166" t="s">
        <v>1741</v>
      </c>
      <c r="AX210" s="166"/>
      <c r="AY210" s="166"/>
      <c r="AZ210" s="166"/>
      <c r="BA210" s="166"/>
      <c r="BB210" s="166">
        <v>93592827</v>
      </c>
      <c r="BC210" s="166" t="s">
        <v>137</v>
      </c>
      <c r="BD210" s="166" t="s">
        <v>138</v>
      </c>
      <c r="BE210" s="166" t="s">
        <v>1742</v>
      </c>
      <c r="BF210" s="166" t="s">
        <v>812</v>
      </c>
      <c r="BG210" s="166" t="s">
        <v>190</v>
      </c>
      <c r="BH210" s="166" t="s">
        <v>658</v>
      </c>
      <c r="BI210" s="166" t="s">
        <v>191</v>
      </c>
      <c r="BJ210" s="166" t="s">
        <v>111</v>
      </c>
      <c r="BK210" s="166"/>
      <c r="BL210" s="166" t="s">
        <v>142</v>
      </c>
      <c r="BM210" s="166"/>
      <c r="BN210" s="166" t="s">
        <v>378</v>
      </c>
      <c r="BO210" s="166" t="s">
        <v>307</v>
      </c>
    </row>
    <row r="211" spans="1:67">
      <c r="A211" s="166">
        <v>201</v>
      </c>
      <c r="B211" s="166" t="s">
        <v>106</v>
      </c>
      <c r="C211" s="166" t="s">
        <v>107</v>
      </c>
      <c r="D211" s="166" t="s">
        <v>397</v>
      </c>
      <c r="E211" s="166" t="s">
        <v>1726</v>
      </c>
      <c r="F211" s="166" t="s">
        <v>1482</v>
      </c>
      <c r="G211" s="166" t="s">
        <v>1727</v>
      </c>
      <c r="H211" s="166" t="s">
        <v>1728</v>
      </c>
      <c r="I211" s="166" t="s">
        <v>111</v>
      </c>
      <c r="J211" s="166" t="s">
        <v>247</v>
      </c>
      <c r="K211" s="166" t="s">
        <v>9</v>
      </c>
      <c r="L211" s="166" t="s">
        <v>333</v>
      </c>
      <c r="M211" s="166" t="s">
        <v>327</v>
      </c>
      <c r="N211" s="166" t="s">
        <v>111</v>
      </c>
      <c r="O211" s="166"/>
      <c r="P211" s="166"/>
      <c r="Q211" s="166" t="s">
        <v>1729</v>
      </c>
      <c r="R211" s="166" t="s">
        <v>9</v>
      </c>
      <c r="S211" s="166" t="s">
        <v>1730</v>
      </c>
      <c r="T211" s="166" t="s">
        <v>204</v>
      </c>
      <c r="U211" s="166" t="s">
        <v>1731</v>
      </c>
      <c r="V211" s="166" t="s">
        <v>119</v>
      </c>
      <c r="W211" s="166" t="s">
        <v>1546</v>
      </c>
      <c r="X211" s="166" t="s">
        <v>247</v>
      </c>
      <c r="Y211" s="166" t="s">
        <v>1732</v>
      </c>
      <c r="Z211" s="166" t="s">
        <v>1733</v>
      </c>
      <c r="AA211" s="166" t="s">
        <v>1734</v>
      </c>
      <c r="AB211" s="166" t="s">
        <v>1729</v>
      </c>
      <c r="AC211" s="166">
        <v>5942883</v>
      </c>
      <c r="AD211" s="166" t="s">
        <v>9</v>
      </c>
      <c r="AE211" s="166" t="s">
        <v>1735</v>
      </c>
      <c r="AF211" s="166" t="s">
        <v>9</v>
      </c>
      <c r="AG211" s="166" t="s">
        <v>1736</v>
      </c>
      <c r="AH211" s="167" t="s">
        <v>41</v>
      </c>
      <c r="AI211" s="166" t="s">
        <v>1746</v>
      </c>
      <c r="AJ211" s="166" t="s">
        <v>870</v>
      </c>
      <c r="AK211" s="166" t="s">
        <v>127</v>
      </c>
      <c r="AL211" s="166" t="s">
        <v>111</v>
      </c>
      <c r="AM211" s="168">
        <v>4094.5</v>
      </c>
      <c r="AN211" s="166"/>
      <c r="AO211" s="166" t="s">
        <v>111</v>
      </c>
      <c r="AP211" s="166" t="s">
        <v>212</v>
      </c>
      <c r="AQ211" s="166" t="s">
        <v>184</v>
      </c>
      <c r="AR211" s="166" t="s">
        <v>132</v>
      </c>
      <c r="AS211" s="166" t="s">
        <v>1739</v>
      </c>
      <c r="AT211" s="166" t="s">
        <v>1747</v>
      </c>
      <c r="AU211" s="166" t="s">
        <v>1723</v>
      </c>
      <c r="AV211" s="166"/>
      <c r="AW211" s="166" t="s">
        <v>1741</v>
      </c>
      <c r="AX211" s="166"/>
      <c r="AY211" s="166"/>
      <c r="AZ211" s="166"/>
      <c r="BA211" s="166"/>
      <c r="BB211" s="166">
        <v>93592827</v>
      </c>
      <c r="BC211" s="166" t="s">
        <v>137</v>
      </c>
      <c r="BD211" s="166" t="s">
        <v>138</v>
      </c>
      <c r="BE211" s="166" t="s">
        <v>1742</v>
      </c>
      <c r="BF211" s="166" t="s">
        <v>812</v>
      </c>
      <c r="BG211" s="166" t="s">
        <v>190</v>
      </c>
      <c r="BH211" s="166" t="s">
        <v>658</v>
      </c>
      <c r="BI211" s="166" t="s">
        <v>191</v>
      </c>
      <c r="BJ211" s="166" t="s">
        <v>111</v>
      </c>
      <c r="BK211" s="166"/>
      <c r="BL211" s="166" t="s">
        <v>142</v>
      </c>
      <c r="BM211" s="166"/>
      <c r="BN211" s="166" t="s">
        <v>378</v>
      </c>
      <c r="BO211" s="166" t="s">
        <v>307</v>
      </c>
    </row>
    <row r="212" spans="1:67">
      <c r="A212" s="166">
        <v>202</v>
      </c>
      <c r="B212" s="166" t="s">
        <v>106</v>
      </c>
      <c r="C212" s="166" t="s">
        <v>107</v>
      </c>
      <c r="D212" s="166" t="s">
        <v>397</v>
      </c>
      <c r="E212" s="166" t="s">
        <v>1726</v>
      </c>
      <c r="F212" s="166" t="s">
        <v>1482</v>
      </c>
      <c r="G212" s="166" t="s">
        <v>1727</v>
      </c>
      <c r="H212" s="166" t="s">
        <v>1728</v>
      </c>
      <c r="I212" s="166" t="s">
        <v>111</v>
      </c>
      <c r="J212" s="166" t="s">
        <v>247</v>
      </c>
      <c r="K212" s="166" t="s">
        <v>9</v>
      </c>
      <c r="L212" s="166" t="s">
        <v>333</v>
      </c>
      <c r="M212" s="166" t="s">
        <v>327</v>
      </c>
      <c r="N212" s="166" t="s">
        <v>111</v>
      </c>
      <c r="O212" s="166"/>
      <c r="P212" s="166"/>
      <c r="Q212" s="166" t="s">
        <v>1729</v>
      </c>
      <c r="R212" s="166" t="s">
        <v>9</v>
      </c>
      <c r="S212" s="166" t="s">
        <v>1730</v>
      </c>
      <c r="T212" s="166" t="s">
        <v>204</v>
      </c>
      <c r="U212" s="166" t="s">
        <v>1731</v>
      </c>
      <c r="V212" s="166" t="s">
        <v>119</v>
      </c>
      <c r="W212" s="166" t="s">
        <v>1546</v>
      </c>
      <c r="X212" s="166" t="s">
        <v>247</v>
      </c>
      <c r="Y212" s="166" t="s">
        <v>1732</v>
      </c>
      <c r="Z212" s="166" t="s">
        <v>1733</v>
      </c>
      <c r="AA212" s="166" t="s">
        <v>1734</v>
      </c>
      <c r="AB212" s="166" t="s">
        <v>1729</v>
      </c>
      <c r="AC212" s="166">
        <v>5942883</v>
      </c>
      <c r="AD212" s="166" t="s">
        <v>9</v>
      </c>
      <c r="AE212" s="166" t="s">
        <v>1735</v>
      </c>
      <c r="AF212" s="166" t="s">
        <v>9</v>
      </c>
      <c r="AG212" s="166" t="s">
        <v>1736</v>
      </c>
      <c r="AH212" s="167" t="s">
        <v>41</v>
      </c>
      <c r="AI212" s="166" t="s">
        <v>1748</v>
      </c>
      <c r="AJ212" s="166" t="s">
        <v>842</v>
      </c>
      <c r="AK212" s="166" t="s">
        <v>127</v>
      </c>
      <c r="AL212" s="166" t="s">
        <v>111</v>
      </c>
      <c r="AM212" s="168">
        <v>3646.6</v>
      </c>
      <c r="AN212" s="166"/>
      <c r="AO212" s="166" t="s">
        <v>111</v>
      </c>
      <c r="AP212" s="166" t="s">
        <v>212</v>
      </c>
      <c r="AQ212" s="166" t="s">
        <v>184</v>
      </c>
      <c r="AR212" s="166" t="s">
        <v>132</v>
      </c>
      <c r="AS212" s="166" t="s">
        <v>1739</v>
      </c>
      <c r="AT212" s="166" t="s">
        <v>1749</v>
      </c>
      <c r="AU212" s="166" t="s">
        <v>1723</v>
      </c>
      <c r="AV212" s="166"/>
      <c r="AW212" s="166" t="s">
        <v>1741</v>
      </c>
      <c r="AX212" s="166"/>
      <c r="AY212" s="166"/>
      <c r="AZ212" s="166"/>
      <c r="BA212" s="166"/>
      <c r="BB212" s="166">
        <v>93592827</v>
      </c>
      <c r="BC212" s="166" t="s">
        <v>137</v>
      </c>
      <c r="BD212" s="166" t="s">
        <v>138</v>
      </c>
      <c r="BE212" s="166" t="s">
        <v>1742</v>
      </c>
      <c r="BF212" s="166" t="s">
        <v>812</v>
      </c>
      <c r="BG212" s="166" t="s">
        <v>190</v>
      </c>
      <c r="BH212" s="166" t="s">
        <v>658</v>
      </c>
      <c r="BI212" s="166" t="s">
        <v>191</v>
      </c>
      <c r="BJ212" s="166" t="s">
        <v>111</v>
      </c>
      <c r="BK212" s="166"/>
      <c r="BL212" s="166" t="s">
        <v>142</v>
      </c>
      <c r="BM212" s="166"/>
      <c r="BN212" s="166" t="s">
        <v>378</v>
      </c>
      <c r="BO212" s="166" t="s">
        <v>307</v>
      </c>
    </row>
    <row r="213" spans="1:67">
      <c r="A213" s="166">
        <v>203</v>
      </c>
      <c r="B213" s="166" t="s">
        <v>106</v>
      </c>
      <c r="C213" s="166" t="s">
        <v>107</v>
      </c>
      <c r="D213" s="166" t="s">
        <v>397</v>
      </c>
      <c r="E213" s="166" t="s">
        <v>1726</v>
      </c>
      <c r="F213" s="166" t="s">
        <v>1482</v>
      </c>
      <c r="G213" s="166" t="s">
        <v>1727</v>
      </c>
      <c r="H213" s="166" t="s">
        <v>1728</v>
      </c>
      <c r="I213" s="166" t="s">
        <v>111</v>
      </c>
      <c r="J213" s="166" t="s">
        <v>247</v>
      </c>
      <c r="K213" s="166" t="s">
        <v>9</v>
      </c>
      <c r="L213" s="166" t="s">
        <v>333</v>
      </c>
      <c r="M213" s="166" t="s">
        <v>327</v>
      </c>
      <c r="N213" s="166" t="s">
        <v>111</v>
      </c>
      <c r="O213" s="166"/>
      <c r="P213" s="166"/>
      <c r="Q213" s="166" t="s">
        <v>1729</v>
      </c>
      <c r="R213" s="166" t="s">
        <v>9</v>
      </c>
      <c r="S213" s="166" t="s">
        <v>1730</v>
      </c>
      <c r="T213" s="166" t="s">
        <v>204</v>
      </c>
      <c r="U213" s="166" t="s">
        <v>1731</v>
      </c>
      <c r="V213" s="166" t="s">
        <v>119</v>
      </c>
      <c r="W213" s="166" t="s">
        <v>1546</v>
      </c>
      <c r="X213" s="166" t="s">
        <v>247</v>
      </c>
      <c r="Y213" s="166" t="s">
        <v>1732</v>
      </c>
      <c r="Z213" s="166" t="s">
        <v>1733</v>
      </c>
      <c r="AA213" s="166" t="s">
        <v>1734</v>
      </c>
      <c r="AB213" s="166" t="s">
        <v>1729</v>
      </c>
      <c r="AC213" s="166">
        <v>5942883</v>
      </c>
      <c r="AD213" s="166" t="s">
        <v>9</v>
      </c>
      <c r="AE213" s="166" t="s">
        <v>1735</v>
      </c>
      <c r="AF213" s="166" t="s">
        <v>9</v>
      </c>
      <c r="AG213" s="166" t="s">
        <v>1736</v>
      </c>
      <c r="AH213" s="167" t="s">
        <v>41</v>
      </c>
      <c r="AI213" s="166" t="s">
        <v>1750</v>
      </c>
      <c r="AJ213" s="166" t="s">
        <v>855</v>
      </c>
      <c r="AK213" s="166" t="s">
        <v>127</v>
      </c>
      <c r="AL213" s="166" t="s">
        <v>111</v>
      </c>
      <c r="AM213" s="168">
        <v>2570.9</v>
      </c>
      <c r="AN213" s="166"/>
      <c r="AO213" s="166" t="s">
        <v>111</v>
      </c>
      <c r="AP213" s="166" t="s">
        <v>212</v>
      </c>
      <c r="AQ213" s="166" t="s">
        <v>184</v>
      </c>
      <c r="AR213" s="166" t="s">
        <v>132</v>
      </c>
      <c r="AS213" s="166" t="s">
        <v>1739</v>
      </c>
      <c r="AT213" s="166" t="s">
        <v>1751</v>
      </c>
      <c r="AU213" s="166" t="s">
        <v>1723</v>
      </c>
      <c r="AV213" s="166"/>
      <c r="AW213" s="166" t="s">
        <v>1741</v>
      </c>
      <c r="AX213" s="166"/>
      <c r="AY213" s="166"/>
      <c r="AZ213" s="166"/>
      <c r="BA213" s="166"/>
      <c r="BB213" s="166">
        <v>93592827</v>
      </c>
      <c r="BC213" s="166" t="s">
        <v>137</v>
      </c>
      <c r="BD213" s="166" t="s">
        <v>138</v>
      </c>
      <c r="BE213" s="166" t="s">
        <v>1742</v>
      </c>
      <c r="BF213" s="166" t="s">
        <v>812</v>
      </c>
      <c r="BG213" s="166" t="s">
        <v>190</v>
      </c>
      <c r="BH213" s="166" t="s">
        <v>658</v>
      </c>
      <c r="BI213" s="166" t="s">
        <v>191</v>
      </c>
      <c r="BJ213" s="166" t="s">
        <v>111</v>
      </c>
      <c r="BK213" s="166"/>
      <c r="BL213" s="166" t="s">
        <v>142</v>
      </c>
      <c r="BM213" s="166"/>
      <c r="BN213" s="166" t="s">
        <v>378</v>
      </c>
      <c r="BO213" s="166" t="s">
        <v>307</v>
      </c>
    </row>
    <row r="214" spans="1:67">
      <c r="A214" s="166">
        <v>204</v>
      </c>
      <c r="B214" s="166" t="s">
        <v>106</v>
      </c>
      <c r="C214" s="166" t="s">
        <v>107</v>
      </c>
      <c r="D214" s="166" t="s">
        <v>397</v>
      </c>
      <c r="E214" s="166" t="s">
        <v>1726</v>
      </c>
      <c r="F214" s="166" t="s">
        <v>1482</v>
      </c>
      <c r="G214" s="166" t="s">
        <v>1727</v>
      </c>
      <c r="H214" s="166" t="s">
        <v>1728</v>
      </c>
      <c r="I214" s="166" t="s">
        <v>111</v>
      </c>
      <c r="J214" s="166" t="s">
        <v>247</v>
      </c>
      <c r="K214" s="166" t="s">
        <v>9</v>
      </c>
      <c r="L214" s="166" t="s">
        <v>333</v>
      </c>
      <c r="M214" s="166" t="s">
        <v>327</v>
      </c>
      <c r="N214" s="166" t="s">
        <v>111</v>
      </c>
      <c r="O214" s="166"/>
      <c r="P214" s="166"/>
      <c r="Q214" s="166" t="s">
        <v>1729</v>
      </c>
      <c r="R214" s="166" t="s">
        <v>9</v>
      </c>
      <c r="S214" s="166" t="s">
        <v>1730</v>
      </c>
      <c r="T214" s="166" t="s">
        <v>204</v>
      </c>
      <c r="U214" s="166" t="s">
        <v>1731</v>
      </c>
      <c r="V214" s="166" t="s">
        <v>119</v>
      </c>
      <c r="W214" s="166" t="s">
        <v>1546</v>
      </c>
      <c r="X214" s="166" t="s">
        <v>247</v>
      </c>
      <c r="Y214" s="166" t="s">
        <v>1732</v>
      </c>
      <c r="Z214" s="166" t="s">
        <v>1733</v>
      </c>
      <c r="AA214" s="166" t="s">
        <v>1734</v>
      </c>
      <c r="AB214" s="166" t="s">
        <v>1729</v>
      </c>
      <c r="AC214" s="166">
        <v>5942883</v>
      </c>
      <c r="AD214" s="166" t="s">
        <v>9</v>
      </c>
      <c r="AE214" s="166" t="s">
        <v>1735</v>
      </c>
      <c r="AF214" s="166" t="s">
        <v>9</v>
      </c>
      <c r="AG214" s="166" t="s">
        <v>1736</v>
      </c>
      <c r="AH214" s="167" t="s">
        <v>41</v>
      </c>
      <c r="AI214" s="166" t="s">
        <v>1752</v>
      </c>
      <c r="AJ214" s="166" t="s">
        <v>864</v>
      </c>
      <c r="AK214" s="166" t="s">
        <v>127</v>
      </c>
      <c r="AL214" s="166" t="s">
        <v>111</v>
      </c>
      <c r="AM214" s="168">
        <v>5310</v>
      </c>
      <c r="AN214" s="166"/>
      <c r="AO214" s="166" t="s">
        <v>111</v>
      </c>
      <c r="AP214" s="166" t="s">
        <v>212</v>
      </c>
      <c r="AQ214" s="166" t="s">
        <v>184</v>
      </c>
      <c r="AR214" s="166" t="s">
        <v>132</v>
      </c>
      <c r="AS214" s="166" t="s">
        <v>1739</v>
      </c>
      <c r="AT214" s="166" t="s">
        <v>1753</v>
      </c>
      <c r="AU214" s="166" t="s">
        <v>1723</v>
      </c>
      <c r="AV214" s="166"/>
      <c r="AW214" s="166" t="s">
        <v>1741</v>
      </c>
      <c r="AX214" s="166"/>
      <c r="AY214" s="166"/>
      <c r="AZ214" s="166"/>
      <c r="BA214" s="166"/>
      <c r="BB214" s="166">
        <v>93592827</v>
      </c>
      <c r="BC214" s="166" t="s">
        <v>137</v>
      </c>
      <c r="BD214" s="166" t="s">
        <v>138</v>
      </c>
      <c r="BE214" s="166" t="s">
        <v>1742</v>
      </c>
      <c r="BF214" s="166" t="s">
        <v>812</v>
      </c>
      <c r="BG214" s="166" t="s">
        <v>190</v>
      </c>
      <c r="BH214" s="166" t="s">
        <v>658</v>
      </c>
      <c r="BI214" s="166" t="s">
        <v>191</v>
      </c>
      <c r="BJ214" s="166" t="s">
        <v>111</v>
      </c>
      <c r="BK214" s="166"/>
      <c r="BL214" s="166" t="s">
        <v>142</v>
      </c>
      <c r="BM214" s="166"/>
      <c r="BN214" s="166" t="s">
        <v>378</v>
      </c>
      <c r="BO214" s="166" t="s">
        <v>307</v>
      </c>
    </row>
    <row r="215" spans="1:67">
      <c r="A215" s="166">
        <v>205</v>
      </c>
      <c r="B215" s="166" t="s">
        <v>106</v>
      </c>
      <c r="C215" s="166" t="s">
        <v>107</v>
      </c>
      <c r="D215" s="166" t="s">
        <v>397</v>
      </c>
      <c r="E215" s="166" t="s">
        <v>1726</v>
      </c>
      <c r="F215" s="166" t="s">
        <v>1482</v>
      </c>
      <c r="G215" s="166" t="s">
        <v>1727</v>
      </c>
      <c r="H215" s="166" t="s">
        <v>1728</v>
      </c>
      <c r="I215" s="166" t="s">
        <v>111</v>
      </c>
      <c r="J215" s="166" t="s">
        <v>247</v>
      </c>
      <c r="K215" s="166" t="s">
        <v>9</v>
      </c>
      <c r="L215" s="166" t="s">
        <v>333</v>
      </c>
      <c r="M215" s="166" t="s">
        <v>327</v>
      </c>
      <c r="N215" s="166" t="s">
        <v>111</v>
      </c>
      <c r="O215" s="166"/>
      <c r="P215" s="166"/>
      <c r="Q215" s="166" t="s">
        <v>1729</v>
      </c>
      <c r="R215" s="166" t="s">
        <v>9</v>
      </c>
      <c r="S215" s="166" t="s">
        <v>1730</v>
      </c>
      <c r="T215" s="166" t="s">
        <v>204</v>
      </c>
      <c r="U215" s="166" t="s">
        <v>1731</v>
      </c>
      <c r="V215" s="166" t="s">
        <v>119</v>
      </c>
      <c r="W215" s="166" t="s">
        <v>1546</v>
      </c>
      <c r="X215" s="166" t="s">
        <v>247</v>
      </c>
      <c r="Y215" s="166" t="s">
        <v>1732</v>
      </c>
      <c r="Z215" s="166" t="s">
        <v>1733</v>
      </c>
      <c r="AA215" s="166" t="s">
        <v>1734</v>
      </c>
      <c r="AB215" s="166" t="s">
        <v>1729</v>
      </c>
      <c r="AC215" s="166">
        <v>5942883</v>
      </c>
      <c r="AD215" s="166" t="s">
        <v>9</v>
      </c>
      <c r="AE215" s="166" t="s">
        <v>1735</v>
      </c>
      <c r="AF215" s="166" t="s">
        <v>9</v>
      </c>
      <c r="AG215" s="166" t="s">
        <v>1736</v>
      </c>
      <c r="AH215" s="167" t="s">
        <v>40</v>
      </c>
      <c r="AI215" s="166" t="s">
        <v>1395</v>
      </c>
      <c r="AJ215" s="166" t="s">
        <v>1039</v>
      </c>
      <c r="AK215" s="166" t="s">
        <v>127</v>
      </c>
      <c r="AL215" s="166" t="s">
        <v>111</v>
      </c>
      <c r="AM215" s="168">
        <v>3825.8</v>
      </c>
      <c r="AN215" s="166"/>
      <c r="AO215" s="166" t="s">
        <v>111</v>
      </c>
      <c r="AP215" s="166" t="s">
        <v>212</v>
      </c>
      <c r="AQ215" s="166" t="s">
        <v>184</v>
      </c>
      <c r="AR215" s="166" t="s">
        <v>132</v>
      </c>
      <c r="AS215" s="166" t="s">
        <v>1739</v>
      </c>
      <c r="AT215" s="166" t="s">
        <v>1754</v>
      </c>
      <c r="AU215" s="166" t="s">
        <v>1723</v>
      </c>
      <c r="AV215" s="166"/>
      <c r="AW215" s="166" t="s">
        <v>1741</v>
      </c>
      <c r="AX215" s="166"/>
      <c r="AY215" s="166"/>
      <c r="AZ215" s="166"/>
      <c r="BA215" s="166"/>
      <c r="BB215" s="166">
        <v>93592827</v>
      </c>
      <c r="BC215" s="166" t="s">
        <v>137</v>
      </c>
      <c r="BD215" s="166" t="s">
        <v>138</v>
      </c>
      <c r="BE215" s="166" t="s">
        <v>1742</v>
      </c>
      <c r="BF215" s="166" t="s">
        <v>812</v>
      </c>
      <c r="BG215" s="166" t="s">
        <v>190</v>
      </c>
      <c r="BH215" s="166" t="s">
        <v>658</v>
      </c>
      <c r="BI215" s="166" t="s">
        <v>191</v>
      </c>
      <c r="BJ215" s="166" t="s">
        <v>111</v>
      </c>
      <c r="BK215" s="166"/>
      <c r="BL215" s="166" t="s">
        <v>142</v>
      </c>
      <c r="BM215" s="166"/>
      <c r="BN215" s="166" t="s">
        <v>378</v>
      </c>
      <c r="BO215" s="166" t="s">
        <v>307</v>
      </c>
    </row>
    <row r="216" spans="1:67">
      <c r="A216" s="166">
        <v>206</v>
      </c>
      <c r="B216" s="166" t="s">
        <v>106</v>
      </c>
      <c r="C216" s="166" t="s">
        <v>107</v>
      </c>
      <c r="D216" s="166" t="s">
        <v>397</v>
      </c>
      <c r="E216" s="166" t="s">
        <v>1726</v>
      </c>
      <c r="F216" s="166" t="s">
        <v>1482</v>
      </c>
      <c r="G216" s="166" t="s">
        <v>1727</v>
      </c>
      <c r="H216" s="166" t="s">
        <v>1728</v>
      </c>
      <c r="I216" s="166" t="s">
        <v>111</v>
      </c>
      <c r="J216" s="166" t="s">
        <v>247</v>
      </c>
      <c r="K216" s="166" t="s">
        <v>9</v>
      </c>
      <c r="L216" s="166" t="s">
        <v>333</v>
      </c>
      <c r="M216" s="166" t="s">
        <v>327</v>
      </c>
      <c r="N216" s="166" t="s">
        <v>111</v>
      </c>
      <c r="O216" s="166"/>
      <c r="P216" s="166"/>
      <c r="Q216" s="166" t="s">
        <v>1729</v>
      </c>
      <c r="R216" s="166" t="s">
        <v>9</v>
      </c>
      <c r="S216" s="166" t="s">
        <v>1730</v>
      </c>
      <c r="T216" s="166" t="s">
        <v>204</v>
      </c>
      <c r="U216" s="166" t="s">
        <v>1731</v>
      </c>
      <c r="V216" s="166" t="s">
        <v>119</v>
      </c>
      <c r="W216" s="166" t="s">
        <v>1546</v>
      </c>
      <c r="X216" s="166" t="s">
        <v>247</v>
      </c>
      <c r="Y216" s="166" t="s">
        <v>1732</v>
      </c>
      <c r="Z216" s="166" t="s">
        <v>1733</v>
      </c>
      <c r="AA216" s="166" t="s">
        <v>1734</v>
      </c>
      <c r="AB216" s="166" t="s">
        <v>1729</v>
      </c>
      <c r="AC216" s="166">
        <v>5942883</v>
      </c>
      <c r="AD216" s="166" t="s">
        <v>9</v>
      </c>
      <c r="AE216" s="166" t="s">
        <v>1735</v>
      </c>
      <c r="AF216" s="166" t="s">
        <v>9</v>
      </c>
      <c r="AG216" s="166" t="s">
        <v>1736</v>
      </c>
      <c r="AH216" s="167" t="s">
        <v>41</v>
      </c>
      <c r="AI216" s="166" t="s">
        <v>1755</v>
      </c>
      <c r="AJ216" s="166" t="s">
        <v>1562</v>
      </c>
      <c r="AK216" s="166" t="s">
        <v>127</v>
      </c>
      <c r="AL216" s="166" t="s">
        <v>111</v>
      </c>
      <c r="AM216" s="168">
        <v>21000</v>
      </c>
      <c r="AN216" s="166"/>
      <c r="AO216" s="166" t="s">
        <v>111</v>
      </c>
      <c r="AP216" s="166" t="s">
        <v>212</v>
      </c>
      <c r="AQ216" s="166" t="s">
        <v>184</v>
      </c>
      <c r="AR216" s="166" t="s">
        <v>132</v>
      </c>
      <c r="AS216" s="166" t="s">
        <v>1739</v>
      </c>
      <c r="AT216" s="166"/>
      <c r="AU216" s="166" t="s">
        <v>1723</v>
      </c>
      <c r="AV216" s="166"/>
      <c r="AW216" s="166" t="s">
        <v>1741</v>
      </c>
      <c r="AX216" s="166"/>
      <c r="AY216" s="166"/>
      <c r="AZ216" s="166"/>
      <c r="BA216" s="166"/>
      <c r="BB216" s="166">
        <v>93592827</v>
      </c>
      <c r="BC216" s="166" t="s">
        <v>137</v>
      </c>
      <c r="BD216" s="166" t="s">
        <v>138</v>
      </c>
      <c r="BE216" s="166" t="s">
        <v>1742</v>
      </c>
      <c r="BF216" s="166" t="s">
        <v>812</v>
      </c>
      <c r="BG216" s="166" t="s">
        <v>190</v>
      </c>
      <c r="BH216" s="166" t="s">
        <v>658</v>
      </c>
      <c r="BI216" s="166" t="s">
        <v>191</v>
      </c>
      <c r="BJ216" s="166" t="s">
        <v>111</v>
      </c>
      <c r="BK216" s="166"/>
      <c r="BL216" s="166"/>
      <c r="BM216" s="166"/>
      <c r="BN216" s="166" t="s">
        <v>378</v>
      </c>
      <c r="BO216" s="166" t="s">
        <v>307</v>
      </c>
    </row>
    <row r="217" spans="1:67">
      <c r="A217" s="166">
        <v>207</v>
      </c>
      <c r="B217" s="166" t="s">
        <v>106</v>
      </c>
      <c r="C217" s="166" t="s">
        <v>107</v>
      </c>
      <c r="D217" s="166" t="s">
        <v>1756</v>
      </c>
      <c r="E217" s="166" t="s">
        <v>1757</v>
      </c>
      <c r="F217" s="166" t="s">
        <v>1355</v>
      </c>
      <c r="G217" s="166" t="s">
        <v>1758</v>
      </c>
      <c r="H217" s="166" t="s">
        <v>1759</v>
      </c>
      <c r="I217" s="166"/>
      <c r="J217" s="166" t="s">
        <v>198</v>
      </c>
      <c r="K217" s="166" t="s">
        <v>32</v>
      </c>
      <c r="L217" s="166" t="s">
        <v>171</v>
      </c>
      <c r="M217" s="166" t="s">
        <v>172</v>
      </c>
      <c r="N217" s="166" t="s">
        <v>1358</v>
      </c>
      <c r="O217" s="166"/>
      <c r="P217" s="166"/>
      <c r="Q217" s="166" t="s">
        <v>1756</v>
      </c>
      <c r="R217" s="166" t="s">
        <v>32</v>
      </c>
      <c r="S217" s="166" t="s">
        <v>1760</v>
      </c>
      <c r="T217" s="166" t="s">
        <v>117</v>
      </c>
      <c r="U217" s="166" t="s">
        <v>1761</v>
      </c>
      <c r="V217" s="166" t="s">
        <v>338</v>
      </c>
      <c r="W217" s="166" t="s">
        <v>1762</v>
      </c>
      <c r="X217" s="166" t="s">
        <v>198</v>
      </c>
      <c r="Y217" s="166" t="s">
        <v>1763</v>
      </c>
      <c r="Z217" s="166" t="s">
        <v>1658</v>
      </c>
      <c r="AA217" s="166" t="s">
        <v>1764</v>
      </c>
      <c r="AB217" s="166" t="s">
        <v>1756</v>
      </c>
      <c r="AC217" s="166">
        <v>5942823</v>
      </c>
      <c r="AD217" s="166" t="s">
        <v>32</v>
      </c>
      <c r="AE217" s="166" t="s">
        <v>1765</v>
      </c>
      <c r="AF217" s="166" t="s">
        <v>32</v>
      </c>
      <c r="AG217" s="166" t="s">
        <v>1766</v>
      </c>
      <c r="AH217" s="167" t="s">
        <v>38</v>
      </c>
      <c r="AI217" s="166" t="s">
        <v>1767</v>
      </c>
      <c r="AJ217" s="166" t="s">
        <v>1768</v>
      </c>
      <c r="AK217" s="166" t="s">
        <v>127</v>
      </c>
      <c r="AL217" s="166" t="s">
        <v>111</v>
      </c>
      <c r="AM217" s="168">
        <v>28800</v>
      </c>
      <c r="AN217" s="166"/>
      <c r="AO217" s="166" t="s">
        <v>1355</v>
      </c>
      <c r="AP217" s="166" t="s">
        <v>130</v>
      </c>
      <c r="AQ217" s="166" t="s">
        <v>184</v>
      </c>
      <c r="AR217" s="166"/>
      <c r="AS217" s="166" t="s">
        <v>1769</v>
      </c>
      <c r="AT217" s="166"/>
      <c r="AU217" s="166" t="s">
        <v>1723</v>
      </c>
      <c r="AV217" s="166"/>
      <c r="AW217" s="166" t="s">
        <v>1770</v>
      </c>
      <c r="AX217" s="166"/>
      <c r="AY217" s="166"/>
      <c r="AZ217" s="166"/>
      <c r="BA217" s="166"/>
      <c r="BB217" s="166">
        <v>93077962</v>
      </c>
      <c r="BC217" s="166" t="s">
        <v>137</v>
      </c>
      <c r="BD217" s="166" t="s">
        <v>138</v>
      </c>
      <c r="BE217" s="166" t="s">
        <v>1771</v>
      </c>
      <c r="BF217" s="166" t="s">
        <v>1772</v>
      </c>
      <c r="BG217" s="166" t="s">
        <v>1631</v>
      </c>
      <c r="BH217" s="166" t="s">
        <v>141</v>
      </c>
      <c r="BI217" s="166" t="s">
        <v>191</v>
      </c>
      <c r="BJ217" s="166" t="s">
        <v>111</v>
      </c>
      <c r="BK217" s="166"/>
      <c r="BL217" s="166"/>
      <c r="BM217" s="166"/>
      <c r="BN217" s="166"/>
      <c r="BO217" s="166" t="s">
        <v>172</v>
      </c>
    </row>
    <row r="218" spans="1:67">
      <c r="A218" s="166">
        <v>208</v>
      </c>
      <c r="B218" s="166" t="s">
        <v>106</v>
      </c>
      <c r="C218" s="166" t="s">
        <v>107</v>
      </c>
      <c r="D218" s="166" t="s">
        <v>298</v>
      </c>
      <c r="E218" s="166" t="s">
        <v>1773</v>
      </c>
      <c r="F218" s="166" t="s">
        <v>329</v>
      </c>
      <c r="G218" s="166" t="s">
        <v>1774</v>
      </c>
      <c r="H218" s="166" t="s">
        <v>1775</v>
      </c>
      <c r="I218" s="166" t="s">
        <v>111</v>
      </c>
      <c r="J218" s="166" t="s">
        <v>112</v>
      </c>
      <c r="K218" s="166" t="s">
        <v>23</v>
      </c>
      <c r="L218" s="166" t="s">
        <v>402</v>
      </c>
      <c r="M218" s="166" t="s">
        <v>1668</v>
      </c>
      <c r="N218" s="166" t="s">
        <v>111</v>
      </c>
      <c r="O218" s="166"/>
      <c r="P218" s="166"/>
      <c r="Q218" s="166" t="s">
        <v>1776</v>
      </c>
      <c r="R218" s="166" t="s">
        <v>23</v>
      </c>
      <c r="S218" s="166" t="s">
        <v>1777</v>
      </c>
      <c r="T218" s="166" t="s">
        <v>204</v>
      </c>
      <c r="U218" s="166" t="s">
        <v>1778</v>
      </c>
      <c r="V218" s="166" t="s">
        <v>119</v>
      </c>
      <c r="W218" s="166" t="s">
        <v>227</v>
      </c>
      <c r="X218" s="166" t="s">
        <v>198</v>
      </c>
      <c r="Y218" s="166" t="s">
        <v>1779</v>
      </c>
      <c r="Z218" s="166" t="s">
        <v>1780</v>
      </c>
      <c r="AA218" s="166" t="s">
        <v>1142</v>
      </c>
      <c r="AB218" s="166" t="s">
        <v>1776</v>
      </c>
      <c r="AC218" s="166">
        <v>5911391</v>
      </c>
      <c r="AD218" s="166" t="s">
        <v>23</v>
      </c>
      <c r="AE218" s="166" t="s">
        <v>1781</v>
      </c>
      <c r="AF218" s="166" t="s">
        <v>23</v>
      </c>
      <c r="AG218" s="166" t="s">
        <v>1781</v>
      </c>
      <c r="AH218" s="167" t="s">
        <v>38</v>
      </c>
      <c r="AI218" s="166" t="s">
        <v>1782</v>
      </c>
      <c r="AJ218" s="166" t="s">
        <v>1783</v>
      </c>
      <c r="AK218" s="166" t="s">
        <v>127</v>
      </c>
      <c r="AL218" s="166" t="s">
        <v>111</v>
      </c>
      <c r="AM218" s="168">
        <v>33000</v>
      </c>
      <c r="AN218" s="166"/>
      <c r="AO218" s="166" t="s">
        <v>111</v>
      </c>
      <c r="AP218" s="166" t="s">
        <v>212</v>
      </c>
      <c r="AQ218" s="166" t="s">
        <v>184</v>
      </c>
      <c r="AR218" s="166"/>
      <c r="AS218" s="166" t="s">
        <v>1784</v>
      </c>
      <c r="AT218" s="166"/>
      <c r="AU218" s="166" t="s">
        <v>1723</v>
      </c>
      <c r="AV218" s="166"/>
      <c r="AW218" s="166" t="s">
        <v>1785</v>
      </c>
      <c r="AX218" s="166"/>
      <c r="AY218" s="166"/>
      <c r="AZ218" s="166"/>
      <c r="BA218" s="166"/>
      <c r="BB218" s="166">
        <v>91173271</v>
      </c>
      <c r="BC218" s="166" t="s">
        <v>137</v>
      </c>
      <c r="BD218" s="166" t="s">
        <v>138</v>
      </c>
      <c r="BE218" s="166" t="s">
        <v>239</v>
      </c>
      <c r="BF218" s="166" t="s">
        <v>217</v>
      </c>
      <c r="BG218" s="166" t="s">
        <v>190</v>
      </c>
      <c r="BH218" s="166" t="s">
        <v>218</v>
      </c>
      <c r="BI218" s="166" t="s">
        <v>191</v>
      </c>
      <c r="BJ218" s="166" t="s">
        <v>111</v>
      </c>
      <c r="BK218" s="166"/>
      <c r="BL218" s="166"/>
      <c r="BM218" s="166"/>
      <c r="BN218" s="166"/>
      <c r="BO218" s="166" t="s">
        <v>307</v>
      </c>
    </row>
    <row r="219" spans="1:67">
      <c r="A219" s="166">
        <v>209</v>
      </c>
      <c r="B219" s="166" t="s">
        <v>106</v>
      </c>
      <c r="C219" s="166" t="s">
        <v>107</v>
      </c>
      <c r="D219" s="166" t="s">
        <v>1786</v>
      </c>
      <c r="E219" s="166" t="s">
        <v>1787</v>
      </c>
      <c r="F219" s="166" t="s">
        <v>457</v>
      </c>
      <c r="G219" s="166" t="s">
        <v>1788</v>
      </c>
      <c r="H219" s="166" t="s">
        <v>1789</v>
      </c>
      <c r="I219" s="166" t="s">
        <v>111</v>
      </c>
      <c r="J219" s="166" t="s">
        <v>112</v>
      </c>
      <c r="K219" s="166" t="s">
        <v>457</v>
      </c>
      <c r="L219" s="166" t="s">
        <v>222</v>
      </c>
      <c r="M219" s="166" t="s">
        <v>223</v>
      </c>
      <c r="N219" s="166" t="s">
        <v>111</v>
      </c>
      <c r="O219" s="166" t="s">
        <v>457</v>
      </c>
      <c r="P219" s="166" t="s">
        <v>1790</v>
      </c>
      <c r="Q219" s="166" t="s">
        <v>1791</v>
      </c>
      <c r="R219" s="166" t="s">
        <v>32</v>
      </c>
      <c r="S219" s="166" t="s">
        <v>1792</v>
      </c>
      <c r="T219" s="166" t="s">
        <v>204</v>
      </c>
      <c r="U219" s="166" t="s">
        <v>1793</v>
      </c>
      <c r="V219" s="166" t="s">
        <v>119</v>
      </c>
      <c r="W219" s="166" t="s">
        <v>1794</v>
      </c>
      <c r="X219" s="166" t="s">
        <v>112</v>
      </c>
      <c r="Y219" s="166" t="s">
        <v>1795</v>
      </c>
      <c r="Z219" s="166" t="s">
        <v>776</v>
      </c>
      <c r="AA219" s="166" t="s">
        <v>190</v>
      </c>
      <c r="AB219" s="166" t="s">
        <v>1791</v>
      </c>
      <c r="AC219" s="166">
        <v>5906869</v>
      </c>
      <c r="AD219" s="166" t="s">
        <v>32</v>
      </c>
      <c r="AE219" s="166" t="s">
        <v>1796</v>
      </c>
      <c r="AF219" s="166" t="s">
        <v>32</v>
      </c>
      <c r="AG219" s="166" t="s">
        <v>1797</v>
      </c>
      <c r="AH219" s="167" t="s">
        <v>42</v>
      </c>
      <c r="AI219" s="166" t="s">
        <v>1798</v>
      </c>
      <c r="AJ219" s="166" t="s">
        <v>1799</v>
      </c>
      <c r="AK219" s="166" t="s">
        <v>127</v>
      </c>
      <c r="AL219" s="166" t="s">
        <v>111</v>
      </c>
      <c r="AM219" s="168">
        <v>12070.8</v>
      </c>
      <c r="AN219" s="166"/>
      <c r="AO219" s="166" t="s">
        <v>111</v>
      </c>
      <c r="AP219" s="166" t="s">
        <v>212</v>
      </c>
      <c r="AQ219" s="166" t="s">
        <v>184</v>
      </c>
      <c r="AR219" s="166"/>
      <c r="AS219" s="166" t="s">
        <v>1800</v>
      </c>
      <c r="AT219" s="166"/>
      <c r="AU219" s="166" t="s">
        <v>1723</v>
      </c>
      <c r="AV219" s="166"/>
      <c r="AW219" s="166" t="s">
        <v>1801</v>
      </c>
      <c r="AX219" s="166"/>
      <c r="AY219" s="166" t="s">
        <v>1802</v>
      </c>
      <c r="AZ219" s="166" t="s">
        <v>412</v>
      </c>
      <c r="BA219" s="166" t="s">
        <v>215</v>
      </c>
      <c r="BB219" s="166">
        <v>93724901</v>
      </c>
      <c r="BC219" s="166" t="s">
        <v>191</v>
      </c>
      <c r="BD219" s="166" t="s">
        <v>138</v>
      </c>
      <c r="BE219" s="166" t="s">
        <v>784</v>
      </c>
      <c r="BF219" s="166" t="s">
        <v>217</v>
      </c>
      <c r="BG219" s="166" t="s">
        <v>190</v>
      </c>
      <c r="BH219" s="166" t="s">
        <v>286</v>
      </c>
      <c r="BI219" s="166" t="s">
        <v>191</v>
      </c>
      <c r="BJ219" s="166" t="s">
        <v>111</v>
      </c>
      <c r="BK219" s="166"/>
      <c r="BL219" s="166"/>
      <c r="BM219" s="166">
        <v>111712978</v>
      </c>
      <c r="BN219" s="166" t="s">
        <v>143</v>
      </c>
      <c r="BO219" s="166" t="s">
        <v>307</v>
      </c>
    </row>
    <row r="220" spans="1:67">
      <c r="A220" s="166">
        <v>210</v>
      </c>
      <c r="B220" s="166" t="s">
        <v>106</v>
      </c>
      <c r="C220" s="166" t="s">
        <v>107</v>
      </c>
      <c r="D220" s="166" t="s">
        <v>1786</v>
      </c>
      <c r="E220" s="166" t="s">
        <v>1787</v>
      </c>
      <c r="F220" s="166" t="s">
        <v>457</v>
      </c>
      <c r="G220" s="166" t="s">
        <v>1788</v>
      </c>
      <c r="H220" s="166" t="s">
        <v>1789</v>
      </c>
      <c r="I220" s="166" t="s">
        <v>111</v>
      </c>
      <c r="J220" s="166" t="s">
        <v>112</v>
      </c>
      <c r="K220" s="166" t="s">
        <v>457</v>
      </c>
      <c r="L220" s="166" t="s">
        <v>222</v>
      </c>
      <c r="M220" s="166" t="s">
        <v>223</v>
      </c>
      <c r="N220" s="166" t="s">
        <v>111</v>
      </c>
      <c r="O220" s="166" t="s">
        <v>457</v>
      </c>
      <c r="P220" s="166" t="s">
        <v>1790</v>
      </c>
      <c r="Q220" s="166" t="s">
        <v>1791</v>
      </c>
      <c r="R220" s="166" t="s">
        <v>32</v>
      </c>
      <c r="S220" s="166" t="s">
        <v>1792</v>
      </c>
      <c r="T220" s="166" t="s">
        <v>204</v>
      </c>
      <c r="U220" s="166" t="s">
        <v>1793</v>
      </c>
      <c r="V220" s="166" t="s">
        <v>119</v>
      </c>
      <c r="W220" s="166" t="s">
        <v>1794</v>
      </c>
      <c r="X220" s="166" t="s">
        <v>112</v>
      </c>
      <c r="Y220" s="166" t="s">
        <v>1795</v>
      </c>
      <c r="Z220" s="166" t="s">
        <v>776</v>
      </c>
      <c r="AA220" s="166" t="s">
        <v>190</v>
      </c>
      <c r="AB220" s="166" t="s">
        <v>1791</v>
      </c>
      <c r="AC220" s="166">
        <v>5906869</v>
      </c>
      <c r="AD220" s="166" t="s">
        <v>32</v>
      </c>
      <c r="AE220" s="166" t="s">
        <v>1796</v>
      </c>
      <c r="AF220" s="166" t="s">
        <v>32</v>
      </c>
      <c r="AG220" s="166" t="s">
        <v>1797</v>
      </c>
      <c r="AH220" s="167" t="s">
        <v>38</v>
      </c>
      <c r="AI220" s="166" t="s">
        <v>1803</v>
      </c>
      <c r="AJ220" s="166" t="s">
        <v>1768</v>
      </c>
      <c r="AK220" s="166" t="s">
        <v>127</v>
      </c>
      <c r="AL220" s="166" t="s">
        <v>111</v>
      </c>
      <c r="AM220" s="168">
        <v>28800</v>
      </c>
      <c r="AN220" s="166"/>
      <c r="AO220" s="166" t="s">
        <v>111</v>
      </c>
      <c r="AP220" s="166" t="s">
        <v>212</v>
      </c>
      <c r="AQ220" s="166" t="s">
        <v>184</v>
      </c>
      <c r="AR220" s="166"/>
      <c r="AS220" s="166" t="s">
        <v>1800</v>
      </c>
      <c r="AT220" s="166"/>
      <c r="AU220" s="166" t="s">
        <v>1723</v>
      </c>
      <c r="AV220" s="166"/>
      <c r="AW220" s="166" t="s">
        <v>1801</v>
      </c>
      <c r="AX220" s="166"/>
      <c r="AY220" s="166"/>
      <c r="AZ220" s="166"/>
      <c r="BA220" s="166"/>
      <c r="BB220" s="166">
        <v>93724901</v>
      </c>
      <c r="BC220" s="166" t="s">
        <v>137</v>
      </c>
      <c r="BD220" s="166" t="s">
        <v>138</v>
      </c>
      <c r="BE220" s="166" t="s">
        <v>784</v>
      </c>
      <c r="BF220" s="166" t="s">
        <v>217</v>
      </c>
      <c r="BG220" s="166" t="s">
        <v>190</v>
      </c>
      <c r="BH220" s="166" t="s">
        <v>286</v>
      </c>
      <c r="BI220" s="166" t="s">
        <v>191</v>
      </c>
      <c r="BJ220" s="166" t="s">
        <v>111</v>
      </c>
      <c r="BK220" s="166"/>
      <c r="BL220" s="166"/>
      <c r="BM220" s="166">
        <v>111712978</v>
      </c>
      <c r="BN220" s="166" t="s">
        <v>143</v>
      </c>
      <c r="BO220" s="166" t="s">
        <v>307</v>
      </c>
    </row>
    <row r="221" spans="1:67">
      <c r="A221" s="166">
        <v>211</v>
      </c>
      <c r="B221" s="166" t="s">
        <v>106</v>
      </c>
      <c r="C221" s="166" t="s">
        <v>107</v>
      </c>
      <c r="D221" s="166" t="s">
        <v>1804</v>
      </c>
      <c r="E221" s="166" t="s">
        <v>1805</v>
      </c>
      <c r="F221" s="166" t="s">
        <v>1806</v>
      </c>
      <c r="G221" s="166" t="s">
        <v>1807</v>
      </c>
      <c r="H221" s="166" t="s">
        <v>1808</v>
      </c>
      <c r="I221" s="166"/>
      <c r="J221" s="166" t="s">
        <v>228</v>
      </c>
      <c r="K221" s="166" t="s">
        <v>9</v>
      </c>
      <c r="L221" s="166" t="s">
        <v>171</v>
      </c>
      <c r="M221" s="166" t="s">
        <v>172</v>
      </c>
      <c r="N221" s="166" t="s">
        <v>1809</v>
      </c>
      <c r="O221" s="166"/>
      <c r="P221" s="166"/>
      <c r="Q221" s="166" t="s">
        <v>1804</v>
      </c>
      <c r="R221" s="166" t="s">
        <v>9</v>
      </c>
      <c r="S221" s="166" t="s">
        <v>1810</v>
      </c>
      <c r="T221" s="166" t="s">
        <v>117</v>
      </c>
      <c r="U221" s="166" t="s">
        <v>1811</v>
      </c>
      <c r="V221" s="166" t="s">
        <v>119</v>
      </c>
      <c r="W221" s="166" t="s">
        <v>276</v>
      </c>
      <c r="X221" s="166" t="s">
        <v>228</v>
      </c>
      <c r="Y221" s="166" t="s">
        <v>1812</v>
      </c>
      <c r="Z221" s="166" t="s">
        <v>1813</v>
      </c>
      <c r="AA221" s="166" t="s">
        <v>945</v>
      </c>
      <c r="AB221" s="166" t="s">
        <v>1804</v>
      </c>
      <c r="AC221" s="166">
        <v>5906774</v>
      </c>
      <c r="AD221" s="166" t="s">
        <v>9</v>
      </c>
      <c r="AE221" s="166" t="s">
        <v>1814</v>
      </c>
      <c r="AF221" s="166" t="s">
        <v>9</v>
      </c>
      <c r="AG221" s="166" t="s">
        <v>1815</v>
      </c>
      <c r="AH221" s="167" t="s">
        <v>41</v>
      </c>
      <c r="AI221" s="166" t="s">
        <v>1816</v>
      </c>
      <c r="AJ221" s="166" t="s">
        <v>768</v>
      </c>
      <c r="AK221" s="166" t="s">
        <v>127</v>
      </c>
      <c r="AL221" s="166" t="s">
        <v>111</v>
      </c>
      <c r="AM221" s="168">
        <v>4800</v>
      </c>
      <c r="AN221" s="166"/>
      <c r="AO221" s="166" t="s">
        <v>1806</v>
      </c>
      <c r="AP221" s="166" t="s">
        <v>130</v>
      </c>
      <c r="AQ221" s="166" t="s">
        <v>184</v>
      </c>
      <c r="AR221" s="166"/>
      <c r="AS221" s="166" t="s">
        <v>1817</v>
      </c>
      <c r="AT221" s="166"/>
      <c r="AU221" s="166" t="s">
        <v>1723</v>
      </c>
      <c r="AV221" s="166"/>
      <c r="AW221" s="166" t="s">
        <v>1818</v>
      </c>
      <c r="AX221" s="166"/>
      <c r="AY221" s="166"/>
      <c r="AZ221" s="166"/>
      <c r="BA221" s="166"/>
      <c r="BB221" s="166">
        <v>30886783</v>
      </c>
      <c r="BC221" s="166" t="s">
        <v>137</v>
      </c>
      <c r="BD221" s="166" t="s">
        <v>238</v>
      </c>
      <c r="BE221" s="166" t="s">
        <v>285</v>
      </c>
      <c r="BF221" s="166" t="s">
        <v>189</v>
      </c>
      <c r="BG221" s="166" t="s">
        <v>190</v>
      </c>
      <c r="BH221" s="166" t="s">
        <v>141</v>
      </c>
      <c r="BI221" s="166" t="s">
        <v>191</v>
      </c>
      <c r="BJ221" s="166" t="s">
        <v>111</v>
      </c>
      <c r="BK221" s="166"/>
      <c r="BL221" s="166"/>
      <c r="BM221" s="166"/>
      <c r="BN221" s="166" t="s">
        <v>192</v>
      </c>
      <c r="BO221" s="166" t="s">
        <v>172</v>
      </c>
    </row>
    <row r="222" spans="1:67">
      <c r="A222" s="166">
        <v>212</v>
      </c>
      <c r="B222" s="166" t="s">
        <v>106</v>
      </c>
      <c r="C222" s="166" t="s">
        <v>107</v>
      </c>
      <c r="D222" s="166" t="s">
        <v>1819</v>
      </c>
      <c r="E222" s="166" t="s">
        <v>1820</v>
      </c>
      <c r="F222" s="166" t="s">
        <v>1482</v>
      </c>
      <c r="G222" s="166" t="s">
        <v>1821</v>
      </c>
      <c r="H222" s="166" t="s">
        <v>1822</v>
      </c>
      <c r="I222" s="166" t="s">
        <v>111</v>
      </c>
      <c r="J222" s="166" t="s">
        <v>112</v>
      </c>
      <c r="K222" s="166" t="s">
        <v>9</v>
      </c>
      <c r="L222" s="166" t="s">
        <v>171</v>
      </c>
      <c r="M222" s="166" t="s">
        <v>975</v>
      </c>
      <c r="N222" s="166" t="s">
        <v>976</v>
      </c>
      <c r="O222" s="166"/>
      <c r="P222" s="166"/>
      <c r="Q222" s="166" t="s">
        <v>1819</v>
      </c>
      <c r="R222" s="166" t="s">
        <v>9</v>
      </c>
      <c r="S222" s="166" t="s">
        <v>1823</v>
      </c>
      <c r="T222" s="166" t="s">
        <v>204</v>
      </c>
      <c r="U222" s="166" t="s">
        <v>1824</v>
      </c>
      <c r="V222" s="166" t="s">
        <v>119</v>
      </c>
      <c r="W222" s="166" t="s">
        <v>366</v>
      </c>
      <c r="X222" s="166" t="s">
        <v>112</v>
      </c>
      <c r="Y222" s="166" t="s">
        <v>1825</v>
      </c>
      <c r="Z222" s="166" t="s">
        <v>1826</v>
      </c>
      <c r="AA222" s="166" t="s">
        <v>1826</v>
      </c>
      <c r="AB222" s="166" t="s">
        <v>1819</v>
      </c>
      <c r="AC222" s="166">
        <v>5906567</v>
      </c>
      <c r="AD222" s="166" t="s">
        <v>9</v>
      </c>
      <c r="AE222" s="166" t="s">
        <v>1827</v>
      </c>
      <c r="AF222" s="166" t="s">
        <v>9</v>
      </c>
      <c r="AG222" s="166" t="s">
        <v>1828</v>
      </c>
      <c r="AH222" s="167" t="s">
        <v>41</v>
      </c>
      <c r="AI222" s="166" t="s">
        <v>1012</v>
      </c>
      <c r="AJ222" s="166" t="s">
        <v>925</v>
      </c>
      <c r="AK222" s="166" t="s">
        <v>127</v>
      </c>
      <c r="AL222" s="166" t="s">
        <v>111</v>
      </c>
      <c r="AM222" s="168">
        <v>3116.8</v>
      </c>
      <c r="AN222" s="166"/>
      <c r="AO222" s="166" t="s">
        <v>9</v>
      </c>
      <c r="AP222" s="166" t="s">
        <v>212</v>
      </c>
      <c r="AQ222" s="166" t="s">
        <v>184</v>
      </c>
      <c r="AR222" s="166" t="s">
        <v>132</v>
      </c>
      <c r="AS222" s="166" t="s">
        <v>1829</v>
      </c>
      <c r="AT222" s="166" t="s">
        <v>1830</v>
      </c>
      <c r="AU222" s="166" t="s">
        <v>1723</v>
      </c>
      <c r="AV222" s="166"/>
      <c r="AW222" s="166" t="s">
        <v>1831</v>
      </c>
      <c r="AX222" s="166"/>
      <c r="AY222" s="166"/>
      <c r="AZ222" s="166"/>
      <c r="BA222" s="166"/>
      <c r="BB222" s="166">
        <v>93558202</v>
      </c>
      <c r="BC222" s="166" t="s">
        <v>137</v>
      </c>
      <c r="BD222" s="166" t="s">
        <v>138</v>
      </c>
      <c r="BE222" s="166" t="s">
        <v>375</v>
      </c>
      <c r="BF222" s="166" t="s">
        <v>376</v>
      </c>
      <c r="BG222" s="166" t="s">
        <v>190</v>
      </c>
      <c r="BH222" s="166" t="s">
        <v>218</v>
      </c>
      <c r="BI222" s="166" t="s">
        <v>191</v>
      </c>
      <c r="BJ222" s="166" t="s">
        <v>111</v>
      </c>
      <c r="BK222" s="166"/>
      <c r="BL222" s="166" t="s">
        <v>142</v>
      </c>
      <c r="BM222" s="166"/>
      <c r="BN222" s="166" t="s">
        <v>192</v>
      </c>
      <c r="BO222" s="166" t="s">
        <v>307</v>
      </c>
    </row>
    <row r="223" spans="1:67">
      <c r="A223" s="166">
        <v>213</v>
      </c>
      <c r="B223" s="166" t="s">
        <v>106</v>
      </c>
      <c r="C223" s="166" t="s">
        <v>107</v>
      </c>
      <c r="D223" s="166" t="s">
        <v>1819</v>
      </c>
      <c r="E223" s="166" t="s">
        <v>1820</v>
      </c>
      <c r="F223" s="166" t="s">
        <v>1482</v>
      </c>
      <c r="G223" s="166" t="s">
        <v>1821</v>
      </c>
      <c r="H223" s="166" t="s">
        <v>1822</v>
      </c>
      <c r="I223" s="166" t="s">
        <v>111</v>
      </c>
      <c r="J223" s="166" t="s">
        <v>112</v>
      </c>
      <c r="K223" s="166" t="s">
        <v>9</v>
      </c>
      <c r="L223" s="166" t="s">
        <v>171</v>
      </c>
      <c r="M223" s="166" t="s">
        <v>975</v>
      </c>
      <c r="N223" s="166" t="s">
        <v>976</v>
      </c>
      <c r="O223" s="166"/>
      <c r="P223" s="166"/>
      <c r="Q223" s="166" t="s">
        <v>1819</v>
      </c>
      <c r="R223" s="166" t="s">
        <v>9</v>
      </c>
      <c r="S223" s="166" t="s">
        <v>1823</v>
      </c>
      <c r="T223" s="166" t="s">
        <v>204</v>
      </c>
      <c r="U223" s="166" t="s">
        <v>1824</v>
      </c>
      <c r="V223" s="166" t="s">
        <v>119</v>
      </c>
      <c r="W223" s="166" t="s">
        <v>366</v>
      </c>
      <c r="X223" s="166" t="s">
        <v>112</v>
      </c>
      <c r="Y223" s="166" t="s">
        <v>1825</v>
      </c>
      <c r="Z223" s="166" t="s">
        <v>1826</v>
      </c>
      <c r="AA223" s="166" t="s">
        <v>1826</v>
      </c>
      <c r="AB223" s="166" t="s">
        <v>1819</v>
      </c>
      <c r="AC223" s="166">
        <v>5906567</v>
      </c>
      <c r="AD223" s="166" t="s">
        <v>9</v>
      </c>
      <c r="AE223" s="166" t="s">
        <v>1827</v>
      </c>
      <c r="AF223" s="166" t="s">
        <v>9</v>
      </c>
      <c r="AG223" s="166" t="s">
        <v>1828</v>
      </c>
      <c r="AH223" s="167" t="s">
        <v>41</v>
      </c>
      <c r="AI223" s="166" t="s">
        <v>1018</v>
      </c>
      <c r="AJ223" s="166" t="s">
        <v>928</v>
      </c>
      <c r="AK223" s="166" t="s">
        <v>127</v>
      </c>
      <c r="AL223" s="166" t="s">
        <v>111</v>
      </c>
      <c r="AM223" s="168">
        <v>6545.8</v>
      </c>
      <c r="AN223" s="166"/>
      <c r="AO223" s="166" t="s">
        <v>9</v>
      </c>
      <c r="AP223" s="166" t="s">
        <v>212</v>
      </c>
      <c r="AQ223" s="166" t="s">
        <v>184</v>
      </c>
      <c r="AR223" s="166" t="s">
        <v>132</v>
      </c>
      <c r="AS223" s="166" t="s">
        <v>1829</v>
      </c>
      <c r="AT223" s="166" t="s">
        <v>1832</v>
      </c>
      <c r="AU223" s="166" t="s">
        <v>1723</v>
      </c>
      <c r="AV223" s="166"/>
      <c r="AW223" s="166" t="s">
        <v>1831</v>
      </c>
      <c r="AX223" s="166"/>
      <c r="AY223" s="166"/>
      <c r="AZ223" s="166"/>
      <c r="BA223" s="166"/>
      <c r="BB223" s="166">
        <v>93558202</v>
      </c>
      <c r="BC223" s="166" t="s">
        <v>137</v>
      </c>
      <c r="BD223" s="166" t="s">
        <v>138</v>
      </c>
      <c r="BE223" s="166" t="s">
        <v>375</v>
      </c>
      <c r="BF223" s="166" t="s">
        <v>376</v>
      </c>
      <c r="BG223" s="166" t="s">
        <v>190</v>
      </c>
      <c r="BH223" s="166" t="s">
        <v>218</v>
      </c>
      <c r="BI223" s="166" t="s">
        <v>191</v>
      </c>
      <c r="BJ223" s="166" t="s">
        <v>111</v>
      </c>
      <c r="BK223" s="166"/>
      <c r="BL223" s="166" t="s">
        <v>142</v>
      </c>
      <c r="BM223" s="166"/>
      <c r="BN223" s="166" t="s">
        <v>192</v>
      </c>
      <c r="BO223" s="166" t="s">
        <v>307</v>
      </c>
    </row>
    <row r="224" spans="1:67">
      <c r="A224" s="166">
        <v>214</v>
      </c>
      <c r="B224" s="166" t="s">
        <v>106</v>
      </c>
      <c r="C224" s="166" t="s">
        <v>107</v>
      </c>
      <c r="D224" s="166" t="s">
        <v>1819</v>
      </c>
      <c r="E224" s="166" t="s">
        <v>1820</v>
      </c>
      <c r="F224" s="166" t="s">
        <v>1482</v>
      </c>
      <c r="G224" s="166" t="s">
        <v>1821</v>
      </c>
      <c r="H224" s="166" t="s">
        <v>1822</v>
      </c>
      <c r="I224" s="166" t="s">
        <v>111</v>
      </c>
      <c r="J224" s="166" t="s">
        <v>112</v>
      </c>
      <c r="K224" s="166" t="s">
        <v>9</v>
      </c>
      <c r="L224" s="166" t="s">
        <v>171</v>
      </c>
      <c r="M224" s="166" t="s">
        <v>975</v>
      </c>
      <c r="N224" s="166" t="s">
        <v>976</v>
      </c>
      <c r="O224" s="166"/>
      <c r="P224" s="166"/>
      <c r="Q224" s="166" t="s">
        <v>1819</v>
      </c>
      <c r="R224" s="166" t="s">
        <v>9</v>
      </c>
      <c r="S224" s="166" t="s">
        <v>1823</v>
      </c>
      <c r="T224" s="166" t="s">
        <v>204</v>
      </c>
      <c r="U224" s="166" t="s">
        <v>1824</v>
      </c>
      <c r="V224" s="166" t="s">
        <v>119</v>
      </c>
      <c r="W224" s="166" t="s">
        <v>366</v>
      </c>
      <c r="X224" s="166" t="s">
        <v>112</v>
      </c>
      <c r="Y224" s="166" t="s">
        <v>1825</v>
      </c>
      <c r="Z224" s="166" t="s">
        <v>1826</v>
      </c>
      <c r="AA224" s="166" t="s">
        <v>1826</v>
      </c>
      <c r="AB224" s="166" t="s">
        <v>1819</v>
      </c>
      <c r="AC224" s="166">
        <v>5906567</v>
      </c>
      <c r="AD224" s="166" t="s">
        <v>9</v>
      </c>
      <c r="AE224" s="166" t="s">
        <v>1827</v>
      </c>
      <c r="AF224" s="166" t="s">
        <v>9</v>
      </c>
      <c r="AG224" s="166" t="s">
        <v>1828</v>
      </c>
      <c r="AH224" s="167" t="s">
        <v>41</v>
      </c>
      <c r="AI224" s="166" t="s">
        <v>1020</v>
      </c>
      <c r="AJ224" s="166" t="s">
        <v>148</v>
      </c>
      <c r="AK224" s="166" t="s">
        <v>127</v>
      </c>
      <c r="AL224" s="166" t="s">
        <v>111</v>
      </c>
      <c r="AM224" s="168">
        <v>4987.3</v>
      </c>
      <c r="AN224" s="166"/>
      <c r="AO224" s="166" t="s">
        <v>9</v>
      </c>
      <c r="AP224" s="166" t="s">
        <v>212</v>
      </c>
      <c r="AQ224" s="166" t="s">
        <v>184</v>
      </c>
      <c r="AR224" s="166" t="s">
        <v>132</v>
      </c>
      <c r="AS224" s="166" t="s">
        <v>1829</v>
      </c>
      <c r="AT224" s="166" t="s">
        <v>1833</v>
      </c>
      <c r="AU224" s="166" t="s">
        <v>1723</v>
      </c>
      <c r="AV224" s="166"/>
      <c r="AW224" s="166" t="s">
        <v>1831</v>
      </c>
      <c r="AX224" s="166"/>
      <c r="AY224" s="166"/>
      <c r="AZ224" s="166"/>
      <c r="BA224" s="166"/>
      <c r="BB224" s="166">
        <v>93558202</v>
      </c>
      <c r="BC224" s="166" t="s">
        <v>137</v>
      </c>
      <c r="BD224" s="166" t="s">
        <v>138</v>
      </c>
      <c r="BE224" s="166" t="s">
        <v>375</v>
      </c>
      <c r="BF224" s="166" t="s">
        <v>376</v>
      </c>
      <c r="BG224" s="166" t="s">
        <v>190</v>
      </c>
      <c r="BH224" s="166" t="s">
        <v>218</v>
      </c>
      <c r="BI224" s="166" t="s">
        <v>191</v>
      </c>
      <c r="BJ224" s="166" t="s">
        <v>111</v>
      </c>
      <c r="BK224" s="166"/>
      <c r="BL224" s="166" t="s">
        <v>142</v>
      </c>
      <c r="BM224" s="166"/>
      <c r="BN224" s="166" t="s">
        <v>192</v>
      </c>
      <c r="BO224" s="166" t="s">
        <v>307</v>
      </c>
    </row>
    <row r="225" spans="1:67">
      <c r="A225" s="166">
        <v>215</v>
      </c>
      <c r="B225" s="166" t="s">
        <v>106</v>
      </c>
      <c r="C225" s="166" t="s">
        <v>107</v>
      </c>
      <c r="D225" s="166" t="s">
        <v>1819</v>
      </c>
      <c r="E225" s="166" t="s">
        <v>1820</v>
      </c>
      <c r="F225" s="166" t="s">
        <v>1482</v>
      </c>
      <c r="G225" s="166" t="s">
        <v>1821</v>
      </c>
      <c r="H225" s="166" t="s">
        <v>1822</v>
      </c>
      <c r="I225" s="166" t="s">
        <v>111</v>
      </c>
      <c r="J225" s="166" t="s">
        <v>112</v>
      </c>
      <c r="K225" s="166" t="s">
        <v>9</v>
      </c>
      <c r="L225" s="166" t="s">
        <v>171</v>
      </c>
      <c r="M225" s="166" t="s">
        <v>975</v>
      </c>
      <c r="N225" s="166" t="s">
        <v>976</v>
      </c>
      <c r="O225" s="166"/>
      <c r="P225" s="166"/>
      <c r="Q225" s="166" t="s">
        <v>1819</v>
      </c>
      <c r="R225" s="166" t="s">
        <v>9</v>
      </c>
      <c r="S225" s="166" t="s">
        <v>1823</v>
      </c>
      <c r="T225" s="166" t="s">
        <v>204</v>
      </c>
      <c r="U225" s="166" t="s">
        <v>1824</v>
      </c>
      <c r="V225" s="166" t="s">
        <v>119</v>
      </c>
      <c r="W225" s="166" t="s">
        <v>366</v>
      </c>
      <c r="X225" s="166" t="s">
        <v>112</v>
      </c>
      <c r="Y225" s="166" t="s">
        <v>1825</v>
      </c>
      <c r="Z225" s="166" t="s">
        <v>1826</v>
      </c>
      <c r="AA225" s="166" t="s">
        <v>1826</v>
      </c>
      <c r="AB225" s="166" t="s">
        <v>1819</v>
      </c>
      <c r="AC225" s="166">
        <v>5906567</v>
      </c>
      <c r="AD225" s="166" t="s">
        <v>9</v>
      </c>
      <c r="AE225" s="166" t="s">
        <v>1827</v>
      </c>
      <c r="AF225" s="166" t="s">
        <v>9</v>
      </c>
      <c r="AG225" s="166" t="s">
        <v>1828</v>
      </c>
      <c r="AH225" s="167" t="s">
        <v>41</v>
      </c>
      <c r="AI225" s="166" t="s">
        <v>1201</v>
      </c>
      <c r="AJ225" s="166" t="s">
        <v>164</v>
      </c>
      <c r="AK225" s="166" t="s">
        <v>127</v>
      </c>
      <c r="AL225" s="166" t="s">
        <v>111</v>
      </c>
      <c r="AM225" s="168">
        <v>3973</v>
      </c>
      <c r="AN225" s="166"/>
      <c r="AO225" s="166" t="s">
        <v>9</v>
      </c>
      <c r="AP225" s="166" t="s">
        <v>212</v>
      </c>
      <c r="AQ225" s="166" t="s">
        <v>184</v>
      </c>
      <c r="AR225" s="166" t="s">
        <v>132</v>
      </c>
      <c r="AS225" s="166" t="s">
        <v>1829</v>
      </c>
      <c r="AT225" s="166" t="s">
        <v>1834</v>
      </c>
      <c r="AU225" s="166" t="s">
        <v>1723</v>
      </c>
      <c r="AV225" s="166"/>
      <c r="AW225" s="166" t="s">
        <v>1831</v>
      </c>
      <c r="AX225" s="166"/>
      <c r="AY225" s="166"/>
      <c r="AZ225" s="166"/>
      <c r="BA225" s="166"/>
      <c r="BB225" s="166">
        <v>93558202</v>
      </c>
      <c r="BC225" s="166" t="s">
        <v>137</v>
      </c>
      <c r="BD225" s="166" t="s">
        <v>138</v>
      </c>
      <c r="BE225" s="166" t="s">
        <v>375</v>
      </c>
      <c r="BF225" s="166" t="s">
        <v>376</v>
      </c>
      <c r="BG225" s="166" t="s">
        <v>190</v>
      </c>
      <c r="BH225" s="166" t="s">
        <v>218</v>
      </c>
      <c r="BI225" s="166" t="s">
        <v>191</v>
      </c>
      <c r="BJ225" s="166" t="s">
        <v>111</v>
      </c>
      <c r="BK225" s="166"/>
      <c r="BL225" s="166" t="s">
        <v>142</v>
      </c>
      <c r="BM225" s="166"/>
      <c r="BN225" s="166" t="s">
        <v>192</v>
      </c>
      <c r="BO225" s="166" t="s">
        <v>307</v>
      </c>
    </row>
    <row r="226" spans="1:67">
      <c r="A226" s="166">
        <v>216</v>
      </c>
      <c r="B226" s="166" t="s">
        <v>106</v>
      </c>
      <c r="C226" s="166" t="s">
        <v>107</v>
      </c>
      <c r="D226" s="166" t="s">
        <v>1819</v>
      </c>
      <c r="E226" s="166" t="s">
        <v>1820</v>
      </c>
      <c r="F226" s="166" t="s">
        <v>1482</v>
      </c>
      <c r="G226" s="166" t="s">
        <v>1821</v>
      </c>
      <c r="H226" s="166" t="s">
        <v>1822</v>
      </c>
      <c r="I226" s="166" t="s">
        <v>111</v>
      </c>
      <c r="J226" s="166" t="s">
        <v>112</v>
      </c>
      <c r="K226" s="166" t="s">
        <v>9</v>
      </c>
      <c r="L226" s="166" t="s">
        <v>171</v>
      </c>
      <c r="M226" s="166" t="s">
        <v>975</v>
      </c>
      <c r="N226" s="166" t="s">
        <v>976</v>
      </c>
      <c r="O226" s="166"/>
      <c r="P226" s="166"/>
      <c r="Q226" s="166" t="s">
        <v>1819</v>
      </c>
      <c r="R226" s="166" t="s">
        <v>9</v>
      </c>
      <c r="S226" s="166" t="s">
        <v>1823</v>
      </c>
      <c r="T226" s="166" t="s">
        <v>204</v>
      </c>
      <c r="U226" s="166" t="s">
        <v>1824</v>
      </c>
      <c r="V226" s="166" t="s">
        <v>119</v>
      </c>
      <c r="W226" s="166" t="s">
        <v>366</v>
      </c>
      <c r="X226" s="166" t="s">
        <v>112</v>
      </c>
      <c r="Y226" s="166" t="s">
        <v>1825</v>
      </c>
      <c r="Z226" s="166" t="s">
        <v>1826</v>
      </c>
      <c r="AA226" s="166" t="s">
        <v>1826</v>
      </c>
      <c r="AB226" s="166" t="s">
        <v>1819</v>
      </c>
      <c r="AC226" s="166">
        <v>5906567</v>
      </c>
      <c r="AD226" s="166" t="s">
        <v>9</v>
      </c>
      <c r="AE226" s="166" t="s">
        <v>1827</v>
      </c>
      <c r="AF226" s="166" t="s">
        <v>9</v>
      </c>
      <c r="AG226" s="166" t="s">
        <v>1828</v>
      </c>
      <c r="AH226" s="167" t="s">
        <v>41</v>
      </c>
      <c r="AI226" s="166" t="s">
        <v>1203</v>
      </c>
      <c r="AJ226" s="166" t="s">
        <v>161</v>
      </c>
      <c r="AK226" s="166" t="s">
        <v>127</v>
      </c>
      <c r="AL226" s="166" t="s">
        <v>111</v>
      </c>
      <c r="AM226" s="168">
        <v>3162.5</v>
      </c>
      <c r="AN226" s="166"/>
      <c r="AO226" s="166" t="s">
        <v>9</v>
      </c>
      <c r="AP226" s="166" t="s">
        <v>212</v>
      </c>
      <c r="AQ226" s="166" t="s">
        <v>184</v>
      </c>
      <c r="AR226" s="166" t="s">
        <v>132</v>
      </c>
      <c r="AS226" s="166" t="s">
        <v>1829</v>
      </c>
      <c r="AT226" s="166" t="s">
        <v>1835</v>
      </c>
      <c r="AU226" s="166" t="s">
        <v>1723</v>
      </c>
      <c r="AV226" s="166"/>
      <c r="AW226" s="166" t="s">
        <v>1831</v>
      </c>
      <c r="AX226" s="166"/>
      <c r="AY226" s="166"/>
      <c r="AZ226" s="166"/>
      <c r="BA226" s="166"/>
      <c r="BB226" s="166">
        <v>93558202</v>
      </c>
      <c r="BC226" s="166" t="s">
        <v>137</v>
      </c>
      <c r="BD226" s="166" t="s">
        <v>138</v>
      </c>
      <c r="BE226" s="166" t="s">
        <v>375</v>
      </c>
      <c r="BF226" s="166" t="s">
        <v>376</v>
      </c>
      <c r="BG226" s="166" t="s">
        <v>190</v>
      </c>
      <c r="BH226" s="166" t="s">
        <v>218</v>
      </c>
      <c r="BI226" s="166" t="s">
        <v>191</v>
      </c>
      <c r="BJ226" s="166" t="s">
        <v>111</v>
      </c>
      <c r="BK226" s="166"/>
      <c r="BL226" s="166" t="s">
        <v>142</v>
      </c>
      <c r="BM226" s="166"/>
      <c r="BN226" s="166" t="s">
        <v>192</v>
      </c>
      <c r="BO226" s="166" t="s">
        <v>307</v>
      </c>
    </row>
    <row r="227" spans="1:67">
      <c r="A227" s="166">
        <v>217</v>
      </c>
      <c r="B227" s="166" t="s">
        <v>106</v>
      </c>
      <c r="C227" s="166" t="s">
        <v>107</v>
      </c>
      <c r="D227" s="166" t="s">
        <v>1819</v>
      </c>
      <c r="E227" s="166" t="s">
        <v>1820</v>
      </c>
      <c r="F227" s="166" t="s">
        <v>1482</v>
      </c>
      <c r="G227" s="166" t="s">
        <v>1821</v>
      </c>
      <c r="H227" s="166" t="s">
        <v>1822</v>
      </c>
      <c r="I227" s="166" t="s">
        <v>111</v>
      </c>
      <c r="J227" s="166" t="s">
        <v>112</v>
      </c>
      <c r="K227" s="166" t="s">
        <v>9</v>
      </c>
      <c r="L227" s="166" t="s">
        <v>171</v>
      </c>
      <c r="M227" s="166" t="s">
        <v>975</v>
      </c>
      <c r="N227" s="166" t="s">
        <v>976</v>
      </c>
      <c r="O227" s="166"/>
      <c r="P227" s="166"/>
      <c r="Q227" s="166" t="s">
        <v>1819</v>
      </c>
      <c r="R227" s="166" t="s">
        <v>9</v>
      </c>
      <c r="S227" s="166" t="s">
        <v>1823</v>
      </c>
      <c r="T227" s="166" t="s">
        <v>204</v>
      </c>
      <c r="U227" s="166" t="s">
        <v>1824</v>
      </c>
      <c r="V227" s="166" t="s">
        <v>119</v>
      </c>
      <c r="W227" s="166" t="s">
        <v>366</v>
      </c>
      <c r="X227" s="166" t="s">
        <v>112</v>
      </c>
      <c r="Y227" s="166" t="s">
        <v>1825</v>
      </c>
      <c r="Z227" s="166" t="s">
        <v>1826</v>
      </c>
      <c r="AA227" s="166" t="s">
        <v>1826</v>
      </c>
      <c r="AB227" s="166" t="s">
        <v>1819</v>
      </c>
      <c r="AC227" s="166">
        <v>5906567</v>
      </c>
      <c r="AD227" s="166" t="s">
        <v>9</v>
      </c>
      <c r="AE227" s="166" t="s">
        <v>1827</v>
      </c>
      <c r="AF227" s="166" t="s">
        <v>9</v>
      </c>
      <c r="AG227" s="166" t="s">
        <v>1828</v>
      </c>
      <c r="AH227" s="167" t="s">
        <v>41</v>
      </c>
      <c r="AI227" s="166" t="s">
        <v>1205</v>
      </c>
      <c r="AJ227" s="166" t="s">
        <v>158</v>
      </c>
      <c r="AK227" s="166" t="s">
        <v>127</v>
      </c>
      <c r="AL227" s="166" t="s">
        <v>111</v>
      </c>
      <c r="AM227" s="168">
        <v>6514.6</v>
      </c>
      <c r="AN227" s="166"/>
      <c r="AO227" s="166" t="s">
        <v>9</v>
      </c>
      <c r="AP227" s="166" t="s">
        <v>212</v>
      </c>
      <c r="AQ227" s="166" t="s">
        <v>184</v>
      </c>
      <c r="AR227" s="166" t="s">
        <v>132</v>
      </c>
      <c r="AS227" s="166" t="s">
        <v>1829</v>
      </c>
      <c r="AT227" s="166" t="s">
        <v>1836</v>
      </c>
      <c r="AU227" s="166" t="s">
        <v>1723</v>
      </c>
      <c r="AV227" s="166"/>
      <c r="AW227" s="166" t="s">
        <v>1831</v>
      </c>
      <c r="AX227" s="166"/>
      <c r="AY227" s="166"/>
      <c r="AZ227" s="166"/>
      <c r="BA227" s="166"/>
      <c r="BB227" s="166">
        <v>93558202</v>
      </c>
      <c r="BC227" s="166" t="s">
        <v>137</v>
      </c>
      <c r="BD227" s="166" t="s">
        <v>138</v>
      </c>
      <c r="BE227" s="166" t="s">
        <v>375</v>
      </c>
      <c r="BF227" s="166" t="s">
        <v>376</v>
      </c>
      <c r="BG227" s="166" t="s">
        <v>190</v>
      </c>
      <c r="BH227" s="166" t="s">
        <v>218</v>
      </c>
      <c r="BI227" s="166" t="s">
        <v>191</v>
      </c>
      <c r="BJ227" s="166" t="s">
        <v>111</v>
      </c>
      <c r="BK227" s="166"/>
      <c r="BL227" s="166" t="s">
        <v>142</v>
      </c>
      <c r="BM227" s="166"/>
      <c r="BN227" s="166" t="s">
        <v>192</v>
      </c>
      <c r="BO227" s="166" t="s">
        <v>307</v>
      </c>
    </row>
    <row r="228" spans="1:67">
      <c r="A228" s="166">
        <v>218</v>
      </c>
      <c r="B228" s="166" t="s">
        <v>106</v>
      </c>
      <c r="C228" s="166" t="s">
        <v>107</v>
      </c>
      <c r="D228" s="166"/>
      <c r="E228" s="166" t="s">
        <v>1837</v>
      </c>
      <c r="F228" s="166"/>
      <c r="G228" s="166" t="s">
        <v>1838</v>
      </c>
      <c r="H228" s="166" t="s">
        <v>1839</v>
      </c>
      <c r="I228" s="166" t="s">
        <v>111</v>
      </c>
      <c r="J228" s="166" t="s">
        <v>112</v>
      </c>
      <c r="K228" s="166" t="s">
        <v>9</v>
      </c>
      <c r="L228" s="166" t="s">
        <v>199</v>
      </c>
      <c r="M228" s="166" t="s">
        <v>1225</v>
      </c>
      <c r="N228" s="166"/>
      <c r="O228" s="166"/>
      <c r="P228" s="166"/>
      <c r="Q228" s="166" t="s">
        <v>1840</v>
      </c>
      <c r="R228" s="166" t="s">
        <v>9</v>
      </c>
      <c r="S228" s="166" t="s">
        <v>1841</v>
      </c>
      <c r="T228" s="166" t="s">
        <v>117</v>
      </c>
      <c r="U228" s="166" t="s">
        <v>1842</v>
      </c>
      <c r="V228" s="166" t="s">
        <v>119</v>
      </c>
      <c r="W228" s="166" t="s">
        <v>366</v>
      </c>
      <c r="X228" s="166" t="s">
        <v>112</v>
      </c>
      <c r="Y228" s="166" t="s">
        <v>1825</v>
      </c>
      <c r="Z228" s="166" t="s">
        <v>1843</v>
      </c>
      <c r="AA228" s="166" t="s">
        <v>1844</v>
      </c>
      <c r="AB228" s="166" t="s">
        <v>1840</v>
      </c>
      <c r="AC228" s="166">
        <v>5906408</v>
      </c>
      <c r="AD228" s="166" t="s">
        <v>9</v>
      </c>
      <c r="AE228" s="166" t="s">
        <v>1845</v>
      </c>
      <c r="AF228" s="166" t="s">
        <v>9</v>
      </c>
      <c r="AG228" s="166" t="s">
        <v>1846</v>
      </c>
      <c r="AH228" s="167" t="s">
        <v>41</v>
      </c>
      <c r="AI228" s="166" t="s">
        <v>1201</v>
      </c>
      <c r="AJ228" s="166" t="s">
        <v>164</v>
      </c>
      <c r="AK228" s="166" t="s">
        <v>127</v>
      </c>
      <c r="AL228" s="166" t="s">
        <v>111</v>
      </c>
      <c r="AM228" s="168">
        <v>4473</v>
      </c>
      <c r="AN228" s="166" t="s">
        <v>511</v>
      </c>
      <c r="AO228" s="166" t="s">
        <v>111</v>
      </c>
      <c r="AP228" s="166" t="s">
        <v>130</v>
      </c>
      <c r="AQ228" s="166" t="s">
        <v>184</v>
      </c>
      <c r="AR228" s="166" t="s">
        <v>132</v>
      </c>
      <c r="AS228" s="166" t="s">
        <v>1847</v>
      </c>
      <c r="AT228" s="166" t="s">
        <v>1848</v>
      </c>
      <c r="AU228" s="166" t="s">
        <v>1723</v>
      </c>
      <c r="AV228" s="166"/>
      <c r="AW228" s="166" t="s">
        <v>1849</v>
      </c>
      <c r="AX228" s="166"/>
      <c r="AY228" s="166"/>
      <c r="AZ228" s="166"/>
      <c r="BA228" s="166"/>
      <c r="BB228" s="166">
        <v>92805904</v>
      </c>
      <c r="BC228" s="166" t="s">
        <v>137</v>
      </c>
      <c r="BD228" s="166" t="s">
        <v>138</v>
      </c>
      <c r="BE228" s="166" t="s">
        <v>375</v>
      </c>
      <c r="BF228" s="166" t="s">
        <v>376</v>
      </c>
      <c r="BG228" s="166"/>
      <c r="BH228" s="166" t="s">
        <v>286</v>
      </c>
      <c r="BI228" s="166" t="s">
        <v>191</v>
      </c>
      <c r="BJ228" s="166" t="s">
        <v>111</v>
      </c>
      <c r="BK228" s="166"/>
      <c r="BL228" s="166" t="s">
        <v>1850</v>
      </c>
      <c r="BM228" s="166"/>
      <c r="BN228" s="166" t="s">
        <v>192</v>
      </c>
      <c r="BO228" s="166"/>
    </row>
    <row r="229" spans="1:67">
      <c r="A229" s="166">
        <v>219</v>
      </c>
      <c r="B229" s="166" t="s">
        <v>106</v>
      </c>
      <c r="C229" s="166" t="s">
        <v>107</v>
      </c>
      <c r="D229" s="166"/>
      <c r="E229" s="166" t="s">
        <v>1837</v>
      </c>
      <c r="F229" s="166"/>
      <c r="G229" s="166" t="s">
        <v>1838</v>
      </c>
      <c r="H229" s="166" t="s">
        <v>1839</v>
      </c>
      <c r="I229" s="166" t="s">
        <v>111</v>
      </c>
      <c r="J229" s="166" t="s">
        <v>112</v>
      </c>
      <c r="K229" s="166" t="s">
        <v>9</v>
      </c>
      <c r="L229" s="166" t="s">
        <v>199</v>
      </c>
      <c r="M229" s="166" t="s">
        <v>1225</v>
      </c>
      <c r="N229" s="166"/>
      <c r="O229" s="166"/>
      <c r="P229" s="166"/>
      <c r="Q229" s="166" t="s">
        <v>1840</v>
      </c>
      <c r="R229" s="166" t="s">
        <v>9</v>
      </c>
      <c r="S229" s="166" t="s">
        <v>1841</v>
      </c>
      <c r="T229" s="166" t="s">
        <v>117</v>
      </c>
      <c r="U229" s="166" t="s">
        <v>1842</v>
      </c>
      <c r="V229" s="166" t="s">
        <v>119</v>
      </c>
      <c r="W229" s="166" t="s">
        <v>366</v>
      </c>
      <c r="X229" s="166" t="s">
        <v>112</v>
      </c>
      <c r="Y229" s="166" t="s">
        <v>1825</v>
      </c>
      <c r="Z229" s="166" t="s">
        <v>1843</v>
      </c>
      <c r="AA229" s="166" t="s">
        <v>1844</v>
      </c>
      <c r="AB229" s="166" t="s">
        <v>1840</v>
      </c>
      <c r="AC229" s="166">
        <v>5906408</v>
      </c>
      <c r="AD229" s="166" t="s">
        <v>9</v>
      </c>
      <c r="AE229" s="166" t="s">
        <v>1845</v>
      </c>
      <c r="AF229" s="166" t="s">
        <v>9</v>
      </c>
      <c r="AG229" s="166" t="s">
        <v>1846</v>
      </c>
      <c r="AH229" s="167" t="s">
        <v>41</v>
      </c>
      <c r="AI229" s="166" t="s">
        <v>1203</v>
      </c>
      <c r="AJ229" s="166" t="s">
        <v>161</v>
      </c>
      <c r="AK229" s="166" t="s">
        <v>127</v>
      </c>
      <c r="AL229" s="166" t="s">
        <v>111</v>
      </c>
      <c r="AM229" s="168">
        <v>3662.5</v>
      </c>
      <c r="AN229" s="166" t="s">
        <v>511</v>
      </c>
      <c r="AO229" s="166" t="s">
        <v>111</v>
      </c>
      <c r="AP229" s="166" t="s">
        <v>130</v>
      </c>
      <c r="AQ229" s="166" t="s">
        <v>184</v>
      </c>
      <c r="AR229" s="166" t="s">
        <v>132</v>
      </c>
      <c r="AS229" s="166" t="s">
        <v>1847</v>
      </c>
      <c r="AT229" s="166" t="s">
        <v>1851</v>
      </c>
      <c r="AU229" s="166" t="s">
        <v>1723</v>
      </c>
      <c r="AV229" s="166"/>
      <c r="AW229" s="166" t="s">
        <v>1849</v>
      </c>
      <c r="AX229" s="166"/>
      <c r="AY229" s="166"/>
      <c r="AZ229" s="166"/>
      <c r="BA229" s="166"/>
      <c r="BB229" s="166">
        <v>92805904</v>
      </c>
      <c r="BC229" s="166" t="s">
        <v>137</v>
      </c>
      <c r="BD229" s="166" t="s">
        <v>138</v>
      </c>
      <c r="BE229" s="166" t="s">
        <v>375</v>
      </c>
      <c r="BF229" s="166" t="s">
        <v>376</v>
      </c>
      <c r="BG229" s="166"/>
      <c r="BH229" s="166" t="s">
        <v>286</v>
      </c>
      <c r="BI229" s="166" t="s">
        <v>191</v>
      </c>
      <c r="BJ229" s="166" t="s">
        <v>111</v>
      </c>
      <c r="BK229" s="166"/>
      <c r="BL229" s="166" t="s">
        <v>1850</v>
      </c>
      <c r="BM229" s="166"/>
      <c r="BN229" s="166" t="s">
        <v>192</v>
      </c>
      <c r="BO229" s="166"/>
    </row>
    <row r="230" spans="1:67">
      <c r="A230" s="166">
        <v>220</v>
      </c>
      <c r="B230" s="166" t="s">
        <v>106</v>
      </c>
      <c r="C230" s="166" t="s">
        <v>107</v>
      </c>
      <c r="D230" s="166"/>
      <c r="E230" s="166" t="s">
        <v>1837</v>
      </c>
      <c r="F230" s="166"/>
      <c r="G230" s="166" t="s">
        <v>1838</v>
      </c>
      <c r="H230" s="166" t="s">
        <v>1839</v>
      </c>
      <c r="I230" s="166" t="s">
        <v>111</v>
      </c>
      <c r="J230" s="166" t="s">
        <v>112</v>
      </c>
      <c r="K230" s="166" t="s">
        <v>9</v>
      </c>
      <c r="L230" s="166" t="s">
        <v>199</v>
      </c>
      <c r="M230" s="166" t="s">
        <v>1225</v>
      </c>
      <c r="N230" s="166"/>
      <c r="O230" s="166"/>
      <c r="P230" s="166"/>
      <c r="Q230" s="166" t="s">
        <v>1840</v>
      </c>
      <c r="R230" s="166" t="s">
        <v>9</v>
      </c>
      <c r="S230" s="166" t="s">
        <v>1841</v>
      </c>
      <c r="T230" s="166" t="s">
        <v>117</v>
      </c>
      <c r="U230" s="166" t="s">
        <v>1842</v>
      </c>
      <c r="V230" s="166" t="s">
        <v>119</v>
      </c>
      <c r="W230" s="166" t="s">
        <v>366</v>
      </c>
      <c r="X230" s="166" t="s">
        <v>112</v>
      </c>
      <c r="Y230" s="166" t="s">
        <v>1825</v>
      </c>
      <c r="Z230" s="166" t="s">
        <v>1843</v>
      </c>
      <c r="AA230" s="166" t="s">
        <v>1844</v>
      </c>
      <c r="AB230" s="166" t="s">
        <v>1840</v>
      </c>
      <c r="AC230" s="166">
        <v>5906408</v>
      </c>
      <c r="AD230" s="166" t="s">
        <v>9</v>
      </c>
      <c r="AE230" s="166" t="s">
        <v>1845</v>
      </c>
      <c r="AF230" s="166" t="s">
        <v>9</v>
      </c>
      <c r="AG230" s="166" t="s">
        <v>1846</v>
      </c>
      <c r="AH230" s="167" t="s">
        <v>41</v>
      </c>
      <c r="AI230" s="166" t="s">
        <v>1205</v>
      </c>
      <c r="AJ230" s="166" t="s">
        <v>158</v>
      </c>
      <c r="AK230" s="166" t="s">
        <v>127</v>
      </c>
      <c r="AL230" s="166" t="s">
        <v>111</v>
      </c>
      <c r="AM230" s="168">
        <v>6514.6</v>
      </c>
      <c r="AN230" s="166" t="s">
        <v>511</v>
      </c>
      <c r="AO230" s="166" t="s">
        <v>111</v>
      </c>
      <c r="AP230" s="166" t="s">
        <v>130</v>
      </c>
      <c r="AQ230" s="166" t="s">
        <v>184</v>
      </c>
      <c r="AR230" s="166" t="s">
        <v>132</v>
      </c>
      <c r="AS230" s="166" t="s">
        <v>1847</v>
      </c>
      <c r="AT230" s="166" t="s">
        <v>1852</v>
      </c>
      <c r="AU230" s="166" t="s">
        <v>1723</v>
      </c>
      <c r="AV230" s="166"/>
      <c r="AW230" s="166" t="s">
        <v>1849</v>
      </c>
      <c r="AX230" s="166"/>
      <c r="AY230" s="166"/>
      <c r="AZ230" s="166"/>
      <c r="BA230" s="166"/>
      <c r="BB230" s="166">
        <v>92805904</v>
      </c>
      <c r="BC230" s="166" t="s">
        <v>137</v>
      </c>
      <c r="BD230" s="166" t="s">
        <v>138</v>
      </c>
      <c r="BE230" s="166" t="s">
        <v>375</v>
      </c>
      <c r="BF230" s="166" t="s">
        <v>376</v>
      </c>
      <c r="BG230" s="166"/>
      <c r="BH230" s="166" t="s">
        <v>286</v>
      </c>
      <c r="BI230" s="166" t="s">
        <v>191</v>
      </c>
      <c r="BJ230" s="166" t="s">
        <v>111</v>
      </c>
      <c r="BK230" s="166"/>
      <c r="BL230" s="166" t="s">
        <v>1850</v>
      </c>
      <c r="BM230" s="166"/>
      <c r="BN230" s="166" t="s">
        <v>192</v>
      </c>
      <c r="BO230" s="166"/>
    </row>
    <row r="231" spans="1:67">
      <c r="A231" s="166">
        <v>221</v>
      </c>
      <c r="B231" s="166" t="s">
        <v>106</v>
      </c>
      <c r="C231" s="166" t="s">
        <v>107</v>
      </c>
      <c r="D231" s="166" t="s">
        <v>1853</v>
      </c>
      <c r="E231" s="166" t="s">
        <v>1854</v>
      </c>
      <c r="F231" s="166" t="s">
        <v>581</v>
      </c>
      <c r="G231" s="166" t="s">
        <v>1855</v>
      </c>
      <c r="H231" s="166" t="s">
        <v>1856</v>
      </c>
      <c r="I231" s="166" t="s">
        <v>940</v>
      </c>
      <c r="J231" s="166"/>
      <c r="K231" s="166" t="s">
        <v>23</v>
      </c>
      <c r="L231" s="166" t="s">
        <v>333</v>
      </c>
      <c r="M231" s="166" t="s">
        <v>327</v>
      </c>
      <c r="N231" s="166" t="s">
        <v>111</v>
      </c>
      <c r="O231" s="166"/>
      <c r="P231" s="166"/>
      <c r="Q231" s="166" t="s">
        <v>1857</v>
      </c>
      <c r="R231" s="166" t="s">
        <v>1858</v>
      </c>
      <c r="S231" s="166" t="s">
        <v>1859</v>
      </c>
      <c r="T231" s="166" t="s">
        <v>117</v>
      </c>
      <c r="U231" s="166" t="s">
        <v>1860</v>
      </c>
      <c r="V231" s="166" t="s">
        <v>119</v>
      </c>
      <c r="W231" s="166" t="s">
        <v>627</v>
      </c>
      <c r="X231" s="166" t="s">
        <v>198</v>
      </c>
      <c r="Y231" s="166" t="s">
        <v>995</v>
      </c>
      <c r="Z231" s="166" t="s">
        <v>996</v>
      </c>
      <c r="AA231" s="166" t="s">
        <v>279</v>
      </c>
      <c r="AB231" s="166" t="s">
        <v>1857</v>
      </c>
      <c r="AC231" s="166">
        <v>5943647</v>
      </c>
      <c r="AD231" s="166" t="s">
        <v>23</v>
      </c>
      <c r="AE231" s="166" t="s">
        <v>1861</v>
      </c>
      <c r="AF231" s="166" t="s">
        <v>1858</v>
      </c>
      <c r="AG231" s="166" t="s">
        <v>1862</v>
      </c>
      <c r="AH231" s="167" t="s">
        <v>39</v>
      </c>
      <c r="AI231" s="166"/>
      <c r="AJ231" s="166"/>
      <c r="AK231" s="166" t="s">
        <v>127</v>
      </c>
      <c r="AL231" s="166" t="s">
        <v>111</v>
      </c>
      <c r="AM231" s="168">
        <v>56000</v>
      </c>
      <c r="AN231" s="166"/>
      <c r="AO231" s="166" t="s">
        <v>111</v>
      </c>
      <c r="AP231" s="166" t="s">
        <v>447</v>
      </c>
      <c r="AQ231" s="166" t="s">
        <v>184</v>
      </c>
      <c r="AR231" s="166"/>
      <c r="AS231" s="166" t="s">
        <v>1863</v>
      </c>
      <c r="AT231" s="166"/>
      <c r="AU231" s="166"/>
      <c r="AV231" s="166"/>
      <c r="AW231" s="166" t="s">
        <v>1864</v>
      </c>
      <c r="AX231" s="166"/>
      <c r="AY231" s="166"/>
      <c r="AZ231" s="166"/>
      <c r="BA231" s="166"/>
      <c r="BB231" s="166">
        <v>93375339</v>
      </c>
      <c r="BC231" s="166" t="s">
        <v>137</v>
      </c>
      <c r="BD231" s="166" t="s">
        <v>138</v>
      </c>
      <c r="BE231" s="166" t="s">
        <v>656</v>
      </c>
      <c r="BF231" s="166" t="s">
        <v>140</v>
      </c>
      <c r="BG231" s="166" t="s">
        <v>190</v>
      </c>
      <c r="BH231" s="166" t="s">
        <v>396</v>
      </c>
      <c r="BI231" s="166" t="s">
        <v>137</v>
      </c>
      <c r="BJ231" s="166" t="s">
        <v>111</v>
      </c>
      <c r="BK231" s="166"/>
      <c r="BL231" s="166"/>
      <c r="BM231" s="166"/>
      <c r="BN231" s="166"/>
      <c r="BO231" s="166" t="s">
        <v>473</v>
      </c>
    </row>
    <row r="232" spans="1:67">
      <c r="A232" s="166">
        <v>222</v>
      </c>
      <c r="B232" s="166" t="s">
        <v>106</v>
      </c>
      <c r="C232" s="166" t="s">
        <v>107</v>
      </c>
      <c r="D232" s="166"/>
      <c r="E232" s="166" t="s">
        <v>1865</v>
      </c>
      <c r="F232" s="166"/>
      <c r="G232" s="166" t="s">
        <v>1866</v>
      </c>
      <c r="H232" s="166" t="s">
        <v>1867</v>
      </c>
      <c r="I232" s="166" t="s">
        <v>111</v>
      </c>
      <c r="J232" s="166" t="s">
        <v>247</v>
      </c>
      <c r="K232" s="166" t="s">
        <v>23</v>
      </c>
      <c r="L232" s="166" t="s">
        <v>113</v>
      </c>
      <c r="M232" s="166" t="s">
        <v>1387</v>
      </c>
      <c r="N232" s="166"/>
      <c r="O232" s="166"/>
      <c r="P232" s="166"/>
      <c r="Q232" s="166" t="s">
        <v>1868</v>
      </c>
      <c r="R232" s="166" t="s">
        <v>23</v>
      </c>
      <c r="S232" s="166" t="s">
        <v>1869</v>
      </c>
      <c r="T232" s="166" t="s">
        <v>117</v>
      </c>
      <c r="U232" s="166" t="s">
        <v>1870</v>
      </c>
      <c r="V232" s="166" t="s">
        <v>119</v>
      </c>
      <c r="W232" s="166" t="s">
        <v>366</v>
      </c>
      <c r="X232" s="166" t="s">
        <v>247</v>
      </c>
      <c r="Y232" s="166" t="s">
        <v>524</v>
      </c>
      <c r="Z232" s="166" t="s">
        <v>1871</v>
      </c>
      <c r="AA232" s="166" t="s">
        <v>1872</v>
      </c>
      <c r="AB232" s="166" t="s">
        <v>1868</v>
      </c>
      <c r="AC232" s="166">
        <v>5942620</v>
      </c>
      <c r="AD232" s="166" t="s">
        <v>23</v>
      </c>
      <c r="AE232" s="166" t="s">
        <v>1873</v>
      </c>
      <c r="AF232" s="166" t="s">
        <v>23</v>
      </c>
      <c r="AG232" s="166" t="s">
        <v>1873</v>
      </c>
      <c r="AH232" s="167" t="s">
        <v>41</v>
      </c>
      <c r="AI232" s="166" t="s">
        <v>1588</v>
      </c>
      <c r="AJ232" s="166" t="s">
        <v>164</v>
      </c>
      <c r="AK232" s="166" t="s">
        <v>127</v>
      </c>
      <c r="AL232" s="166" t="s">
        <v>111</v>
      </c>
      <c r="AM232" s="168">
        <v>4960</v>
      </c>
      <c r="AN232" s="166"/>
      <c r="AO232" s="166" t="s">
        <v>1874</v>
      </c>
      <c r="AP232" s="166" t="s">
        <v>130</v>
      </c>
      <c r="AQ232" s="166" t="s">
        <v>184</v>
      </c>
      <c r="AR232" s="166" t="s">
        <v>132</v>
      </c>
      <c r="AS232" s="166" t="s">
        <v>1875</v>
      </c>
      <c r="AT232" s="166" t="s">
        <v>1876</v>
      </c>
      <c r="AU232" s="166" t="s">
        <v>1877</v>
      </c>
      <c r="AV232" s="166"/>
      <c r="AW232" s="166" t="s">
        <v>1878</v>
      </c>
      <c r="AX232" s="166"/>
      <c r="AY232" s="166"/>
      <c r="AZ232" s="166"/>
      <c r="BA232" s="166"/>
      <c r="BB232" s="166">
        <v>63383032</v>
      </c>
      <c r="BC232" s="166" t="s">
        <v>137</v>
      </c>
      <c r="BD232" s="166" t="s">
        <v>138</v>
      </c>
      <c r="BE232" s="166" t="s">
        <v>375</v>
      </c>
      <c r="BF232" s="166" t="s">
        <v>376</v>
      </c>
      <c r="BG232" s="166"/>
      <c r="BH232" s="166" t="s">
        <v>658</v>
      </c>
      <c r="BI232" s="166" t="s">
        <v>191</v>
      </c>
      <c r="BJ232" s="166" t="s">
        <v>111</v>
      </c>
      <c r="BK232" s="166"/>
      <c r="BL232" s="166" t="s">
        <v>142</v>
      </c>
      <c r="BM232" s="166"/>
      <c r="BN232" s="166" t="s">
        <v>192</v>
      </c>
      <c r="BO232" s="166"/>
    </row>
    <row r="233" spans="1:67">
      <c r="A233" s="166">
        <v>223</v>
      </c>
      <c r="B233" s="166" t="s">
        <v>106</v>
      </c>
      <c r="C233" s="166" t="s">
        <v>107</v>
      </c>
      <c r="D233" s="166"/>
      <c r="E233" s="166" t="s">
        <v>1865</v>
      </c>
      <c r="F233" s="166"/>
      <c r="G233" s="166" t="s">
        <v>1866</v>
      </c>
      <c r="H233" s="166" t="s">
        <v>1867</v>
      </c>
      <c r="I233" s="166" t="s">
        <v>111</v>
      </c>
      <c r="J233" s="166" t="s">
        <v>247</v>
      </c>
      <c r="K233" s="166" t="s">
        <v>23</v>
      </c>
      <c r="L233" s="166" t="s">
        <v>113</v>
      </c>
      <c r="M233" s="166" t="s">
        <v>1387</v>
      </c>
      <c r="N233" s="166"/>
      <c r="O233" s="166"/>
      <c r="P233" s="166"/>
      <c r="Q233" s="166" t="s">
        <v>1868</v>
      </c>
      <c r="R233" s="166" t="s">
        <v>23</v>
      </c>
      <c r="S233" s="166" t="s">
        <v>1869</v>
      </c>
      <c r="T233" s="166" t="s">
        <v>117</v>
      </c>
      <c r="U233" s="166" t="s">
        <v>1870</v>
      </c>
      <c r="V233" s="166" t="s">
        <v>119</v>
      </c>
      <c r="W233" s="166" t="s">
        <v>366</v>
      </c>
      <c r="X233" s="166" t="s">
        <v>247</v>
      </c>
      <c r="Y233" s="166" t="s">
        <v>524</v>
      </c>
      <c r="Z233" s="166" t="s">
        <v>1871</v>
      </c>
      <c r="AA233" s="166" t="s">
        <v>1872</v>
      </c>
      <c r="AB233" s="166" t="s">
        <v>1868</v>
      </c>
      <c r="AC233" s="166">
        <v>5942620</v>
      </c>
      <c r="AD233" s="166" t="s">
        <v>23</v>
      </c>
      <c r="AE233" s="166" t="s">
        <v>1873</v>
      </c>
      <c r="AF233" s="166" t="s">
        <v>23</v>
      </c>
      <c r="AG233" s="166" t="s">
        <v>1873</v>
      </c>
      <c r="AH233" s="167" t="s">
        <v>41</v>
      </c>
      <c r="AI233" s="166" t="s">
        <v>1879</v>
      </c>
      <c r="AJ233" s="166" t="s">
        <v>155</v>
      </c>
      <c r="AK233" s="166" t="s">
        <v>127</v>
      </c>
      <c r="AL233" s="166" t="s">
        <v>111</v>
      </c>
      <c r="AM233" s="168">
        <v>3220</v>
      </c>
      <c r="AN233" s="166"/>
      <c r="AO233" s="166" t="s">
        <v>1874</v>
      </c>
      <c r="AP233" s="166" t="s">
        <v>130</v>
      </c>
      <c r="AQ233" s="166" t="s">
        <v>184</v>
      </c>
      <c r="AR233" s="166" t="s">
        <v>132</v>
      </c>
      <c r="AS233" s="166" t="s">
        <v>1875</v>
      </c>
      <c r="AT233" s="166" t="s">
        <v>1880</v>
      </c>
      <c r="AU233" s="166" t="s">
        <v>1877</v>
      </c>
      <c r="AV233" s="166"/>
      <c r="AW233" s="166" t="s">
        <v>1878</v>
      </c>
      <c r="AX233" s="166"/>
      <c r="AY233" s="166"/>
      <c r="AZ233" s="166"/>
      <c r="BA233" s="166"/>
      <c r="BB233" s="166">
        <v>63383032</v>
      </c>
      <c r="BC233" s="166" t="s">
        <v>137</v>
      </c>
      <c r="BD233" s="166" t="s">
        <v>138</v>
      </c>
      <c r="BE233" s="166" t="s">
        <v>375</v>
      </c>
      <c r="BF233" s="166" t="s">
        <v>376</v>
      </c>
      <c r="BG233" s="166"/>
      <c r="BH233" s="166" t="s">
        <v>658</v>
      </c>
      <c r="BI233" s="166" t="s">
        <v>191</v>
      </c>
      <c r="BJ233" s="166" t="s">
        <v>111</v>
      </c>
      <c r="BK233" s="166"/>
      <c r="BL233" s="166" t="s">
        <v>142</v>
      </c>
      <c r="BM233" s="166"/>
      <c r="BN233" s="166" t="s">
        <v>192</v>
      </c>
      <c r="BO233" s="166"/>
    </row>
    <row r="234" spans="1:67">
      <c r="A234" s="166">
        <v>224</v>
      </c>
      <c r="B234" s="166" t="s">
        <v>106</v>
      </c>
      <c r="C234" s="166" t="s">
        <v>107</v>
      </c>
      <c r="D234" s="166"/>
      <c r="E234" s="166" t="s">
        <v>1865</v>
      </c>
      <c r="F234" s="166"/>
      <c r="G234" s="166" t="s">
        <v>1866</v>
      </c>
      <c r="H234" s="166" t="s">
        <v>1867</v>
      </c>
      <c r="I234" s="166" t="s">
        <v>111</v>
      </c>
      <c r="J234" s="166" t="s">
        <v>247</v>
      </c>
      <c r="K234" s="166" t="s">
        <v>23</v>
      </c>
      <c r="L234" s="166" t="s">
        <v>113</v>
      </c>
      <c r="M234" s="166" t="s">
        <v>1387</v>
      </c>
      <c r="N234" s="166"/>
      <c r="O234" s="166"/>
      <c r="P234" s="166"/>
      <c r="Q234" s="166" t="s">
        <v>1868</v>
      </c>
      <c r="R234" s="166" t="s">
        <v>23</v>
      </c>
      <c r="S234" s="166" t="s">
        <v>1869</v>
      </c>
      <c r="T234" s="166" t="s">
        <v>117</v>
      </c>
      <c r="U234" s="166" t="s">
        <v>1870</v>
      </c>
      <c r="V234" s="166" t="s">
        <v>119</v>
      </c>
      <c r="W234" s="166" t="s">
        <v>366</v>
      </c>
      <c r="X234" s="166" t="s">
        <v>247</v>
      </c>
      <c r="Y234" s="166" t="s">
        <v>524</v>
      </c>
      <c r="Z234" s="166" t="s">
        <v>1871</v>
      </c>
      <c r="AA234" s="166" t="s">
        <v>1872</v>
      </c>
      <c r="AB234" s="166" t="s">
        <v>1868</v>
      </c>
      <c r="AC234" s="166">
        <v>5942620</v>
      </c>
      <c r="AD234" s="166" t="s">
        <v>23</v>
      </c>
      <c r="AE234" s="166" t="s">
        <v>1873</v>
      </c>
      <c r="AF234" s="166" t="s">
        <v>23</v>
      </c>
      <c r="AG234" s="166" t="s">
        <v>1873</v>
      </c>
      <c r="AH234" s="167" t="s">
        <v>41</v>
      </c>
      <c r="AI234" s="166" t="s">
        <v>1595</v>
      </c>
      <c r="AJ234" s="166" t="s">
        <v>161</v>
      </c>
      <c r="AK234" s="166" t="s">
        <v>127</v>
      </c>
      <c r="AL234" s="166" t="s">
        <v>111</v>
      </c>
      <c r="AM234" s="168">
        <v>3920</v>
      </c>
      <c r="AN234" s="166"/>
      <c r="AO234" s="166" t="s">
        <v>1874</v>
      </c>
      <c r="AP234" s="166" t="s">
        <v>130</v>
      </c>
      <c r="AQ234" s="166" t="s">
        <v>184</v>
      </c>
      <c r="AR234" s="166" t="s">
        <v>132</v>
      </c>
      <c r="AS234" s="166" t="s">
        <v>1875</v>
      </c>
      <c r="AT234" s="166" t="s">
        <v>1881</v>
      </c>
      <c r="AU234" s="166" t="s">
        <v>1877</v>
      </c>
      <c r="AV234" s="166"/>
      <c r="AW234" s="166" t="s">
        <v>1878</v>
      </c>
      <c r="AX234" s="166"/>
      <c r="AY234" s="166"/>
      <c r="AZ234" s="166"/>
      <c r="BA234" s="166"/>
      <c r="BB234" s="166">
        <v>63383032</v>
      </c>
      <c r="BC234" s="166" t="s">
        <v>137</v>
      </c>
      <c r="BD234" s="166" t="s">
        <v>138</v>
      </c>
      <c r="BE234" s="166" t="s">
        <v>375</v>
      </c>
      <c r="BF234" s="166" t="s">
        <v>376</v>
      </c>
      <c r="BG234" s="166"/>
      <c r="BH234" s="166" t="s">
        <v>658</v>
      </c>
      <c r="BI234" s="166" t="s">
        <v>191</v>
      </c>
      <c r="BJ234" s="166" t="s">
        <v>111</v>
      </c>
      <c r="BK234" s="166"/>
      <c r="BL234" s="166" t="s">
        <v>142</v>
      </c>
      <c r="BM234" s="166"/>
      <c r="BN234" s="166" t="s">
        <v>192</v>
      </c>
      <c r="BO234" s="166"/>
    </row>
    <row r="235" spans="1:67">
      <c r="A235" s="166">
        <v>225</v>
      </c>
      <c r="B235" s="166" t="s">
        <v>106</v>
      </c>
      <c r="C235" s="166" t="s">
        <v>107</v>
      </c>
      <c r="D235" s="166"/>
      <c r="E235" s="166" t="s">
        <v>1865</v>
      </c>
      <c r="F235" s="166"/>
      <c r="G235" s="166" t="s">
        <v>1866</v>
      </c>
      <c r="H235" s="166" t="s">
        <v>1867</v>
      </c>
      <c r="I235" s="166" t="s">
        <v>111</v>
      </c>
      <c r="J235" s="166" t="s">
        <v>247</v>
      </c>
      <c r="K235" s="166" t="s">
        <v>23</v>
      </c>
      <c r="L235" s="166" t="s">
        <v>113</v>
      </c>
      <c r="M235" s="166" t="s">
        <v>1387</v>
      </c>
      <c r="N235" s="166"/>
      <c r="O235" s="166"/>
      <c r="P235" s="166"/>
      <c r="Q235" s="166" t="s">
        <v>1868</v>
      </c>
      <c r="R235" s="166" t="s">
        <v>23</v>
      </c>
      <c r="S235" s="166" t="s">
        <v>1869</v>
      </c>
      <c r="T235" s="166" t="s">
        <v>117</v>
      </c>
      <c r="U235" s="166" t="s">
        <v>1870</v>
      </c>
      <c r="V235" s="166" t="s">
        <v>119</v>
      </c>
      <c r="W235" s="166" t="s">
        <v>366</v>
      </c>
      <c r="X235" s="166" t="s">
        <v>247</v>
      </c>
      <c r="Y235" s="166" t="s">
        <v>524</v>
      </c>
      <c r="Z235" s="166" t="s">
        <v>1871</v>
      </c>
      <c r="AA235" s="166" t="s">
        <v>1872</v>
      </c>
      <c r="AB235" s="166" t="s">
        <v>1868</v>
      </c>
      <c r="AC235" s="166">
        <v>5942620</v>
      </c>
      <c r="AD235" s="166" t="s">
        <v>23</v>
      </c>
      <c r="AE235" s="166" t="s">
        <v>1873</v>
      </c>
      <c r="AF235" s="166" t="s">
        <v>23</v>
      </c>
      <c r="AG235" s="166" t="s">
        <v>1873</v>
      </c>
      <c r="AH235" s="167" t="s">
        <v>41</v>
      </c>
      <c r="AI235" s="166" t="s">
        <v>1882</v>
      </c>
      <c r="AJ235" s="166" t="s">
        <v>152</v>
      </c>
      <c r="AK235" s="166" t="s">
        <v>127</v>
      </c>
      <c r="AL235" s="166" t="s">
        <v>111</v>
      </c>
      <c r="AM235" s="168">
        <v>7620</v>
      </c>
      <c r="AN235" s="166"/>
      <c r="AO235" s="166" t="s">
        <v>1874</v>
      </c>
      <c r="AP235" s="166" t="s">
        <v>130</v>
      </c>
      <c r="AQ235" s="166" t="s">
        <v>184</v>
      </c>
      <c r="AR235" s="166" t="s">
        <v>132</v>
      </c>
      <c r="AS235" s="166" t="s">
        <v>1875</v>
      </c>
      <c r="AT235" s="166" t="s">
        <v>1883</v>
      </c>
      <c r="AU235" s="166" t="s">
        <v>1877</v>
      </c>
      <c r="AV235" s="166"/>
      <c r="AW235" s="166" t="s">
        <v>1878</v>
      </c>
      <c r="AX235" s="166"/>
      <c r="AY235" s="166"/>
      <c r="AZ235" s="166"/>
      <c r="BA235" s="166"/>
      <c r="BB235" s="166">
        <v>63383032</v>
      </c>
      <c r="BC235" s="166" t="s">
        <v>137</v>
      </c>
      <c r="BD235" s="166" t="s">
        <v>138</v>
      </c>
      <c r="BE235" s="166" t="s">
        <v>375</v>
      </c>
      <c r="BF235" s="166" t="s">
        <v>376</v>
      </c>
      <c r="BG235" s="166"/>
      <c r="BH235" s="166" t="s">
        <v>658</v>
      </c>
      <c r="BI235" s="166" t="s">
        <v>191</v>
      </c>
      <c r="BJ235" s="166" t="s">
        <v>111</v>
      </c>
      <c r="BK235" s="166"/>
      <c r="BL235" s="166" t="s">
        <v>142</v>
      </c>
      <c r="BM235" s="166"/>
      <c r="BN235" s="166" t="s">
        <v>192</v>
      </c>
      <c r="BO235" s="166"/>
    </row>
    <row r="236" spans="1:67">
      <c r="A236" s="166">
        <v>226</v>
      </c>
      <c r="B236" s="166" t="s">
        <v>106</v>
      </c>
      <c r="C236" s="166" t="s">
        <v>107</v>
      </c>
      <c r="D236" s="166"/>
      <c r="E236" s="166" t="s">
        <v>1865</v>
      </c>
      <c r="F236" s="166"/>
      <c r="G236" s="166" t="s">
        <v>1866</v>
      </c>
      <c r="H236" s="166" t="s">
        <v>1867</v>
      </c>
      <c r="I236" s="166" t="s">
        <v>111</v>
      </c>
      <c r="J236" s="166" t="s">
        <v>247</v>
      </c>
      <c r="K236" s="166" t="s">
        <v>23</v>
      </c>
      <c r="L236" s="166" t="s">
        <v>113</v>
      </c>
      <c r="M236" s="166" t="s">
        <v>1387</v>
      </c>
      <c r="N236" s="166"/>
      <c r="O236" s="166"/>
      <c r="P236" s="166"/>
      <c r="Q236" s="166" t="s">
        <v>1868</v>
      </c>
      <c r="R236" s="166" t="s">
        <v>23</v>
      </c>
      <c r="S236" s="166" t="s">
        <v>1869</v>
      </c>
      <c r="T236" s="166" t="s">
        <v>117</v>
      </c>
      <c r="U236" s="166" t="s">
        <v>1870</v>
      </c>
      <c r="V236" s="166" t="s">
        <v>119</v>
      </c>
      <c r="W236" s="166" t="s">
        <v>366</v>
      </c>
      <c r="X236" s="166" t="s">
        <v>247</v>
      </c>
      <c r="Y236" s="166" t="s">
        <v>524</v>
      </c>
      <c r="Z236" s="166" t="s">
        <v>1871</v>
      </c>
      <c r="AA236" s="166" t="s">
        <v>1872</v>
      </c>
      <c r="AB236" s="166" t="s">
        <v>1868</v>
      </c>
      <c r="AC236" s="166">
        <v>5942620</v>
      </c>
      <c r="AD236" s="166" t="s">
        <v>23</v>
      </c>
      <c r="AE236" s="166" t="s">
        <v>1873</v>
      </c>
      <c r="AF236" s="166" t="s">
        <v>23</v>
      </c>
      <c r="AG236" s="166" t="s">
        <v>1873</v>
      </c>
      <c r="AH236" s="167" t="s">
        <v>41</v>
      </c>
      <c r="AI236" s="166" t="s">
        <v>1599</v>
      </c>
      <c r="AJ236" s="166" t="s">
        <v>158</v>
      </c>
      <c r="AK236" s="166" t="s">
        <v>127</v>
      </c>
      <c r="AL236" s="166" t="s">
        <v>111</v>
      </c>
      <c r="AM236" s="168">
        <v>7580</v>
      </c>
      <c r="AN236" s="166"/>
      <c r="AO236" s="166" t="s">
        <v>1874</v>
      </c>
      <c r="AP236" s="166" t="s">
        <v>130</v>
      </c>
      <c r="AQ236" s="166" t="s">
        <v>184</v>
      </c>
      <c r="AR236" s="166" t="s">
        <v>132</v>
      </c>
      <c r="AS236" s="166" t="s">
        <v>1875</v>
      </c>
      <c r="AT236" s="166" t="s">
        <v>1884</v>
      </c>
      <c r="AU236" s="166" t="s">
        <v>1877</v>
      </c>
      <c r="AV236" s="166"/>
      <c r="AW236" s="166" t="s">
        <v>1878</v>
      </c>
      <c r="AX236" s="166"/>
      <c r="AY236" s="166"/>
      <c r="AZ236" s="166"/>
      <c r="BA236" s="166"/>
      <c r="BB236" s="166">
        <v>63383032</v>
      </c>
      <c r="BC236" s="166" t="s">
        <v>137</v>
      </c>
      <c r="BD236" s="166" t="s">
        <v>138</v>
      </c>
      <c r="BE236" s="166" t="s">
        <v>375</v>
      </c>
      <c r="BF236" s="166" t="s">
        <v>376</v>
      </c>
      <c r="BG236" s="166"/>
      <c r="BH236" s="166" t="s">
        <v>658</v>
      </c>
      <c r="BI236" s="166" t="s">
        <v>191</v>
      </c>
      <c r="BJ236" s="166" t="s">
        <v>111</v>
      </c>
      <c r="BK236" s="166"/>
      <c r="BL236" s="166" t="s">
        <v>142</v>
      </c>
      <c r="BM236" s="166"/>
      <c r="BN236" s="166" t="s">
        <v>192</v>
      </c>
      <c r="BO236" s="166"/>
    </row>
    <row r="237" spans="1:67">
      <c r="A237" s="166">
        <v>227</v>
      </c>
      <c r="B237" s="166" t="s">
        <v>106</v>
      </c>
      <c r="C237" s="166" t="s">
        <v>107</v>
      </c>
      <c r="D237" s="166"/>
      <c r="E237" s="166" t="s">
        <v>1865</v>
      </c>
      <c r="F237" s="166"/>
      <c r="G237" s="166" t="s">
        <v>1866</v>
      </c>
      <c r="H237" s="166" t="s">
        <v>1867</v>
      </c>
      <c r="I237" s="166" t="s">
        <v>111</v>
      </c>
      <c r="J237" s="166" t="s">
        <v>247</v>
      </c>
      <c r="K237" s="166" t="s">
        <v>23</v>
      </c>
      <c r="L237" s="166" t="s">
        <v>113</v>
      </c>
      <c r="M237" s="166" t="s">
        <v>1387</v>
      </c>
      <c r="N237" s="166"/>
      <c r="O237" s="166"/>
      <c r="P237" s="166"/>
      <c r="Q237" s="166" t="s">
        <v>1868</v>
      </c>
      <c r="R237" s="166" t="s">
        <v>23</v>
      </c>
      <c r="S237" s="166" t="s">
        <v>1869</v>
      </c>
      <c r="T237" s="166" t="s">
        <v>117</v>
      </c>
      <c r="U237" s="166" t="s">
        <v>1870</v>
      </c>
      <c r="V237" s="166" t="s">
        <v>119</v>
      </c>
      <c r="W237" s="166" t="s">
        <v>366</v>
      </c>
      <c r="X237" s="166" t="s">
        <v>247</v>
      </c>
      <c r="Y237" s="166" t="s">
        <v>524</v>
      </c>
      <c r="Z237" s="166" t="s">
        <v>1871</v>
      </c>
      <c r="AA237" s="166" t="s">
        <v>1872</v>
      </c>
      <c r="AB237" s="166" t="s">
        <v>1868</v>
      </c>
      <c r="AC237" s="166">
        <v>5942620</v>
      </c>
      <c r="AD237" s="166" t="s">
        <v>23</v>
      </c>
      <c r="AE237" s="166" t="s">
        <v>1873</v>
      </c>
      <c r="AF237" s="166" t="s">
        <v>23</v>
      </c>
      <c r="AG237" s="166" t="s">
        <v>1873</v>
      </c>
      <c r="AH237" s="167" t="s">
        <v>41</v>
      </c>
      <c r="AI237" s="166" t="s">
        <v>1601</v>
      </c>
      <c r="AJ237" s="166" t="s">
        <v>148</v>
      </c>
      <c r="AK237" s="166" t="s">
        <v>127</v>
      </c>
      <c r="AL237" s="166" t="s">
        <v>111</v>
      </c>
      <c r="AM237" s="168">
        <v>5620</v>
      </c>
      <c r="AN237" s="166"/>
      <c r="AO237" s="166" t="s">
        <v>1874</v>
      </c>
      <c r="AP237" s="166" t="s">
        <v>130</v>
      </c>
      <c r="AQ237" s="166" t="s">
        <v>184</v>
      </c>
      <c r="AR237" s="166" t="s">
        <v>132</v>
      </c>
      <c r="AS237" s="166" t="s">
        <v>1875</v>
      </c>
      <c r="AT237" s="166" t="s">
        <v>1885</v>
      </c>
      <c r="AU237" s="166" t="s">
        <v>1877</v>
      </c>
      <c r="AV237" s="166"/>
      <c r="AW237" s="166" t="s">
        <v>1878</v>
      </c>
      <c r="AX237" s="166"/>
      <c r="AY237" s="166"/>
      <c r="AZ237" s="166"/>
      <c r="BA237" s="166"/>
      <c r="BB237" s="166">
        <v>63383032</v>
      </c>
      <c r="BC237" s="166" t="s">
        <v>137</v>
      </c>
      <c r="BD237" s="166" t="s">
        <v>138</v>
      </c>
      <c r="BE237" s="166" t="s">
        <v>375</v>
      </c>
      <c r="BF237" s="166" t="s">
        <v>376</v>
      </c>
      <c r="BG237" s="166"/>
      <c r="BH237" s="166" t="s">
        <v>658</v>
      </c>
      <c r="BI237" s="166" t="s">
        <v>191</v>
      </c>
      <c r="BJ237" s="166" t="s">
        <v>111</v>
      </c>
      <c r="BK237" s="166"/>
      <c r="BL237" s="166" t="s">
        <v>142</v>
      </c>
      <c r="BM237" s="166"/>
      <c r="BN237" s="166" t="s">
        <v>192</v>
      </c>
      <c r="BO237" s="166"/>
    </row>
    <row r="238" spans="1:67">
      <c r="A238" s="166">
        <v>228</v>
      </c>
      <c r="B238" s="166" t="s">
        <v>106</v>
      </c>
      <c r="C238" s="166" t="s">
        <v>107</v>
      </c>
      <c r="D238" s="166"/>
      <c r="E238" s="166" t="s">
        <v>1865</v>
      </c>
      <c r="F238" s="166"/>
      <c r="G238" s="166" t="s">
        <v>1866</v>
      </c>
      <c r="H238" s="166" t="s">
        <v>1867</v>
      </c>
      <c r="I238" s="166" t="s">
        <v>111</v>
      </c>
      <c r="J238" s="166" t="s">
        <v>247</v>
      </c>
      <c r="K238" s="166" t="s">
        <v>23</v>
      </c>
      <c r="L238" s="166" t="s">
        <v>113</v>
      </c>
      <c r="M238" s="166" t="s">
        <v>1387</v>
      </c>
      <c r="N238" s="166"/>
      <c r="O238" s="166"/>
      <c r="P238" s="166"/>
      <c r="Q238" s="166" t="s">
        <v>1868</v>
      </c>
      <c r="R238" s="166" t="s">
        <v>23</v>
      </c>
      <c r="S238" s="166" t="s">
        <v>1869</v>
      </c>
      <c r="T238" s="166" t="s">
        <v>117</v>
      </c>
      <c r="U238" s="166" t="s">
        <v>1870</v>
      </c>
      <c r="V238" s="166" t="s">
        <v>119</v>
      </c>
      <c r="W238" s="166" t="s">
        <v>366</v>
      </c>
      <c r="X238" s="166" t="s">
        <v>247</v>
      </c>
      <c r="Y238" s="166" t="s">
        <v>524</v>
      </c>
      <c r="Z238" s="166" t="s">
        <v>1871</v>
      </c>
      <c r="AA238" s="166" t="s">
        <v>1872</v>
      </c>
      <c r="AB238" s="166" t="s">
        <v>1868</v>
      </c>
      <c r="AC238" s="166">
        <v>5942620</v>
      </c>
      <c r="AD238" s="166" t="s">
        <v>23</v>
      </c>
      <c r="AE238" s="166" t="s">
        <v>1873</v>
      </c>
      <c r="AF238" s="166" t="s">
        <v>23</v>
      </c>
      <c r="AG238" s="166" t="s">
        <v>1873</v>
      </c>
      <c r="AH238" s="167" t="s">
        <v>41</v>
      </c>
      <c r="AI238" s="166" t="s">
        <v>1886</v>
      </c>
      <c r="AJ238" s="166" t="s">
        <v>1887</v>
      </c>
      <c r="AK238" s="166" t="s">
        <v>127</v>
      </c>
      <c r="AL238" s="166" t="s">
        <v>111</v>
      </c>
      <c r="AM238" s="168">
        <v>11000</v>
      </c>
      <c r="AN238" s="166"/>
      <c r="AO238" s="166" t="s">
        <v>1874</v>
      </c>
      <c r="AP238" s="166" t="s">
        <v>130</v>
      </c>
      <c r="AQ238" s="166" t="s">
        <v>184</v>
      </c>
      <c r="AR238" s="166" t="s">
        <v>132</v>
      </c>
      <c r="AS238" s="166" t="s">
        <v>1875</v>
      </c>
      <c r="AT238" s="166"/>
      <c r="AU238" s="166" t="s">
        <v>1877</v>
      </c>
      <c r="AV238" s="166"/>
      <c r="AW238" s="166" t="s">
        <v>1878</v>
      </c>
      <c r="AX238" s="166"/>
      <c r="AY238" s="166"/>
      <c r="AZ238" s="166"/>
      <c r="BA238" s="166"/>
      <c r="BB238" s="166">
        <v>63383032</v>
      </c>
      <c r="BC238" s="166" t="s">
        <v>137</v>
      </c>
      <c r="BD238" s="166" t="s">
        <v>138</v>
      </c>
      <c r="BE238" s="166" t="s">
        <v>375</v>
      </c>
      <c r="BF238" s="166" t="s">
        <v>376</v>
      </c>
      <c r="BG238" s="166"/>
      <c r="BH238" s="166" t="s">
        <v>658</v>
      </c>
      <c r="BI238" s="166" t="s">
        <v>191</v>
      </c>
      <c r="BJ238" s="166" t="s">
        <v>111</v>
      </c>
      <c r="BK238" s="166"/>
      <c r="BL238" s="166"/>
      <c r="BM238" s="166"/>
      <c r="BN238" s="166" t="s">
        <v>192</v>
      </c>
      <c r="BO238" s="166"/>
    </row>
    <row r="239" spans="1:67">
      <c r="A239" s="166">
        <v>229</v>
      </c>
      <c r="B239" s="166" t="s">
        <v>106</v>
      </c>
      <c r="C239" s="166" t="s">
        <v>107</v>
      </c>
      <c r="D239" s="166" t="s">
        <v>1888</v>
      </c>
      <c r="E239" s="166" t="s">
        <v>1889</v>
      </c>
      <c r="F239" s="166" t="s">
        <v>1890</v>
      </c>
      <c r="G239" s="166" t="s">
        <v>1891</v>
      </c>
      <c r="H239" s="166" t="s">
        <v>1892</v>
      </c>
      <c r="I239" s="166"/>
      <c r="J239" s="166" t="s">
        <v>1893</v>
      </c>
      <c r="K239" s="166" t="s">
        <v>9</v>
      </c>
      <c r="L239" s="166" t="s">
        <v>171</v>
      </c>
      <c r="M239" s="166" t="s">
        <v>172</v>
      </c>
      <c r="N239" s="166" t="s">
        <v>1894</v>
      </c>
      <c r="O239" s="166"/>
      <c r="P239" s="166"/>
      <c r="Q239" s="166" t="s">
        <v>1888</v>
      </c>
      <c r="R239" s="166" t="s">
        <v>9</v>
      </c>
      <c r="S239" s="166" t="s">
        <v>1895</v>
      </c>
      <c r="T239" s="166" t="s">
        <v>117</v>
      </c>
      <c r="U239" s="166" t="s">
        <v>1896</v>
      </c>
      <c r="V239" s="166" t="s">
        <v>119</v>
      </c>
      <c r="W239" s="166" t="s">
        <v>1032</v>
      </c>
      <c r="X239" s="166" t="s">
        <v>1893</v>
      </c>
      <c r="Y239" s="166" t="s">
        <v>717</v>
      </c>
      <c r="Z239" s="166" t="s">
        <v>1897</v>
      </c>
      <c r="AA239" s="166" t="s">
        <v>1410</v>
      </c>
      <c r="AB239" s="166" t="s">
        <v>1888</v>
      </c>
      <c r="AC239" s="166">
        <v>5942560</v>
      </c>
      <c r="AD239" s="166" t="s">
        <v>9</v>
      </c>
      <c r="AE239" s="166" t="s">
        <v>1898</v>
      </c>
      <c r="AF239" s="166" t="s">
        <v>9</v>
      </c>
      <c r="AG239" s="166" t="s">
        <v>1898</v>
      </c>
      <c r="AH239" s="167" t="s">
        <v>40</v>
      </c>
      <c r="AI239" s="166" t="s">
        <v>1395</v>
      </c>
      <c r="AJ239" s="166" t="s">
        <v>1039</v>
      </c>
      <c r="AK239" s="166" t="s">
        <v>127</v>
      </c>
      <c r="AL239" s="166" t="s">
        <v>111</v>
      </c>
      <c r="AM239" s="168">
        <v>5180</v>
      </c>
      <c r="AN239" s="166" t="s">
        <v>128</v>
      </c>
      <c r="AO239" s="166" t="s">
        <v>1890</v>
      </c>
      <c r="AP239" s="166" t="s">
        <v>130</v>
      </c>
      <c r="AQ239" s="166" t="s">
        <v>184</v>
      </c>
      <c r="AR239" s="166" t="s">
        <v>843</v>
      </c>
      <c r="AS239" s="166" t="s">
        <v>1899</v>
      </c>
      <c r="AT239" s="166" t="s">
        <v>1900</v>
      </c>
      <c r="AU239" s="166" t="s">
        <v>1877</v>
      </c>
      <c r="AV239" s="166"/>
      <c r="AW239" s="166" t="s">
        <v>1901</v>
      </c>
      <c r="AX239" s="166"/>
      <c r="AY239" s="166"/>
      <c r="AZ239" s="166"/>
      <c r="BA239" s="166"/>
      <c r="BB239" s="166">
        <v>74738518</v>
      </c>
      <c r="BC239" s="166" t="s">
        <v>137</v>
      </c>
      <c r="BD239" s="166" t="s">
        <v>1054</v>
      </c>
      <c r="BE239" s="166" t="s">
        <v>1039</v>
      </c>
      <c r="BF239" s="166" t="s">
        <v>111</v>
      </c>
      <c r="BG239" s="166"/>
      <c r="BH239" s="166" t="s">
        <v>141</v>
      </c>
      <c r="BI239" s="166" t="s">
        <v>191</v>
      </c>
      <c r="BJ239" s="166" t="s">
        <v>111</v>
      </c>
      <c r="BK239" s="166"/>
      <c r="BL239" s="166" t="s">
        <v>142</v>
      </c>
      <c r="BM239" s="166"/>
      <c r="BN239" s="166" t="s">
        <v>192</v>
      </c>
      <c r="BO239" s="166" t="s">
        <v>172</v>
      </c>
    </row>
    <row r="240" spans="1:67">
      <c r="A240" s="166">
        <v>230</v>
      </c>
      <c r="B240" s="166" t="s">
        <v>106</v>
      </c>
      <c r="C240" s="166" t="s">
        <v>107</v>
      </c>
      <c r="D240" s="166" t="s">
        <v>1902</v>
      </c>
      <c r="E240" s="166" t="s">
        <v>1903</v>
      </c>
      <c r="F240" s="166" t="s">
        <v>168</v>
      </c>
      <c r="G240" s="166" t="s">
        <v>1904</v>
      </c>
      <c r="H240" s="166" t="s">
        <v>1905</v>
      </c>
      <c r="I240" s="166"/>
      <c r="J240" s="166" t="s">
        <v>228</v>
      </c>
      <c r="K240" s="166" t="s">
        <v>9</v>
      </c>
      <c r="L240" s="166" t="s">
        <v>171</v>
      </c>
      <c r="M240" s="166" t="s">
        <v>172</v>
      </c>
      <c r="N240" s="166" t="s">
        <v>173</v>
      </c>
      <c r="O240" s="166"/>
      <c r="P240" s="166"/>
      <c r="Q240" s="166" t="s">
        <v>1902</v>
      </c>
      <c r="R240" s="166" t="s">
        <v>9</v>
      </c>
      <c r="S240" s="166" t="s">
        <v>1906</v>
      </c>
      <c r="T240" s="166" t="s">
        <v>117</v>
      </c>
      <c r="U240" s="166" t="s">
        <v>1907</v>
      </c>
      <c r="V240" s="166" t="s">
        <v>119</v>
      </c>
      <c r="W240" s="166" t="s">
        <v>276</v>
      </c>
      <c r="X240" s="166" t="s">
        <v>228</v>
      </c>
      <c r="Y240" s="166" t="s">
        <v>901</v>
      </c>
      <c r="Z240" s="166" t="s">
        <v>1908</v>
      </c>
      <c r="AA240" s="166" t="s">
        <v>1909</v>
      </c>
      <c r="AB240" s="166" t="s">
        <v>1902</v>
      </c>
      <c r="AC240" s="166">
        <v>5942108</v>
      </c>
      <c r="AD240" s="166" t="s">
        <v>9</v>
      </c>
      <c r="AE240" s="166" t="s">
        <v>1910</v>
      </c>
      <c r="AF240" s="166" t="s">
        <v>9</v>
      </c>
      <c r="AG240" s="166" t="s">
        <v>1911</v>
      </c>
      <c r="AH240" s="167" t="s">
        <v>41</v>
      </c>
      <c r="AI240" s="166" t="s">
        <v>1912</v>
      </c>
      <c r="AJ240" s="166" t="s">
        <v>1913</v>
      </c>
      <c r="AK240" s="166" t="s">
        <v>127</v>
      </c>
      <c r="AL240" s="166" t="s">
        <v>111</v>
      </c>
      <c r="AM240" s="168">
        <v>4800</v>
      </c>
      <c r="AN240" s="166"/>
      <c r="AO240" s="166" t="s">
        <v>168</v>
      </c>
      <c r="AP240" s="166" t="s">
        <v>130</v>
      </c>
      <c r="AQ240" s="166" t="s">
        <v>184</v>
      </c>
      <c r="AR240" s="166"/>
      <c r="AS240" s="166" t="s">
        <v>1914</v>
      </c>
      <c r="AT240" s="166"/>
      <c r="AU240" s="166" t="s">
        <v>1877</v>
      </c>
      <c r="AV240" s="166"/>
      <c r="AW240" s="166" t="s">
        <v>1915</v>
      </c>
      <c r="AX240" s="166"/>
      <c r="AY240" s="166"/>
      <c r="AZ240" s="166"/>
      <c r="BA240" s="166"/>
      <c r="BB240" s="166">
        <v>30919744</v>
      </c>
      <c r="BC240" s="166" t="s">
        <v>137</v>
      </c>
      <c r="BD240" s="166" t="s">
        <v>138</v>
      </c>
      <c r="BE240" s="166" t="s">
        <v>285</v>
      </c>
      <c r="BF240" s="166" t="s">
        <v>376</v>
      </c>
      <c r="BG240" s="166" t="s">
        <v>190</v>
      </c>
      <c r="BH240" s="166" t="s">
        <v>141</v>
      </c>
      <c r="BI240" s="166" t="s">
        <v>191</v>
      </c>
      <c r="BJ240" s="166" t="s">
        <v>111</v>
      </c>
      <c r="BK240" s="166"/>
      <c r="BL240" s="166"/>
      <c r="BM240" s="166"/>
      <c r="BN240" s="166" t="s">
        <v>192</v>
      </c>
      <c r="BO240" s="166" t="s">
        <v>172</v>
      </c>
    </row>
    <row r="241" spans="1:67">
      <c r="A241" s="166">
        <v>231</v>
      </c>
      <c r="B241" s="166" t="s">
        <v>106</v>
      </c>
      <c r="C241" s="166" t="s">
        <v>107</v>
      </c>
      <c r="D241" s="166" t="s">
        <v>1902</v>
      </c>
      <c r="E241" s="166" t="s">
        <v>1903</v>
      </c>
      <c r="F241" s="166" t="s">
        <v>168</v>
      </c>
      <c r="G241" s="166" t="s">
        <v>1904</v>
      </c>
      <c r="H241" s="166" t="s">
        <v>1905</v>
      </c>
      <c r="I241" s="166"/>
      <c r="J241" s="166" t="s">
        <v>228</v>
      </c>
      <c r="K241" s="166" t="s">
        <v>9</v>
      </c>
      <c r="L241" s="166" t="s">
        <v>171</v>
      </c>
      <c r="M241" s="166" t="s">
        <v>172</v>
      </c>
      <c r="N241" s="166" t="s">
        <v>173</v>
      </c>
      <c r="O241" s="166"/>
      <c r="P241" s="166"/>
      <c r="Q241" s="166" t="s">
        <v>1902</v>
      </c>
      <c r="R241" s="166" t="s">
        <v>9</v>
      </c>
      <c r="S241" s="166" t="s">
        <v>1906</v>
      </c>
      <c r="T241" s="166" t="s">
        <v>117</v>
      </c>
      <c r="U241" s="166" t="s">
        <v>1907</v>
      </c>
      <c r="V241" s="166" t="s">
        <v>119</v>
      </c>
      <c r="W241" s="166" t="s">
        <v>276</v>
      </c>
      <c r="X241" s="166" t="s">
        <v>228</v>
      </c>
      <c r="Y241" s="166" t="s">
        <v>901</v>
      </c>
      <c r="Z241" s="166" t="s">
        <v>1908</v>
      </c>
      <c r="AA241" s="166" t="s">
        <v>1909</v>
      </c>
      <c r="AB241" s="166" t="s">
        <v>1902</v>
      </c>
      <c r="AC241" s="166">
        <v>5942108</v>
      </c>
      <c r="AD241" s="166" t="s">
        <v>9</v>
      </c>
      <c r="AE241" s="166" t="s">
        <v>1910</v>
      </c>
      <c r="AF241" s="166" t="s">
        <v>9</v>
      </c>
      <c r="AG241" s="166" t="s">
        <v>1911</v>
      </c>
      <c r="AH241" s="167" t="s">
        <v>41</v>
      </c>
      <c r="AI241" s="166" t="s">
        <v>1916</v>
      </c>
      <c r="AJ241" s="166" t="s">
        <v>1000</v>
      </c>
      <c r="AK241" s="166" t="s">
        <v>127</v>
      </c>
      <c r="AL241" s="166" t="s">
        <v>111</v>
      </c>
      <c r="AM241" s="168">
        <v>19300</v>
      </c>
      <c r="AN241" s="166"/>
      <c r="AO241" s="166" t="s">
        <v>168</v>
      </c>
      <c r="AP241" s="166" t="s">
        <v>130</v>
      </c>
      <c r="AQ241" s="166" t="s">
        <v>184</v>
      </c>
      <c r="AR241" s="166"/>
      <c r="AS241" s="166" t="s">
        <v>1914</v>
      </c>
      <c r="AT241" s="166"/>
      <c r="AU241" s="166" t="s">
        <v>1877</v>
      </c>
      <c r="AV241" s="166"/>
      <c r="AW241" s="166" t="s">
        <v>1915</v>
      </c>
      <c r="AX241" s="166"/>
      <c r="AY241" s="166"/>
      <c r="AZ241" s="166"/>
      <c r="BA241" s="166"/>
      <c r="BB241" s="166">
        <v>30919744</v>
      </c>
      <c r="BC241" s="166" t="s">
        <v>137</v>
      </c>
      <c r="BD241" s="166" t="s">
        <v>138</v>
      </c>
      <c r="BE241" s="166" t="s">
        <v>285</v>
      </c>
      <c r="BF241" s="166" t="s">
        <v>376</v>
      </c>
      <c r="BG241" s="166" t="s">
        <v>190</v>
      </c>
      <c r="BH241" s="166" t="s">
        <v>141</v>
      </c>
      <c r="BI241" s="166" t="s">
        <v>191</v>
      </c>
      <c r="BJ241" s="166" t="s">
        <v>111</v>
      </c>
      <c r="BK241" s="166"/>
      <c r="BL241" s="166"/>
      <c r="BM241" s="166"/>
      <c r="BN241" s="166" t="s">
        <v>192</v>
      </c>
      <c r="BO241" s="166" t="s">
        <v>172</v>
      </c>
    </row>
    <row r="242" spans="1:67">
      <c r="A242" s="166">
        <v>232</v>
      </c>
      <c r="B242" s="166" t="s">
        <v>106</v>
      </c>
      <c r="C242" s="166" t="s">
        <v>107</v>
      </c>
      <c r="D242" s="166" t="s">
        <v>1917</v>
      </c>
      <c r="E242" s="166" t="s">
        <v>1918</v>
      </c>
      <c r="F242" s="166" t="s">
        <v>1135</v>
      </c>
      <c r="G242" s="166" t="s">
        <v>1919</v>
      </c>
      <c r="H242" s="166" t="s">
        <v>1920</v>
      </c>
      <c r="I242" s="166"/>
      <c r="J242" s="166" t="s">
        <v>228</v>
      </c>
      <c r="K242" s="166" t="s">
        <v>32</v>
      </c>
      <c r="L242" s="166" t="s">
        <v>171</v>
      </c>
      <c r="M242" s="166" t="s">
        <v>172</v>
      </c>
      <c r="N242" s="166" t="s">
        <v>1138</v>
      </c>
      <c r="O242" s="166"/>
      <c r="P242" s="166"/>
      <c r="Q242" s="166" t="s">
        <v>1917</v>
      </c>
      <c r="R242" s="166" t="s">
        <v>32</v>
      </c>
      <c r="S242" s="166" t="s">
        <v>1921</v>
      </c>
      <c r="T242" s="166" t="s">
        <v>117</v>
      </c>
      <c r="U242" s="166" t="s">
        <v>1922</v>
      </c>
      <c r="V242" s="166" t="s">
        <v>119</v>
      </c>
      <c r="W242" s="166" t="s">
        <v>366</v>
      </c>
      <c r="X242" s="166" t="s">
        <v>228</v>
      </c>
      <c r="Y242" s="166" t="s">
        <v>1046</v>
      </c>
      <c r="Z242" s="166" t="s">
        <v>573</v>
      </c>
      <c r="AA242" s="166" t="s">
        <v>945</v>
      </c>
      <c r="AB242" s="166" t="s">
        <v>1917</v>
      </c>
      <c r="AC242" s="166">
        <v>5911201</v>
      </c>
      <c r="AD242" s="166" t="s">
        <v>32</v>
      </c>
      <c r="AE242" s="166" t="s">
        <v>1923</v>
      </c>
      <c r="AF242" s="166" t="s">
        <v>32</v>
      </c>
      <c r="AG242" s="166" t="s">
        <v>1923</v>
      </c>
      <c r="AH242" s="167" t="s">
        <v>41</v>
      </c>
      <c r="AI242" s="166" t="s">
        <v>1433</v>
      </c>
      <c r="AJ242" s="166" t="s">
        <v>907</v>
      </c>
      <c r="AK242" s="166" t="s">
        <v>127</v>
      </c>
      <c r="AL242" s="166" t="s">
        <v>111</v>
      </c>
      <c r="AM242" s="168">
        <v>3751.3</v>
      </c>
      <c r="AN242" s="166" t="s">
        <v>128</v>
      </c>
      <c r="AO242" s="166" t="s">
        <v>1135</v>
      </c>
      <c r="AP242" s="166" t="s">
        <v>130</v>
      </c>
      <c r="AQ242" s="166" t="s">
        <v>184</v>
      </c>
      <c r="AR242" s="166" t="s">
        <v>346</v>
      </c>
      <c r="AS242" s="166" t="s">
        <v>1924</v>
      </c>
      <c r="AT242" s="166" t="s">
        <v>1925</v>
      </c>
      <c r="AU242" s="166" t="s">
        <v>1877</v>
      </c>
      <c r="AV242" s="166"/>
      <c r="AW242" s="166" t="s">
        <v>1926</v>
      </c>
      <c r="AX242" s="166"/>
      <c r="AY242" s="166"/>
      <c r="AZ242" s="166"/>
      <c r="BA242" s="166"/>
      <c r="BB242" s="166">
        <v>84164393</v>
      </c>
      <c r="BC242" s="166" t="s">
        <v>137</v>
      </c>
      <c r="BD242" s="166" t="s">
        <v>138</v>
      </c>
      <c r="BE242" s="166" t="s">
        <v>375</v>
      </c>
      <c r="BF242" s="166" t="s">
        <v>1710</v>
      </c>
      <c r="BG242" s="166" t="s">
        <v>450</v>
      </c>
      <c r="BH242" s="166" t="s">
        <v>141</v>
      </c>
      <c r="BI242" s="166" t="s">
        <v>191</v>
      </c>
      <c r="BJ242" s="166" t="s">
        <v>111</v>
      </c>
      <c r="BK242" s="166"/>
      <c r="BL242" s="166" t="s">
        <v>142</v>
      </c>
      <c r="BM242" s="166"/>
      <c r="BN242" s="166" t="s">
        <v>192</v>
      </c>
      <c r="BO242" s="166" t="s">
        <v>172</v>
      </c>
    </row>
    <row r="243" spans="1:67">
      <c r="A243" s="166">
        <v>233</v>
      </c>
      <c r="B243" s="166" t="s">
        <v>106</v>
      </c>
      <c r="C243" s="166" t="s">
        <v>107</v>
      </c>
      <c r="D243" s="166" t="s">
        <v>1917</v>
      </c>
      <c r="E243" s="166" t="s">
        <v>1918</v>
      </c>
      <c r="F243" s="166" t="s">
        <v>1135</v>
      </c>
      <c r="G243" s="166" t="s">
        <v>1919</v>
      </c>
      <c r="H243" s="166" t="s">
        <v>1920</v>
      </c>
      <c r="I243" s="166"/>
      <c r="J243" s="166" t="s">
        <v>228</v>
      </c>
      <c r="K243" s="166" t="s">
        <v>32</v>
      </c>
      <c r="L243" s="166" t="s">
        <v>171</v>
      </c>
      <c r="M243" s="166" t="s">
        <v>172</v>
      </c>
      <c r="N243" s="166" t="s">
        <v>1138</v>
      </c>
      <c r="O243" s="166"/>
      <c r="P243" s="166"/>
      <c r="Q243" s="166" t="s">
        <v>1917</v>
      </c>
      <c r="R243" s="166" t="s">
        <v>32</v>
      </c>
      <c r="S243" s="166" t="s">
        <v>1921</v>
      </c>
      <c r="T243" s="166" t="s">
        <v>117</v>
      </c>
      <c r="U243" s="166" t="s">
        <v>1922</v>
      </c>
      <c r="V243" s="166" t="s">
        <v>119</v>
      </c>
      <c r="W243" s="166" t="s">
        <v>366</v>
      </c>
      <c r="X243" s="166" t="s">
        <v>228</v>
      </c>
      <c r="Y243" s="166" t="s">
        <v>1046</v>
      </c>
      <c r="Z243" s="166" t="s">
        <v>573</v>
      </c>
      <c r="AA243" s="166" t="s">
        <v>945</v>
      </c>
      <c r="AB243" s="166" t="s">
        <v>1917</v>
      </c>
      <c r="AC243" s="166">
        <v>5911201</v>
      </c>
      <c r="AD243" s="166" t="s">
        <v>32</v>
      </c>
      <c r="AE243" s="166" t="s">
        <v>1923</v>
      </c>
      <c r="AF243" s="166" t="s">
        <v>32</v>
      </c>
      <c r="AG243" s="166" t="s">
        <v>1923</v>
      </c>
      <c r="AH243" s="167" t="s">
        <v>41</v>
      </c>
      <c r="AI243" s="166" t="s">
        <v>1435</v>
      </c>
      <c r="AJ243" s="166" t="s">
        <v>913</v>
      </c>
      <c r="AK243" s="166" t="s">
        <v>127</v>
      </c>
      <c r="AL243" s="166" t="s">
        <v>111</v>
      </c>
      <c r="AM243" s="168">
        <v>8785.9</v>
      </c>
      <c r="AN243" s="166" t="s">
        <v>128</v>
      </c>
      <c r="AO243" s="166" t="s">
        <v>1135</v>
      </c>
      <c r="AP243" s="166" t="s">
        <v>130</v>
      </c>
      <c r="AQ243" s="166" t="s">
        <v>184</v>
      </c>
      <c r="AR243" s="166" t="s">
        <v>346</v>
      </c>
      <c r="AS243" s="166" t="s">
        <v>1924</v>
      </c>
      <c r="AT243" s="166" t="s">
        <v>1927</v>
      </c>
      <c r="AU243" s="166" t="s">
        <v>1877</v>
      </c>
      <c r="AV243" s="166"/>
      <c r="AW243" s="166" t="s">
        <v>1926</v>
      </c>
      <c r="AX243" s="166"/>
      <c r="AY243" s="166"/>
      <c r="AZ243" s="166"/>
      <c r="BA243" s="166"/>
      <c r="BB243" s="166">
        <v>84164393</v>
      </c>
      <c r="BC243" s="166" t="s">
        <v>137</v>
      </c>
      <c r="BD243" s="166" t="s">
        <v>138</v>
      </c>
      <c r="BE243" s="166" t="s">
        <v>375</v>
      </c>
      <c r="BF243" s="166" t="s">
        <v>1710</v>
      </c>
      <c r="BG243" s="166" t="s">
        <v>450</v>
      </c>
      <c r="BH243" s="166" t="s">
        <v>141</v>
      </c>
      <c r="BI243" s="166" t="s">
        <v>191</v>
      </c>
      <c r="BJ243" s="166" t="s">
        <v>111</v>
      </c>
      <c r="BK243" s="166"/>
      <c r="BL243" s="166" t="s">
        <v>142</v>
      </c>
      <c r="BM243" s="166"/>
      <c r="BN243" s="166" t="s">
        <v>192</v>
      </c>
      <c r="BO243" s="166" t="s">
        <v>172</v>
      </c>
    </row>
    <row r="244" spans="1:67">
      <c r="A244" s="166">
        <v>234</v>
      </c>
      <c r="B244" s="166" t="s">
        <v>106</v>
      </c>
      <c r="C244" s="166" t="s">
        <v>107</v>
      </c>
      <c r="D244" s="166" t="s">
        <v>1917</v>
      </c>
      <c r="E244" s="166" t="s">
        <v>1918</v>
      </c>
      <c r="F244" s="166" t="s">
        <v>1135</v>
      </c>
      <c r="G244" s="166" t="s">
        <v>1919</v>
      </c>
      <c r="H244" s="166" t="s">
        <v>1920</v>
      </c>
      <c r="I244" s="166"/>
      <c r="J244" s="166" t="s">
        <v>228</v>
      </c>
      <c r="K244" s="166" t="s">
        <v>32</v>
      </c>
      <c r="L244" s="166" t="s">
        <v>171</v>
      </c>
      <c r="M244" s="166" t="s">
        <v>172</v>
      </c>
      <c r="N244" s="166" t="s">
        <v>1138</v>
      </c>
      <c r="O244" s="166"/>
      <c r="P244" s="166"/>
      <c r="Q244" s="166" t="s">
        <v>1917</v>
      </c>
      <c r="R244" s="166" t="s">
        <v>32</v>
      </c>
      <c r="S244" s="166" t="s">
        <v>1921</v>
      </c>
      <c r="T244" s="166" t="s">
        <v>117</v>
      </c>
      <c r="U244" s="166" t="s">
        <v>1922</v>
      </c>
      <c r="V244" s="166" t="s">
        <v>119</v>
      </c>
      <c r="W244" s="166" t="s">
        <v>366</v>
      </c>
      <c r="X244" s="166" t="s">
        <v>228</v>
      </c>
      <c r="Y244" s="166" t="s">
        <v>1046</v>
      </c>
      <c r="Z244" s="166" t="s">
        <v>573</v>
      </c>
      <c r="AA244" s="166" t="s">
        <v>945</v>
      </c>
      <c r="AB244" s="166" t="s">
        <v>1917</v>
      </c>
      <c r="AC244" s="166">
        <v>5911201</v>
      </c>
      <c r="AD244" s="166" t="s">
        <v>32</v>
      </c>
      <c r="AE244" s="166" t="s">
        <v>1923</v>
      </c>
      <c r="AF244" s="166" t="s">
        <v>32</v>
      </c>
      <c r="AG244" s="166" t="s">
        <v>1923</v>
      </c>
      <c r="AH244" s="167" t="s">
        <v>41</v>
      </c>
      <c r="AI244" s="166" t="s">
        <v>1437</v>
      </c>
      <c r="AJ244" s="166" t="s">
        <v>916</v>
      </c>
      <c r="AK244" s="166" t="s">
        <v>127</v>
      </c>
      <c r="AL244" s="166" t="s">
        <v>111</v>
      </c>
      <c r="AM244" s="168">
        <v>5762.8</v>
      </c>
      <c r="AN244" s="166" t="s">
        <v>128</v>
      </c>
      <c r="AO244" s="166" t="s">
        <v>1135</v>
      </c>
      <c r="AP244" s="166" t="s">
        <v>130</v>
      </c>
      <c r="AQ244" s="166" t="s">
        <v>184</v>
      </c>
      <c r="AR244" s="166" t="s">
        <v>346</v>
      </c>
      <c r="AS244" s="166" t="s">
        <v>1924</v>
      </c>
      <c r="AT244" s="166" t="s">
        <v>1928</v>
      </c>
      <c r="AU244" s="166" t="s">
        <v>1877</v>
      </c>
      <c r="AV244" s="166"/>
      <c r="AW244" s="166" t="s">
        <v>1926</v>
      </c>
      <c r="AX244" s="166"/>
      <c r="AY244" s="166"/>
      <c r="AZ244" s="166"/>
      <c r="BA244" s="166"/>
      <c r="BB244" s="166">
        <v>84164393</v>
      </c>
      <c r="BC244" s="166" t="s">
        <v>137</v>
      </c>
      <c r="BD244" s="166" t="s">
        <v>138</v>
      </c>
      <c r="BE244" s="166" t="s">
        <v>375</v>
      </c>
      <c r="BF244" s="166" t="s">
        <v>1710</v>
      </c>
      <c r="BG244" s="166" t="s">
        <v>450</v>
      </c>
      <c r="BH244" s="166" t="s">
        <v>141</v>
      </c>
      <c r="BI244" s="166" t="s">
        <v>191</v>
      </c>
      <c r="BJ244" s="166" t="s">
        <v>111</v>
      </c>
      <c r="BK244" s="166"/>
      <c r="BL244" s="166" t="s">
        <v>142</v>
      </c>
      <c r="BM244" s="166"/>
      <c r="BN244" s="166" t="s">
        <v>192</v>
      </c>
      <c r="BO244" s="166" t="s">
        <v>172</v>
      </c>
    </row>
    <row r="245" spans="1:67">
      <c r="A245" s="166">
        <v>235</v>
      </c>
      <c r="B245" s="166" t="s">
        <v>106</v>
      </c>
      <c r="C245" s="166" t="s">
        <v>107</v>
      </c>
      <c r="D245" s="166" t="s">
        <v>1929</v>
      </c>
      <c r="E245" s="166" t="s">
        <v>1930</v>
      </c>
      <c r="F245" s="166" t="s">
        <v>663</v>
      </c>
      <c r="G245" s="166" t="s">
        <v>1931</v>
      </c>
      <c r="H245" s="166" t="s">
        <v>1932</v>
      </c>
      <c r="I245" s="166" t="s">
        <v>111</v>
      </c>
      <c r="J245" s="166" t="s">
        <v>228</v>
      </c>
      <c r="K245" s="166" t="s">
        <v>9</v>
      </c>
      <c r="L245" s="166" t="s">
        <v>171</v>
      </c>
      <c r="M245" s="166" t="s">
        <v>975</v>
      </c>
      <c r="N245" s="166" t="s">
        <v>976</v>
      </c>
      <c r="O245" s="166"/>
      <c r="P245" s="166"/>
      <c r="Q245" s="166" t="s">
        <v>1929</v>
      </c>
      <c r="R245" s="166" t="s">
        <v>9</v>
      </c>
      <c r="S245" s="166" t="s">
        <v>1933</v>
      </c>
      <c r="T245" s="166" t="s">
        <v>204</v>
      </c>
      <c r="U245" s="166" t="s">
        <v>1934</v>
      </c>
      <c r="V245" s="166" t="s">
        <v>119</v>
      </c>
      <c r="W245" s="166" t="s">
        <v>366</v>
      </c>
      <c r="X245" s="166" t="s">
        <v>228</v>
      </c>
      <c r="Y245" s="166" t="s">
        <v>319</v>
      </c>
      <c r="Z245" s="166" t="s">
        <v>122</v>
      </c>
      <c r="AA245" s="166" t="s">
        <v>1033</v>
      </c>
      <c r="AB245" s="166" t="s">
        <v>1929</v>
      </c>
      <c r="AC245" s="166">
        <v>5911010</v>
      </c>
      <c r="AD245" s="166" t="s">
        <v>9</v>
      </c>
      <c r="AE245" s="166" t="s">
        <v>1935</v>
      </c>
      <c r="AF245" s="166" t="s">
        <v>9</v>
      </c>
      <c r="AG245" s="166" t="s">
        <v>1936</v>
      </c>
      <c r="AH245" s="167" t="s">
        <v>41</v>
      </c>
      <c r="AI245" s="166" t="s">
        <v>1937</v>
      </c>
      <c r="AJ245" s="166" t="s">
        <v>925</v>
      </c>
      <c r="AK245" s="166" t="s">
        <v>127</v>
      </c>
      <c r="AL245" s="166" t="s">
        <v>111</v>
      </c>
      <c r="AM245" s="168">
        <v>3116.8</v>
      </c>
      <c r="AN245" s="166"/>
      <c r="AO245" s="166" t="s">
        <v>9</v>
      </c>
      <c r="AP245" s="166" t="s">
        <v>212</v>
      </c>
      <c r="AQ245" s="166" t="s">
        <v>184</v>
      </c>
      <c r="AR245" s="166" t="s">
        <v>346</v>
      </c>
      <c r="AS245" s="166" t="s">
        <v>1938</v>
      </c>
      <c r="AT245" s="166" t="s">
        <v>1939</v>
      </c>
      <c r="AU245" s="166" t="s">
        <v>1877</v>
      </c>
      <c r="AV245" s="166"/>
      <c r="AW245" s="166" t="s">
        <v>1940</v>
      </c>
      <c r="AX245" s="166"/>
      <c r="AY245" s="166"/>
      <c r="AZ245" s="166"/>
      <c r="BA245" s="166"/>
      <c r="BB245" s="166">
        <v>93637705</v>
      </c>
      <c r="BC245" s="166" t="s">
        <v>137</v>
      </c>
      <c r="BD245" s="166" t="s">
        <v>138</v>
      </c>
      <c r="BE245" s="166" t="s">
        <v>375</v>
      </c>
      <c r="BF245" s="166" t="s">
        <v>376</v>
      </c>
      <c r="BG245" s="166" t="s">
        <v>190</v>
      </c>
      <c r="BH245" s="166" t="s">
        <v>218</v>
      </c>
      <c r="BI245" s="166" t="s">
        <v>191</v>
      </c>
      <c r="BJ245" s="166" t="s">
        <v>111</v>
      </c>
      <c r="BK245" s="166"/>
      <c r="BL245" s="166" t="s">
        <v>142</v>
      </c>
      <c r="BM245" s="166"/>
      <c r="BN245" s="166" t="s">
        <v>451</v>
      </c>
      <c r="BO245" s="166" t="s">
        <v>307</v>
      </c>
    </row>
    <row r="246" spans="1:67">
      <c r="A246" s="166">
        <v>236</v>
      </c>
      <c r="B246" s="166" t="s">
        <v>106</v>
      </c>
      <c r="C246" s="166" t="s">
        <v>107</v>
      </c>
      <c r="D246" s="166" t="s">
        <v>1929</v>
      </c>
      <c r="E246" s="166" t="s">
        <v>1930</v>
      </c>
      <c r="F246" s="166" t="s">
        <v>663</v>
      </c>
      <c r="G246" s="166" t="s">
        <v>1931</v>
      </c>
      <c r="H246" s="166" t="s">
        <v>1932</v>
      </c>
      <c r="I246" s="166" t="s">
        <v>111</v>
      </c>
      <c r="J246" s="166" t="s">
        <v>228</v>
      </c>
      <c r="K246" s="166" t="s">
        <v>9</v>
      </c>
      <c r="L246" s="166" t="s">
        <v>171</v>
      </c>
      <c r="M246" s="166" t="s">
        <v>975</v>
      </c>
      <c r="N246" s="166" t="s">
        <v>976</v>
      </c>
      <c r="O246" s="166"/>
      <c r="P246" s="166"/>
      <c r="Q246" s="166" t="s">
        <v>1929</v>
      </c>
      <c r="R246" s="166" t="s">
        <v>9</v>
      </c>
      <c r="S246" s="166" t="s">
        <v>1933</v>
      </c>
      <c r="T246" s="166" t="s">
        <v>204</v>
      </c>
      <c r="U246" s="166" t="s">
        <v>1934</v>
      </c>
      <c r="V246" s="166" t="s">
        <v>119</v>
      </c>
      <c r="W246" s="166" t="s">
        <v>366</v>
      </c>
      <c r="X246" s="166" t="s">
        <v>228</v>
      </c>
      <c r="Y246" s="166" t="s">
        <v>319</v>
      </c>
      <c r="Z246" s="166" t="s">
        <v>122</v>
      </c>
      <c r="AA246" s="166" t="s">
        <v>1033</v>
      </c>
      <c r="AB246" s="166" t="s">
        <v>1929</v>
      </c>
      <c r="AC246" s="166">
        <v>5911010</v>
      </c>
      <c r="AD246" s="166" t="s">
        <v>9</v>
      </c>
      <c r="AE246" s="166" t="s">
        <v>1935</v>
      </c>
      <c r="AF246" s="166" t="s">
        <v>9</v>
      </c>
      <c r="AG246" s="166" t="s">
        <v>1936</v>
      </c>
      <c r="AH246" s="167" t="s">
        <v>41</v>
      </c>
      <c r="AI246" s="166" t="s">
        <v>1941</v>
      </c>
      <c r="AJ246" s="166" t="s">
        <v>148</v>
      </c>
      <c r="AK246" s="166" t="s">
        <v>127</v>
      </c>
      <c r="AL246" s="166" t="s">
        <v>111</v>
      </c>
      <c r="AM246" s="168">
        <v>4987.3</v>
      </c>
      <c r="AN246" s="166"/>
      <c r="AO246" s="166" t="s">
        <v>9</v>
      </c>
      <c r="AP246" s="166" t="s">
        <v>212</v>
      </c>
      <c r="AQ246" s="166" t="s">
        <v>184</v>
      </c>
      <c r="AR246" s="166" t="s">
        <v>346</v>
      </c>
      <c r="AS246" s="166" t="s">
        <v>1938</v>
      </c>
      <c r="AT246" s="166" t="s">
        <v>1942</v>
      </c>
      <c r="AU246" s="166" t="s">
        <v>1877</v>
      </c>
      <c r="AV246" s="166"/>
      <c r="AW246" s="166" t="s">
        <v>1940</v>
      </c>
      <c r="AX246" s="166"/>
      <c r="AY246" s="166"/>
      <c r="AZ246" s="166"/>
      <c r="BA246" s="166"/>
      <c r="BB246" s="166">
        <v>93637705</v>
      </c>
      <c r="BC246" s="166" t="s">
        <v>137</v>
      </c>
      <c r="BD246" s="166" t="s">
        <v>138</v>
      </c>
      <c r="BE246" s="166" t="s">
        <v>375</v>
      </c>
      <c r="BF246" s="166" t="s">
        <v>376</v>
      </c>
      <c r="BG246" s="166" t="s">
        <v>190</v>
      </c>
      <c r="BH246" s="166" t="s">
        <v>218</v>
      </c>
      <c r="BI246" s="166" t="s">
        <v>191</v>
      </c>
      <c r="BJ246" s="166" t="s">
        <v>111</v>
      </c>
      <c r="BK246" s="166"/>
      <c r="BL246" s="166" t="s">
        <v>142</v>
      </c>
      <c r="BM246" s="166"/>
      <c r="BN246" s="166" t="s">
        <v>451</v>
      </c>
      <c r="BO246" s="166" t="s">
        <v>307</v>
      </c>
    </row>
    <row r="247" spans="1:67">
      <c r="A247" s="166">
        <v>237</v>
      </c>
      <c r="B247" s="166" t="s">
        <v>106</v>
      </c>
      <c r="C247" s="166" t="s">
        <v>107</v>
      </c>
      <c r="D247" s="166" t="s">
        <v>1929</v>
      </c>
      <c r="E247" s="166" t="s">
        <v>1930</v>
      </c>
      <c r="F247" s="166" t="s">
        <v>663</v>
      </c>
      <c r="G247" s="166" t="s">
        <v>1931</v>
      </c>
      <c r="H247" s="166" t="s">
        <v>1932</v>
      </c>
      <c r="I247" s="166" t="s">
        <v>111</v>
      </c>
      <c r="J247" s="166" t="s">
        <v>228</v>
      </c>
      <c r="K247" s="166" t="s">
        <v>9</v>
      </c>
      <c r="L247" s="166" t="s">
        <v>171</v>
      </c>
      <c r="M247" s="166" t="s">
        <v>975</v>
      </c>
      <c r="N247" s="166" t="s">
        <v>976</v>
      </c>
      <c r="O247" s="166"/>
      <c r="P247" s="166"/>
      <c r="Q247" s="166" t="s">
        <v>1929</v>
      </c>
      <c r="R247" s="166" t="s">
        <v>9</v>
      </c>
      <c r="S247" s="166" t="s">
        <v>1933</v>
      </c>
      <c r="T247" s="166" t="s">
        <v>204</v>
      </c>
      <c r="U247" s="166" t="s">
        <v>1934</v>
      </c>
      <c r="V247" s="166" t="s">
        <v>119</v>
      </c>
      <c r="W247" s="166" t="s">
        <v>366</v>
      </c>
      <c r="X247" s="166" t="s">
        <v>228</v>
      </c>
      <c r="Y247" s="166" t="s">
        <v>319</v>
      </c>
      <c r="Z247" s="166" t="s">
        <v>122</v>
      </c>
      <c r="AA247" s="166" t="s">
        <v>1033</v>
      </c>
      <c r="AB247" s="166" t="s">
        <v>1929</v>
      </c>
      <c r="AC247" s="166">
        <v>5911010</v>
      </c>
      <c r="AD247" s="166" t="s">
        <v>9</v>
      </c>
      <c r="AE247" s="166" t="s">
        <v>1935</v>
      </c>
      <c r="AF247" s="166" t="s">
        <v>9</v>
      </c>
      <c r="AG247" s="166" t="s">
        <v>1936</v>
      </c>
      <c r="AH247" s="167" t="s">
        <v>41</v>
      </c>
      <c r="AI247" s="166" t="s">
        <v>1943</v>
      </c>
      <c r="AJ247" s="166" t="s">
        <v>928</v>
      </c>
      <c r="AK247" s="166" t="s">
        <v>127</v>
      </c>
      <c r="AL247" s="166" t="s">
        <v>111</v>
      </c>
      <c r="AM247" s="168">
        <v>6045.8</v>
      </c>
      <c r="AN247" s="166"/>
      <c r="AO247" s="166" t="s">
        <v>9</v>
      </c>
      <c r="AP247" s="166" t="s">
        <v>212</v>
      </c>
      <c r="AQ247" s="166" t="s">
        <v>184</v>
      </c>
      <c r="AR247" s="166" t="s">
        <v>346</v>
      </c>
      <c r="AS247" s="166" t="s">
        <v>1938</v>
      </c>
      <c r="AT247" s="166" t="s">
        <v>1944</v>
      </c>
      <c r="AU247" s="166" t="s">
        <v>1877</v>
      </c>
      <c r="AV247" s="166"/>
      <c r="AW247" s="166" t="s">
        <v>1940</v>
      </c>
      <c r="AX247" s="166"/>
      <c r="AY247" s="166"/>
      <c r="AZ247" s="166"/>
      <c r="BA247" s="166"/>
      <c r="BB247" s="166">
        <v>93637705</v>
      </c>
      <c r="BC247" s="166" t="s">
        <v>137</v>
      </c>
      <c r="BD247" s="166" t="s">
        <v>138</v>
      </c>
      <c r="BE247" s="166" t="s">
        <v>375</v>
      </c>
      <c r="BF247" s="166" t="s">
        <v>376</v>
      </c>
      <c r="BG247" s="166" t="s">
        <v>190</v>
      </c>
      <c r="BH247" s="166" t="s">
        <v>218</v>
      </c>
      <c r="BI247" s="166" t="s">
        <v>191</v>
      </c>
      <c r="BJ247" s="166" t="s">
        <v>111</v>
      </c>
      <c r="BK247" s="166"/>
      <c r="BL247" s="166" t="s">
        <v>142</v>
      </c>
      <c r="BM247" s="166"/>
      <c r="BN247" s="166" t="s">
        <v>451</v>
      </c>
      <c r="BO247" s="166" t="s">
        <v>307</v>
      </c>
    </row>
    <row r="248" spans="1:67">
      <c r="A248" s="166">
        <v>238</v>
      </c>
      <c r="B248" s="166" t="s">
        <v>106</v>
      </c>
      <c r="C248" s="166" t="s">
        <v>107</v>
      </c>
      <c r="D248" s="166" t="s">
        <v>1929</v>
      </c>
      <c r="E248" s="166" t="s">
        <v>1930</v>
      </c>
      <c r="F248" s="166" t="s">
        <v>663</v>
      </c>
      <c r="G248" s="166" t="s">
        <v>1931</v>
      </c>
      <c r="H248" s="166" t="s">
        <v>1932</v>
      </c>
      <c r="I248" s="166" t="s">
        <v>111</v>
      </c>
      <c r="J248" s="166" t="s">
        <v>228</v>
      </c>
      <c r="K248" s="166" t="s">
        <v>9</v>
      </c>
      <c r="L248" s="166" t="s">
        <v>171</v>
      </c>
      <c r="M248" s="166" t="s">
        <v>975</v>
      </c>
      <c r="N248" s="166" t="s">
        <v>976</v>
      </c>
      <c r="O248" s="166"/>
      <c r="P248" s="166"/>
      <c r="Q248" s="166" t="s">
        <v>1929</v>
      </c>
      <c r="R248" s="166" t="s">
        <v>9</v>
      </c>
      <c r="S248" s="166" t="s">
        <v>1933</v>
      </c>
      <c r="T248" s="166" t="s">
        <v>204</v>
      </c>
      <c r="U248" s="166" t="s">
        <v>1934</v>
      </c>
      <c r="V248" s="166" t="s">
        <v>119</v>
      </c>
      <c r="W248" s="166" t="s">
        <v>366</v>
      </c>
      <c r="X248" s="166" t="s">
        <v>228</v>
      </c>
      <c r="Y248" s="166" t="s">
        <v>319</v>
      </c>
      <c r="Z248" s="166" t="s">
        <v>122</v>
      </c>
      <c r="AA248" s="166" t="s">
        <v>1033</v>
      </c>
      <c r="AB248" s="166" t="s">
        <v>1929</v>
      </c>
      <c r="AC248" s="166">
        <v>5911010</v>
      </c>
      <c r="AD248" s="166" t="s">
        <v>9</v>
      </c>
      <c r="AE248" s="166" t="s">
        <v>1935</v>
      </c>
      <c r="AF248" s="166" t="s">
        <v>9</v>
      </c>
      <c r="AG248" s="166" t="s">
        <v>1936</v>
      </c>
      <c r="AH248" s="167" t="s">
        <v>41</v>
      </c>
      <c r="AI248" s="166" t="s">
        <v>1945</v>
      </c>
      <c r="AJ248" s="166" t="s">
        <v>164</v>
      </c>
      <c r="AK248" s="166" t="s">
        <v>127</v>
      </c>
      <c r="AL248" s="166" t="s">
        <v>111</v>
      </c>
      <c r="AM248" s="168">
        <v>4473</v>
      </c>
      <c r="AN248" s="166"/>
      <c r="AO248" s="166" t="s">
        <v>9</v>
      </c>
      <c r="AP248" s="166" t="s">
        <v>212</v>
      </c>
      <c r="AQ248" s="166" t="s">
        <v>184</v>
      </c>
      <c r="AR248" s="166" t="s">
        <v>346</v>
      </c>
      <c r="AS248" s="166" t="s">
        <v>1938</v>
      </c>
      <c r="AT248" s="166" t="s">
        <v>1946</v>
      </c>
      <c r="AU248" s="166" t="s">
        <v>1877</v>
      </c>
      <c r="AV248" s="166"/>
      <c r="AW248" s="166" t="s">
        <v>1940</v>
      </c>
      <c r="AX248" s="166"/>
      <c r="AY248" s="166"/>
      <c r="AZ248" s="166"/>
      <c r="BA248" s="166"/>
      <c r="BB248" s="166">
        <v>93637705</v>
      </c>
      <c r="BC248" s="166" t="s">
        <v>137</v>
      </c>
      <c r="BD248" s="166" t="s">
        <v>138</v>
      </c>
      <c r="BE248" s="166" t="s">
        <v>375</v>
      </c>
      <c r="BF248" s="166" t="s">
        <v>376</v>
      </c>
      <c r="BG248" s="166" t="s">
        <v>190</v>
      </c>
      <c r="BH248" s="166" t="s">
        <v>218</v>
      </c>
      <c r="BI248" s="166" t="s">
        <v>191</v>
      </c>
      <c r="BJ248" s="166" t="s">
        <v>111</v>
      </c>
      <c r="BK248" s="166"/>
      <c r="BL248" s="166" t="s">
        <v>142</v>
      </c>
      <c r="BM248" s="166"/>
      <c r="BN248" s="166" t="s">
        <v>451</v>
      </c>
      <c r="BO248" s="166" t="s">
        <v>307</v>
      </c>
    </row>
    <row r="249" spans="1:67">
      <c r="A249" s="166">
        <v>239</v>
      </c>
      <c r="B249" s="166" t="s">
        <v>106</v>
      </c>
      <c r="C249" s="166" t="s">
        <v>107</v>
      </c>
      <c r="D249" s="166" t="s">
        <v>1929</v>
      </c>
      <c r="E249" s="166" t="s">
        <v>1930</v>
      </c>
      <c r="F249" s="166" t="s">
        <v>663</v>
      </c>
      <c r="G249" s="166" t="s">
        <v>1931</v>
      </c>
      <c r="H249" s="166" t="s">
        <v>1932</v>
      </c>
      <c r="I249" s="166" t="s">
        <v>111</v>
      </c>
      <c r="J249" s="166" t="s">
        <v>228</v>
      </c>
      <c r="K249" s="166" t="s">
        <v>9</v>
      </c>
      <c r="L249" s="166" t="s">
        <v>171</v>
      </c>
      <c r="M249" s="166" t="s">
        <v>975</v>
      </c>
      <c r="N249" s="166" t="s">
        <v>976</v>
      </c>
      <c r="O249" s="166"/>
      <c r="P249" s="166"/>
      <c r="Q249" s="166" t="s">
        <v>1929</v>
      </c>
      <c r="R249" s="166" t="s">
        <v>9</v>
      </c>
      <c r="S249" s="166" t="s">
        <v>1933</v>
      </c>
      <c r="T249" s="166" t="s">
        <v>204</v>
      </c>
      <c r="U249" s="166" t="s">
        <v>1934</v>
      </c>
      <c r="V249" s="166" t="s">
        <v>119</v>
      </c>
      <c r="W249" s="166" t="s">
        <v>366</v>
      </c>
      <c r="X249" s="166" t="s">
        <v>228</v>
      </c>
      <c r="Y249" s="166" t="s">
        <v>319</v>
      </c>
      <c r="Z249" s="166" t="s">
        <v>122</v>
      </c>
      <c r="AA249" s="166" t="s">
        <v>1033</v>
      </c>
      <c r="AB249" s="166" t="s">
        <v>1929</v>
      </c>
      <c r="AC249" s="166">
        <v>5911010</v>
      </c>
      <c r="AD249" s="166" t="s">
        <v>9</v>
      </c>
      <c r="AE249" s="166" t="s">
        <v>1935</v>
      </c>
      <c r="AF249" s="166" t="s">
        <v>9</v>
      </c>
      <c r="AG249" s="166" t="s">
        <v>1936</v>
      </c>
      <c r="AH249" s="167" t="s">
        <v>41</v>
      </c>
      <c r="AI249" s="166" t="s">
        <v>1947</v>
      </c>
      <c r="AJ249" s="166" t="s">
        <v>161</v>
      </c>
      <c r="AK249" s="166" t="s">
        <v>127</v>
      </c>
      <c r="AL249" s="166" t="s">
        <v>111</v>
      </c>
      <c r="AM249" s="168">
        <v>3662.5</v>
      </c>
      <c r="AN249" s="166"/>
      <c r="AO249" s="166" t="s">
        <v>9</v>
      </c>
      <c r="AP249" s="166" t="s">
        <v>212</v>
      </c>
      <c r="AQ249" s="166" t="s">
        <v>184</v>
      </c>
      <c r="AR249" s="166" t="s">
        <v>346</v>
      </c>
      <c r="AS249" s="166" t="s">
        <v>1938</v>
      </c>
      <c r="AT249" s="166" t="s">
        <v>1948</v>
      </c>
      <c r="AU249" s="166" t="s">
        <v>1877</v>
      </c>
      <c r="AV249" s="166"/>
      <c r="AW249" s="166" t="s">
        <v>1940</v>
      </c>
      <c r="AX249" s="166"/>
      <c r="AY249" s="166"/>
      <c r="AZ249" s="166"/>
      <c r="BA249" s="166"/>
      <c r="BB249" s="166">
        <v>93637705</v>
      </c>
      <c r="BC249" s="166" t="s">
        <v>137</v>
      </c>
      <c r="BD249" s="166" t="s">
        <v>138</v>
      </c>
      <c r="BE249" s="166" t="s">
        <v>375</v>
      </c>
      <c r="BF249" s="166" t="s">
        <v>376</v>
      </c>
      <c r="BG249" s="166" t="s">
        <v>190</v>
      </c>
      <c r="BH249" s="166" t="s">
        <v>218</v>
      </c>
      <c r="BI249" s="166" t="s">
        <v>191</v>
      </c>
      <c r="BJ249" s="166" t="s">
        <v>111</v>
      </c>
      <c r="BK249" s="166"/>
      <c r="BL249" s="166" t="s">
        <v>142</v>
      </c>
      <c r="BM249" s="166"/>
      <c r="BN249" s="166" t="s">
        <v>451</v>
      </c>
      <c r="BO249" s="166" t="s">
        <v>307</v>
      </c>
    </row>
    <row r="250" spans="1:67">
      <c r="A250" s="166">
        <v>240</v>
      </c>
      <c r="B250" s="166" t="s">
        <v>106</v>
      </c>
      <c r="C250" s="166" t="s">
        <v>107</v>
      </c>
      <c r="D250" s="166" t="s">
        <v>1929</v>
      </c>
      <c r="E250" s="166" t="s">
        <v>1930</v>
      </c>
      <c r="F250" s="166" t="s">
        <v>663</v>
      </c>
      <c r="G250" s="166" t="s">
        <v>1931</v>
      </c>
      <c r="H250" s="166" t="s">
        <v>1932</v>
      </c>
      <c r="I250" s="166" t="s">
        <v>111</v>
      </c>
      <c r="J250" s="166" t="s">
        <v>228</v>
      </c>
      <c r="K250" s="166" t="s">
        <v>9</v>
      </c>
      <c r="L250" s="166" t="s">
        <v>171</v>
      </c>
      <c r="M250" s="166" t="s">
        <v>975</v>
      </c>
      <c r="N250" s="166" t="s">
        <v>976</v>
      </c>
      <c r="O250" s="166"/>
      <c r="P250" s="166"/>
      <c r="Q250" s="166" t="s">
        <v>1929</v>
      </c>
      <c r="R250" s="166" t="s">
        <v>9</v>
      </c>
      <c r="S250" s="166" t="s">
        <v>1933</v>
      </c>
      <c r="T250" s="166" t="s">
        <v>204</v>
      </c>
      <c r="U250" s="166" t="s">
        <v>1934</v>
      </c>
      <c r="V250" s="166" t="s">
        <v>119</v>
      </c>
      <c r="W250" s="166" t="s">
        <v>366</v>
      </c>
      <c r="X250" s="166" t="s">
        <v>228</v>
      </c>
      <c r="Y250" s="166" t="s">
        <v>319</v>
      </c>
      <c r="Z250" s="166" t="s">
        <v>122</v>
      </c>
      <c r="AA250" s="166" t="s">
        <v>1033</v>
      </c>
      <c r="AB250" s="166" t="s">
        <v>1929</v>
      </c>
      <c r="AC250" s="166">
        <v>5911010</v>
      </c>
      <c r="AD250" s="166" t="s">
        <v>9</v>
      </c>
      <c r="AE250" s="166" t="s">
        <v>1935</v>
      </c>
      <c r="AF250" s="166" t="s">
        <v>9</v>
      </c>
      <c r="AG250" s="166" t="s">
        <v>1936</v>
      </c>
      <c r="AH250" s="167" t="s">
        <v>41</v>
      </c>
      <c r="AI250" s="166" t="s">
        <v>1949</v>
      </c>
      <c r="AJ250" s="166" t="s">
        <v>158</v>
      </c>
      <c r="AK250" s="166" t="s">
        <v>127</v>
      </c>
      <c r="AL250" s="166" t="s">
        <v>111</v>
      </c>
      <c r="AM250" s="168">
        <v>6014.6</v>
      </c>
      <c r="AN250" s="166"/>
      <c r="AO250" s="166" t="s">
        <v>9</v>
      </c>
      <c r="AP250" s="166" t="s">
        <v>212</v>
      </c>
      <c r="AQ250" s="166" t="s">
        <v>184</v>
      </c>
      <c r="AR250" s="166" t="s">
        <v>346</v>
      </c>
      <c r="AS250" s="166" t="s">
        <v>1938</v>
      </c>
      <c r="AT250" s="166" t="s">
        <v>1950</v>
      </c>
      <c r="AU250" s="166" t="s">
        <v>1877</v>
      </c>
      <c r="AV250" s="166"/>
      <c r="AW250" s="166" t="s">
        <v>1940</v>
      </c>
      <c r="AX250" s="166"/>
      <c r="AY250" s="166"/>
      <c r="AZ250" s="166"/>
      <c r="BA250" s="166"/>
      <c r="BB250" s="166">
        <v>93637705</v>
      </c>
      <c r="BC250" s="166" t="s">
        <v>137</v>
      </c>
      <c r="BD250" s="166" t="s">
        <v>138</v>
      </c>
      <c r="BE250" s="166" t="s">
        <v>375</v>
      </c>
      <c r="BF250" s="166" t="s">
        <v>376</v>
      </c>
      <c r="BG250" s="166" t="s">
        <v>190</v>
      </c>
      <c r="BH250" s="166" t="s">
        <v>218</v>
      </c>
      <c r="BI250" s="166" t="s">
        <v>191</v>
      </c>
      <c r="BJ250" s="166" t="s">
        <v>111</v>
      </c>
      <c r="BK250" s="166"/>
      <c r="BL250" s="166" t="s">
        <v>142</v>
      </c>
      <c r="BM250" s="166"/>
      <c r="BN250" s="166" t="s">
        <v>451</v>
      </c>
      <c r="BO250" s="166" t="s">
        <v>307</v>
      </c>
    </row>
    <row r="251" spans="1:67">
      <c r="A251" s="166">
        <v>241</v>
      </c>
      <c r="B251" s="166" t="s">
        <v>106</v>
      </c>
      <c r="C251" s="166" t="s">
        <v>107</v>
      </c>
      <c r="D251" s="166" t="s">
        <v>1951</v>
      </c>
      <c r="E251" s="166" t="s">
        <v>1952</v>
      </c>
      <c r="F251" s="166" t="s">
        <v>329</v>
      </c>
      <c r="G251" s="166" t="s">
        <v>1953</v>
      </c>
      <c r="H251" s="166" t="s">
        <v>32</v>
      </c>
      <c r="I251" s="166" t="s">
        <v>111</v>
      </c>
      <c r="J251" s="166" t="s">
        <v>332</v>
      </c>
      <c r="K251" s="166" t="s">
        <v>32</v>
      </c>
      <c r="L251" s="166" t="s">
        <v>171</v>
      </c>
      <c r="M251" s="166" t="s">
        <v>975</v>
      </c>
      <c r="N251" s="166" t="s">
        <v>1954</v>
      </c>
      <c r="O251" s="166"/>
      <c r="P251" s="166"/>
      <c r="Q251" s="166" t="s">
        <v>1951</v>
      </c>
      <c r="R251" s="166" t="s">
        <v>32</v>
      </c>
      <c r="S251" s="166" t="s">
        <v>1955</v>
      </c>
      <c r="T251" s="166" t="s">
        <v>204</v>
      </c>
      <c r="U251" s="166" t="s">
        <v>1956</v>
      </c>
      <c r="V251" s="166" t="s">
        <v>119</v>
      </c>
      <c r="W251" s="166" t="s">
        <v>227</v>
      </c>
      <c r="X251" s="166" t="s">
        <v>112</v>
      </c>
      <c r="Y251" s="166" t="s">
        <v>1957</v>
      </c>
      <c r="Z251" s="166" t="s">
        <v>1958</v>
      </c>
      <c r="AA251" s="166" t="s">
        <v>1958</v>
      </c>
      <c r="AB251" s="166" t="s">
        <v>1951</v>
      </c>
      <c r="AC251" s="166">
        <v>5905886</v>
      </c>
      <c r="AD251" s="166" t="s">
        <v>32</v>
      </c>
      <c r="AE251" s="166" t="s">
        <v>1959</v>
      </c>
      <c r="AF251" s="166" t="s">
        <v>32</v>
      </c>
      <c r="AG251" s="166" t="s">
        <v>1959</v>
      </c>
      <c r="AH251" s="167" t="s">
        <v>41</v>
      </c>
      <c r="AI251" s="166" t="s">
        <v>1012</v>
      </c>
      <c r="AJ251" s="166" t="s">
        <v>925</v>
      </c>
      <c r="AK251" s="166" t="s">
        <v>127</v>
      </c>
      <c r="AL251" s="166" t="s">
        <v>111</v>
      </c>
      <c r="AM251" s="168">
        <v>3116.8</v>
      </c>
      <c r="AN251" s="166"/>
      <c r="AO251" s="166" t="s">
        <v>32</v>
      </c>
      <c r="AP251" s="166" t="s">
        <v>212</v>
      </c>
      <c r="AQ251" s="166" t="s">
        <v>184</v>
      </c>
      <c r="AR251" s="166" t="s">
        <v>132</v>
      </c>
      <c r="AS251" s="166" t="s">
        <v>1960</v>
      </c>
      <c r="AT251" s="166" t="s">
        <v>1961</v>
      </c>
      <c r="AU251" s="166" t="s">
        <v>1877</v>
      </c>
      <c r="AV251" s="166"/>
      <c r="AW251" s="166" t="s">
        <v>1962</v>
      </c>
      <c r="AX251" s="166"/>
      <c r="AY251" s="166"/>
      <c r="AZ251" s="166"/>
      <c r="BA251" s="166"/>
      <c r="BB251" s="166">
        <v>93635745</v>
      </c>
      <c r="BC251" s="166" t="s">
        <v>137</v>
      </c>
      <c r="BD251" s="166" t="s">
        <v>138</v>
      </c>
      <c r="BE251" s="166" t="s">
        <v>239</v>
      </c>
      <c r="BF251" s="166" t="s">
        <v>217</v>
      </c>
      <c r="BG251" s="166" t="s">
        <v>190</v>
      </c>
      <c r="BH251" s="166" t="s">
        <v>377</v>
      </c>
      <c r="BI251" s="166" t="s">
        <v>191</v>
      </c>
      <c r="BJ251" s="166" t="s">
        <v>111</v>
      </c>
      <c r="BK251" s="166"/>
      <c r="BL251" s="166" t="s">
        <v>142</v>
      </c>
      <c r="BM251" s="166"/>
      <c r="BN251" s="166" t="s">
        <v>192</v>
      </c>
      <c r="BO251" s="166" t="s">
        <v>307</v>
      </c>
    </row>
    <row r="252" spans="1:67">
      <c r="A252" s="166">
        <v>242</v>
      </c>
      <c r="B252" s="166" t="s">
        <v>106</v>
      </c>
      <c r="C252" s="166" t="s">
        <v>107</v>
      </c>
      <c r="D252" s="166" t="s">
        <v>1951</v>
      </c>
      <c r="E252" s="166" t="s">
        <v>1952</v>
      </c>
      <c r="F252" s="166" t="s">
        <v>329</v>
      </c>
      <c r="G252" s="166" t="s">
        <v>1953</v>
      </c>
      <c r="H252" s="166" t="s">
        <v>32</v>
      </c>
      <c r="I252" s="166" t="s">
        <v>111</v>
      </c>
      <c r="J252" s="166" t="s">
        <v>332</v>
      </c>
      <c r="K252" s="166" t="s">
        <v>32</v>
      </c>
      <c r="L252" s="166" t="s">
        <v>171</v>
      </c>
      <c r="M252" s="166" t="s">
        <v>975</v>
      </c>
      <c r="N252" s="166" t="s">
        <v>1954</v>
      </c>
      <c r="O252" s="166"/>
      <c r="P252" s="166"/>
      <c r="Q252" s="166" t="s">
        <v>1951</v>
      </c>
      <c r="R252" s="166" t="s">
        <v>32</v>
      </c>
      <c r="S252" s="166" t="s">
        <v>1955</v>
      </c>
      <c r="T252" s="166" t="s">
        <v>204</v>
      </c>
      <c r="U252" s="166" t="s">
        <v>1956</v>
      </c>
      <c r="V252" s="166" t="s">
        <v>119</v>
      </c>
      <c r="W252" s="166" t="s">
        <v>227</v>
      </c>
      <c r="X252" s="166" t="s">
        <v>112</v>
      </c>
      <c r="Y252" s="166" t="s">
        <v>1957</v>
      </c>
      <c r="Z252" s="166" t="s">
        <v>1958</v>
      </c>
      <c r="AA252" s="166" t="s">
        <v>1958</v>
      </c>
      <c r="AB252" s="166" t="s">
        <v>1951</v>
      </c>
      <c r="AC252" s="166">
        <v>5905886</v>
      </c>
      <c r="AD252" s="166" t="s">
        <v>32</v>
      </c>
      <c r="AE252" s="166" t="s">
        <v>1959</v>
      </c>
      <c r="AF252" s="166" t="s">
        <v>32</v>
      </c>
      <c r="AG252" s="166" t="s">
        <v>1959</v>
      </c>
      <c r="AH252" s="167" t="s">
        <v>41</v>
      </c>
      <c r="AI252" s="166" t="s">
        <v>1018</v>
      </c>
      <c r="AJ252" s="166" t="s">
        <v>928</v>
      </c>
      <c r="AK252" s="166" t="s">
        <v>127</v>
      </c>
      <c r="AL252" s="166" t="s">
        <v>111</v>
      </c>
      <c r="AM252" s="168">
        <v>6545.8</v>
      </c>
      <c r="AN252" s="166"/>
      <c r="AO252" s="166" t="s">
        <v>32</v>
      </c>
      <c r="AP252" s="166" t="s">
        <v>212</v>
      </c>
      <c r="AQ252" s="166" t="s">
        <v>184</v>
      </c>
      <c r="AR252" s="166" t="s">
        <v>132</v>
      </c>
      <c r="AS252" s="166" t="s">
        <v>1960</v>
      </c>
      <c r="AT252" s="166" t="s">
        <v>1963</v>
      </c>
      <c r="AU252" s="166" t="s">
        <v>1877</v>
      </c>
      <c r="AV252" s="166"/>
      <c r="AW252" s="166" t="s">
        <v>1962</v>
      </c>
      <c r="AX252" s="166"/>
      <c r="AY252" s="166"/>
      <c r="AZ252" s="166"/>
      <c r="BA252" s="166"/>
      <c r="BB252" s="166">
        <v>93635745</v>
      </c>
      <c r="BC252" s="166" t="s">
        <v>137</v>
      </c>
      <c r="BD252" s="166" t="s">
        <v>138</v>
      </c>
      <c r="BE252" s="166" t="s">
        <v>239</v>
      </c>
      <c r="BF252" s="166" t="s">
        <v>217</v>
      </c>
      <c r="BG252" s="166" t="s">
        <v>190</v>
      </c>
      <c r="BH252" s="166" t="s">
        <v>377</v>
      </c>
      <c r="BI252" s="166" t="s">
        <v>191</v>
      </c>
      <c r="BJ252" s="166" t="s">
        <v>111</v>
      </c>
      <c r="BK252" s="166"/>
      <c r="BL252" s="166" t="s">
        <v>142</v>
      </c>
      <c r="BM252" s="166"/>
      <c r="BN252" s="166" t="s">
        <v>192</v>
      </c>
      <c r="BO252" s="166" t="s">
        <v>307</v>
      </c>
    </row>
    <row r="253" spans="1:67">
      <c r="A253" s="166">
        <v>243</v>
      </c>
      <c r="B253" s="166" t="s">
        <v>106</v>
      </c>
      <c r="C253" s="166" t="s">
        <v>107</v>
      </c>
      <c r="D253" s="166" t="s">
        <v>1951</v>
      </c>
      <c r="E253" s="166" t="s">
        <v>1952</v>
      </c>
      <c r="F253" s="166" t="s">
        <v>329</v>
      </c>
      <c r="G253" s="166" t="s">
        <v>1953</v>
      </c>
      <c r="H253" s="166" t="s">
        <v>32</v>
      </c>
      <c r="I253" s="166" t="s">
        <v>111</v>
      </c>
      <c r="J253" s="166" t="s">
        <v>332</v>
      </c>
      <c r="K253" s="166" t="s">
        <v>32</v>
      </c>
      <c r="L253" s="166" t="s">
        <v>171</v>
      </c>
      <c r="M253" s="166" t="s">
        <v>975</v>
      </c>
      <c r="N253" s="166" t="s">
        <v>1954</v>
      </c>
      <c r="O253" s="166"/>
      <c r="P253" s="166"/>
      <c r="Q253" s="166" t="s">
        <v>1951</v>
      </c>
      <c r="R253" s="166" t="s">
        <v>32</v>
      </c>
      <c r="S253" s="166" t="s">
        <v>1955</v>
      </c>
      <c r="T253" s="166" t="s">
        <v>204</v>
      </c>
      <c r="U253" s="166" t="s">
        <v>1956</v>
      </c>
      <c r="V253" s="166" t="s">
        <v>119</v>
      </c>
      <c r="W253" s="166" t="s">
        <v>227</v>
      </c>
      <c r="X253" s="166" t="s">
        <v>112</v>
      </c>
      <c r="Y253" s="166" t="s">
        <v>1957</v>
      </c>
      <c r="Z253" s="166" t="s">
        <v>1958</v>
      </c>
      <c r="AA253" s="166" t="s">
        <v>1958</v>
      </c>
      <c r="AB253" s="166" t="s">
        <v>1951</v>
      </c>
      <c r="AC253" s="166">
        <v>5905886</v>
      </c>
      <c r="AD253" s="166" t="s">
        <v>32</v>
      </c>
      <c r="AE253" s="166" t="s">
        <v>1959</v>
      </c>
      <c r="AF253" s="166" t="s">
        <v>32</v>
      </c>
      <c r="AG253" s="166" t="s">
        <v>1959</v>
      </c>
      <c r="AH253" s="167" t="s">
        <v>41</v>
      </c>
      <c r="AI253" s="166" t="s">
        <v>1020</v>
      </c>
      <c r="AJ253" s="166" t="s">
        <v>148</v>
      </c>
      <c r="AK253" s="166" t="s">
        <v>127</v>
      </c>
      <c r="AL253" s="166" t="s">
        <v>111</v>
      </c>
      <c r="AM253" s="168">
        <v>4987.3</v>
      </c>
      <c r="AN253" s="166"/>
      <c r="AO253" s="166" t="s">
        <v>32</v>
      </c>
      <c r="AP253" s="166" t="s">
        <v>212</v>
      </c>
      <c r="AQ253" s="166" t="s">
        <v>184</v>
      </c>
      <c r="AR253" s="166" t="s">
        <v>132</v>
      </c>
      <c r="AS253" s="166" t="s">
        <v>1960</v>
      </c>
      <c r="AT253" s="166" t="s">
        <v>1964</v>
      </c>
      <c r="AU253" s="166" t="s">
        <v>1877</v>
      </c>
      <c r="AV253" s="166"/>
      <c r="AW253" s="166" t="s">
        <v>1962</v>
      </c>
      <c r="AX253" s="166"/>
      <c r="AY253" s="166"/>
      <c r="AZ253" s="166"/>
      <c r="BA253" s="166"/>
      <c r="BB253" s="166">
        <v>93635745</v>
      </c>
      <c r="BC253" s="166" t="s">
        <v>137</v>
      </c>
      <c r="BD253" s="166" t="s">
        <v>138</v>
      </c>
      <c r="BE253" s="166" t="s">
        <v>239</v>
      </c>
      <c r="BF253" s="166" t="s">
        <v>217</v>
      </c>
      <c r="BG253" s="166" t="s">
        <v>190</v>
      </c>
      <c r="BH253" s="166" t="s">
        <v>377</v>
      </c>
      <c r="BI253" s="166" t="s">
        <v>191</v>
      </c>
      <c r="BJ253" s="166" t="s">
        <v>111</v>
      </c>
      <c r="BK253" s="166"/>
      <c r="BL253" s="166" t="s">
        <v>142</v>
      </c>
      <c r="BM253" s="166"/>
      <c r="BN253" s="166" t="s">
        <v>192</v>
      </c>
      <c r="BO253" s="166" t="s">
        <v>307</v>
      </c>
    </row>
    <row r="254" spans="1:67">
      <c r="A254" s="166">
        <v>244</v>
      </c>
      <c r="B254" s="166" t="s">
        <v>106</v>
      </c>
      <c r="C254" s="166" t="s">
        <v>107</v>
      </c>
      <c r="D254" s="166" t="s">
        <v>1951</v>
      </c>
      <c r="E254" s="166" t="s">
        <v>1952</v>
      </c>
      <c r="F254" s="166" t="s">
        <v>329</v>
      </c>
      <c r="G254" s="166" t="s">
        <v>1953</v>
      </c>
      <c r="H254" s="166" t="s">
        <v>32</v>
      </c>
      <c r="I254" s="166" t="s">
        <v>111</v>
      </c>
      <c r="J254" s="166" t="s">
        <v>332</v>
      </c>
      <c r="K254" s="166" t="s">
        <v>32</v>
      </c>
      <c r="L254" s="166" t="s">
        <v>171</v>
      </c>
      <c r="M254" s="166" t="s">
        <v>975</v>
      </c>
      <c r="N254" s="166" t="s">
        <v>1954</v>
      </c>
      <c r="O254" s="166"/>
      <c r="P254" s="166"/>
      <c r="Q254" s="166" t="s">
        <v>1951</v>
      </c>
      <c r="R254" s="166" t="s">
        <v>32</v>
      </c>
      <c r="S254" s="166" t="s">
        <v>1955</v>
      </c>
      <c r="T254" s="166" t="s">
        <v>204</v>
      </c>
      <c r="U254" s="166" t="s">
        <v>1956</v>
      </c>
      <c r="V254" s="166" t="s">
        <v>119</v>
      </c>
      <c r="W254" s="166" t="s">
        <v>227</v>
      </c>
      <c r="X254" s="166" t="s">
        <v>112</v>
      </c>
      <c r="Y254" s="166" t="s">
        <v>1957</v>
      </c>
      <c r="Z254" s="166" t="s">
        <v>1958</v>
      </c>
      <c r="AA254" s="166" t="s">
        <v>1958</v>
      </c>
      <c r="AB254" s="166" t="s">
        <v>1951</v>
      </c>
      <c r="AC254" s="166">
        <v>5905886</v>
      </c>
      <c r="AD254" s="166" t="s">
        <v>32</v>
      </c>
      <c r="AE254" s="166" t="s">
        <v>1959</v>
      </c>
      <c r="AF254" s="166" t="s">
        <v>32</v>
      </c>
      <c r="AG254" s="166" t="s">
        <v>1959</v>
      </c>
      <c r="AH254" s="167" t="s">
        <v>41</v>
      </c>
      <c r="AI254" s="166" t="s">
        <v>1201</v>
      </c>
      <c r="AJ254" s="166" t="s">
        <v>164</v>
      </c>
      <c r="AK254" s="166" t="s">
        <v>127</v>
      </c>
      <c r="AL254" s="166" t="s">
        <v>111</v>
      </c>
      <c r="AM254" s="168">
        <v>4473</v>
      </c>
      <c r="AN254" s="166"/>
      <c r="AO254" s="166" t="s">
        <v>32</v>
      </c>
      <c r="AP254" s="166" t="s">
        <v>212</v>
      </c>
      <c r="AQ254" s="166" t="s">
        <v>184</v>
      </c>
      <c r="AR254" s="166" t="s">
        <v>132</v>
      </c>
      <c r="AS254" s="166" t="s">
        <v>1960</v>
      </c>
      <c r="AT254" s="166" t="s">
        <v>1965</v>
      </c>
      <c r="AU254" s="166" t="s">
        <v>1877</v>
      </c>
      <c r="AV254" s="166"/>
      <c r="AW254" s="166" t="s">
        <v>1962</v>
      </c>
      <c r="AX254" s="166"/>
      <c r="AY254" s="166"/>
      <c r="AZ254" s="166"/>
      <c r="BA254" s="166"/>
      <c r="BB254" s="166">
        <v>93635745</v>
      </c>
      <c r="BC254" s="166" t="s">
        <v>137</v>
      </c>
      <c r="BD254" s="166" t="s">
        <v>138</v>
      </c>
      <c r="BE254" s="166" t="s">
        <v>239</v>
      </c>
      <c r="BF254" s="166" t="s">
        <v>217</v>
      </c>
      <c r="BG254" s="166" t="s">
        <v>190</v>
      </c>
      <c r="BH254" s="166" t="s">
        <v>377</v>
      </c>
      <c r="BI254" s="166" t="s">
        <v>191</v>
      </c>
      <c r="BJ254" s="166" t="s">
        <v>111</v>
      </c>
      <c r="BK254" s="166"/>
      <c r="BL254" s="166" t="s">
        <v>142</v>
      </c>
      <c r="BM254" s="166"/>
      <c r="BN254" s="166" t="s">
        <v>192</v>
      </c>
      <c r="BO254" s="166" t="s">
        <v>307</v>
      </c>
    </row>
    <row r="255" spans="1:67">
      <c r="A255" s="166">
        <v>245</v>
      </c>
      <c r="B255" s="166" t="s">
        <v>106</v>
      </c>
      <c r="C255" s="166" t="s">
        <v>107</v>
      </c>
      <c r="D255" s="166" t="s">
        <v>1951</v>
      </c>
      <c r="E255" s="166" t="s">
        <v>1952</v>
      </c>
      <c r="F255" s="166" t="s">
        <v>329</v>
      </c>
      <c r="G255" s="166" t="s">
        <v>1953</v>
      </c>
      <c r="H255" s="166" t="s">
        <v>32</v>
      </c>
      <c r="I255" s="166" t="s">
        <v>111</v>
      </c>
      <c r="J255" s="166" t="s">
        <v>332</v>
      </c>
      <c r="K255" s="166" t="s">
        <v>32</v>
      </c>
      <c r="L255" s="166" t="s">
        <v>171</v>
      </c>
      <c r="M255" s="166" t="s">
        <v>975</v>
      </c>
      <c r="N255" s="166" t="s">
        <v>1954</v>
      </c>
      <c r="O255" s="166"/>
      <c r="P255" s="166"/>
      <c r="Q255" s="166" t="s">
        <v>1951</v>
      </c>
      <c r="R255" s="166" t="s">
        <v>32</v>
      </c>
      <c r="S255" s="166" t="s">
        <v>1955</v>
      </c>
      <c r="T255" s="166" t="s">
        <v>204</v>
      </c>
      <c r="U255" s="166" t="s">
        <v>1956</v>
      </c>
      <c r="V255" s="166" t="s">
        <v>119</v>
      </c>
      <c r="W255" s="166" t="s">
        <v>227</v>
      </c>
      <c r="X255" s="166" t="s">
        <v>112</v>
      </c>
      <c r="Y255" s="166" t="s">
        <v>1957</v>
      </c>
      <c r="Z255" s="166" t="s">
        <v>1958</v>
      </c>
      <c r="AA255" s="166" t="s">
        <v>1958</v>
      </c>
      <c r="AB255" s="166" t="s">
        <v>1951</v>
      </c>
      <c r="AC255" s="166">
        <v>5905886</v>
      </c>
      <c r="AD255" s="166" t="s">
        <v>32</v>
      </c>
      <c r="AE255" s="166" t="s">
        <v>1959</v>
      </c>
      <c r="AF255" s="166" t="s">
        <v>32</v>
      </c>
      <c r="AG255" s="166" t="s">
        <v>1959</v>
      </c>
      <c r="AH255" s="167" t="s">
        <v>41</v>
      </c>
      <c r="AI255" s="166" t="s">
        <v>1203</v>
      </c>
      <c r="AJ255" s="166" t="s">
        <v>161</v>
      </c>
      <c r="AK255" s="166" t="s">
        <v>127</v>
      </c>
      <c r="AL255" s="166" t="s">
        <v>111</v>
      </c>
      <c r="AM255" s="168">
        <v>3162.5</v>
      </c>
      <c r="AN255" s="166"/>
      <c r="AO255" s="166" t="s">
        <v>32</v>
      </c>
      <c r="AP255" s="166" t="s">
        <v>212</v>
      </c>
      <c r="AQ255" s="166" t="s">
        <v>184</v>
      </c>
      <c r="AR255" s="166" t="s">
        <v>132</v>
      </c>
      <c r="AS255" s="166" t="s">
        <v>1960</v>
      </c>
      <c r="AT255" s="166" t="s">
        <v>1966</v>
      </c>
      <c r="AU255" s="166" t="s">
        <v>1877</v>
      </c>
      <c r="AV255" s="166"/>
      <c r="AW255" s="166" t="s">
        <v>1962</v>
      </c>
      <c r="AX255" s="166"/>
      <c r="AY255" s="166"/>
      <c r="AZ255" s="166"/>
      <c r="BA255" s="166"/>
      <c r="BB255" s="166">
        <v>93635745</v>
      </c>
      <c r="BC255" s="166" t="s">
        <v>137</v>
      </c>
      <c r="BD255" s="166" t="s">
        <v>138</v>
      </c>
      <c r="BE255" s="166" t="s">
        <v>239</v>
      </c>
      <c r="BF255" s="166" t="s">
        <v>217</v>
      </c>
      <c r="BG255" s="166" t="s">
        <v>190</v>
      </c>
      <c r="BH255" s="166" t="s">
        <v>377</v>
      </c>
      <c r="BI255" s="166" t="s">
        <v>191</v>
      </c>
      <c r="BJ255" s="166" t="s">
        <v>111</v>
      </c>
      <c r="BK255" s="166"/>
      <c r="BL255" s="166" t="s">
        <v>142</v>
      </c>
      <c r="BM255" s="166"/>
      <c r="BN255" s="166" t="s">
        <v>192</v>
      </c>
      <c r="BO255" s="166" t="s">
        <v>307</v>
      </c>
    </row>
    <row r="256" spans="1:67">
      <c r="A256" s="166">
        <v>246</v>
      </c>
      <c r="B256" s="166" t="s">
        <v>106</v>
      </c>
      <c r="C256" s="166" t="s">
        <v>107</v>
      </c>
      <c r="D256" s="166" t="s">
        <v>1951</v>
      </c>
      <c r="E256" s="166" t="s">
        <v>1952</v>
      </c>
      <c r="F256" s="166" t="s">
        <v>329</v>
      </c>
      <c r="G256" s="166" t="s">
        <v>1953</v>
      </c>
      <c r="H256" s="166" t="s">
        <v>32</v>
      </c>
      <c r="I256" s="166" t="s">
        <v>111</v>
      </c>
      <c r="J256" s="166" t="s">
        <v>332</v>
      </c>
      <c r="K256" s="166" t="s">
        <v>32</v>
      </c>
      <c r="L256" s="166" t="s">
        <v>171</v>
      </c>
      <c r="M256" s="166" t="s">
        <v>975</v>
      </c>
      <c r="N256" s="166" t="s">
        <v>1954</v>
      </c>
      <c r="O256" s="166"/>
      <c r="P256" s="166"/>
      <c r="Q256" s="166" t="s">
        <v>1951</v>
      </c>
      <c r="R256" s="166" t="s">
        <v>32</v>
      </c>
      <c r="S256" s="166" t="s">
        <v>1955</v>
      </c>
      <c r="T256" s="166" t="s">
        <v>204</v>
      </c>
      <c r="U256" s="166" t="s">
        <v>1956</v>
      </c>
      <c r="V256" s="166" t="s">
        <v>119</v>
      </c>
      <c r="W256" s="166" t="s">
        <v>227</v>
      </c>
      <c r="X256" s="166" t="s">
        <v>112</v>
      </c>
      <c r="Y256" s="166" t="s">
        <v>1957</v>
      </c>
      <c r="Z256" s="166" t="s">
        <v>1958</v>
      </c>
      <c r="AA256" s="166" t="s">
        <v>1958</v>
      </c>
      <c r="AB256" s="166" t="s">
        <v>1951</v>
      </c>
      <c r="AC256" s="166">
        <v>5905886</v>
      </c>
      <c r="AD256" s="166" t="s">
        <v>32</v>
      </c>
      <c r="AE256" s="166" t="s">
        <v>1959</v>
      </c>
      <c r="AF256" s="166" t="s">
        <v>32</v>
      </c>
      <c r="AG256" s="166" t="s">
        <v>1959</v>
      </c>
      <c r="AH256" s="167" t="s">
        <v>41</v>
      </c>
      <c r="AI256" s="166" t="s">
        <v>1205</v>
      </c>
      <c r="AJ256" s="166" t="s">
        <v>158</v>
      </c>
      <c r="AK256" s="166" t="s">
        <v>127</v>
      </c>
      <c r="AL256" s="166" t="s">
        <v>111</v>
      </c>
      <c r="AM256" s="168">
        <v>6514.6</v>
      </c>
      <c r="AN256" s="166"/>
      <c r="AO256" s="166" t="s">
        <v>32</v>
      </c>
      <c r="AP256" s="166" t="s">
        <v>212</v>
      </c>
      <c r="AQ256" s="166" t="s">
        <v>184</v>
      </c>
      <c r="AR256" s="166" t="s">
        <v>132</v>
      </c>
      <c r="AS256" s="166" t="s">
        <v>1960</v>
      </c>
      <c r="AT256" s="166" t="s">
        <v>1967</v>
      </c>
      <c r="AU256" s="166" t="s">
        <v>1877</v>
      </c>
      <c r="AV256" s="166"/>
      <c r="AW256" s="166" t="s">
        <v>1962</v>
      </c>
      <c r="AX256" s="166"/>
      <c r="AY256" s="166"/>
      <c r="AZ256" s="166"/>
      <c r="BA256" s="166"/>
      <c r="BB256" s="166">
        <v>93635745</v>
      </c>
      <c r="BC256" s="166" t="s">
        <v>137</v>
      </c>
      <c r="BD256" s="166" t="s">
        <v>138</v>
      </c>
      <c r="BE256" s="166" t="s">
        <v>239</v>
      </c>
      <c r="BF256" s="166" t="s">
        <v>217</v>
      </c>
      <c r="BG256" s="166" t="s">
        <v>190</v>
      </c>
      <c r="BH256" s="166" t="s">
        <v>377</v>
      </c>
      <c r="BI256" s="166" t="s">
        <v>191</v>
      </c>
      <c r="BJ256" s="166" t="s">
        <v>111</v>
      </c>
      <c r="BK256" s="166"/>
      <c r="BL256" s="166" t="s">
        <v>142</v>
      </c>
      <c r="BM256" s="166"/>
      <c r="BN256" s="166" t="s">
        <v>192</v>
      </c>
      <c r="BO256" s="166" t="s">
        <v>307</v>
      </c>
    </row>
    <row r="257" spans="1:67">
      <c r="A257" s="166">
        <v>247</v>
      </c>
      <c r="B257" s="166" t="s">
        <v>106</v>
      </c>
      <c r="C257" s="166" t="s">
        <v>107</v>
      </c>
      <c r="D257" s="166"/>
      <c r="E257" s="166" t="s">
        <v>1968</v>
      </c>
      <c r="F257" s="166"/>
      <c r="G257" s="166" t="s">
        <v>1969</v>
      </c>
      <c r="H257" s="166" t="s">
        <v>1970</v>
      </c>
      <c r="I257" s="166" t="s">
        <v>1459</v>
      </c>
      <c r="J257" s="166"/>
      <c r="K257" s="166" t="s">
        <v>32</v>
      </c>
      <c r="L257" s="166" t="s">
        <v>333</v>
      </c>
      <c r="M257" s="166" t="s">
        <v>1460</v>
      </c>
      <c r="N257" s="166"/>
      <c r="O257" s="166"/>
      <c r="P257" s="166"/>
      <c r="Q257" s="166" t="s">
        <v>1971</v>
      </c>
      <c r="R257" s="166" t="s">
        <v>32</v>
      </c>
      <c r="S257" s="166" t="s">
        <v>1972</v>
      </c>
      <c r="T257" s="166" t="s">
        <v>117</v>
      </c>
      <c r="U257" s="166" t="s">
        <v>1973</v>
      </c>
      <c r="V257" s="166" t="s">
        <v>119</v>
      </c>
      <c r="W257" s="166" t="s">
        <v>227</v>
      </c>
      <c r="X257" s="166" t="s">
        <v>112</v>
      </c>
      <c r="Y257" s="166" t="s">
        <v>1046</v>
      </c>
      <c r="Z257" s="166" t="s">
        <v>1974</v>
      </c>
      <c r="AA257" s="166" t="s">
        <v>1379</v>
      </c>
      <c r="AB257" s="166" t="s">
        <v>1971</v>
      </c>
      <c r="AC257" s="166">
        <v>5905673</v>
      </c>
      <c r="AD257" s="166" t="s">
        <v>32</v>
      </c>
      <c r="AE257" s="166" t="s">
        <v>1973</v>
      </c>
      <c r="AF257" s="166" t="s">
        <v>32</v>
      </c>
      <c r="AG257" s="166" t="s">
        <v>1973</v>
      </c>
      <c r="AH257" s="167" t="s">
        <v>41</v>
      </c>
      <c r="AI257" s="166" t="s">
        <v>1975</v>
      </c>
      <c r="AJ257" s="166" t="s">
        <v>164</v>
      </c>
      <c r="AK257" s="166" t="s">
        <v>127</v>
      </c>
      <c r="AL257" s="166" t="s">
        <v>111</v>
      </c>
      <c r="AM257" s="168">
        <v>4473</v>
      </c>
      <c r="AN257" s="166" t="s">
        <v>511</v>
      </c>
      <c r="AO257" s="166" t="s">
        <v>111</v>
      </c>
      <c r="AP257" s="166" t="s">
        <v>130</v>
      </c>
      <c r="AQ257" s="166" t="s">
        <v>184</v>
      </c>
      <c r="AR257" s="166" t="s">
        <v>346</v>
      </c>
      <c r="AS257" s="166" t="s">
        <v>1976</v>
      </c>
      <c r="AT257" s="166" t="s">
        <v>1977</v>
      </c>
      <c r="AU257" s="166" t="s">
        <v>1877</v>
      </c>
      <c r="AV257" s="166"/>
      <c r="AW257" s="166" t="s">
        <v>1978</v>
      </c>
      <c r="AX257" s="166"/>
      <c r="AY257" s="166"/>
      <c r="AZ257" s="166"/>
      <c r="BA257" s="166"/>
      <c r="BB257" s="166">
        <v>93518917</v>
      </c>
      <c r="BC257" s="166" t="s">
        <v>137</v>
      </c>
      <c r="BD257" s="166" t="s">
        <v>138</v>
      </c>
      <c r="BE257" s="166" t="s">
        <v>239</v>
      </c>
      <c r="BF257" s="166" t="s">
        <v>217</v>
      </c>
      <c r="BG257" s="166"/>
      <c r="BH257" s="166" t="s">
        <v>286</v>
      </c>
      <c r="BI257" s="166" t="s">
        <v>191</v>
      </c>
      <c r="BJ257" s="166" t="s">
        <v>111</v>
      </c>
      <c r="BK257" s="166"/>
      <c r="BL257" s="166" t="s">
        <v>150</v>
      </c>
      <c r="BM257" s="166"/>
      <c r="BN257" s="166" t="s">
        <v>192</v>
      </c>
      <c r="BO257" s="166"/>
    </row>
    <row r="258" spans="1:67">
      <c r="A258" s="166">
        <v>248</v>
      </c>
      <c r="B258" s="166" t="s">
        <v>106</v>
      </c>
      <c r="C258" s="166" t="s">
        <v>107</v>
      </c>
      <c r="D258" s="166"/>
      <c r="E258" s="166" t="s">
        <v>1968</v>
      </c>
      <c r="F258" s="166"/>
      <c r="G258" s="166" t="s">
        <v>1969</v>
      </c>
      <c r="H258" s="166" t="s">
        <v>1970</v>
      </c>
      <c r="I258" s="166" t="s">
        <v>1459</v>
      </c>
      <c r="J258" s="166"/>
      <c r="K258" s="166" t="s">
        <v>32</v>
      </c>
      <c r="L258" s="166" t="s">
        <v>333</v>
      </c>
      <c r="M258" s="166" t="s">
        <v>1460</v>
      </c>
      <c r="N258" s="166"/>
      <c r="O258" s="166"/>
      <c r="P258" s="166"/>
      <c r="Q258" s="166" t="s">
        <v>1971</v>
      </c>
      <c r="R258" s="166" t="s">
        <v>32</v>
      </c>
      <c r="S258" s="166" t="s">
        <v>1972</v>
      </c>
      <c r="T258" s="166" t="s">
        <v>117</v>
      </c>
      <c r="U258" s="166" t="s">
        <v>1973</v>
      </c>
      <c r="V258" s="166" t="s">
        <v>119</v>
      </c>
      <c r="W258" s="166" t="s">
        <v>227</v>
      </c>
      <c r="X258" s="166" t="s">
        <v>112</v>
      </c>
      <c r="Y258" s="166" t="s">
        <v>1046</v>
      </c>
      <c r="Z258" s="166" t="s">
        <v>1974</v>
      </c>
      <c r="AA258" s="166" t="s">
        <v>1379</v>
      </c>
      <c r="AB258" s="166" t="s">
        <v>1971</v>
      </c>
      <c r="AC258" s="166">
        <v>5905673</v>
      </c>
      <c r="AD258" s="166" t="s">
        <v>32</v>
      </c>
      <c r="AE258" s="166" t="s">
        <v>1973</v>
      </c>
      <c r="AF258" s="166" t="s">
        <v>32</v>
      </c>
      <c r="AG258" s="166" t="s">
        <v>1973</v>
      </c>
      <c r="AH258" s="167" t="s">
        <v>41</v>
      </c>
      <c r="AI258" s="166" t="s">
        <v>1979</v>
      </c>
      <c r="AJ258" s="166" t="s">
        <v>161</v>
      </c>
      <c r="AK258" s="166" t="s">
        <v>127</v>
      </c>
      <c r="AL258" s="166" t="s">
        <v>111</v>
      </c>
      <c r="AM258" s="168">
        <v>3662.5</v>
      </c>
      <c r="AN258" s="166" t="s">
        <v>511</v>
      </c>
      <c r="AO258" s="166" t="s">
        <v>111</v>
      </c>
      <c r="AP258" s="166" t="s">
        <v>130</v>
      </c>
      <c r="AQ258" s="166" t="s">
        <v>184</v>
      </c>
      <c r="AR258" s="166" t="s">
        <v>346</v>
      </c>
      <c r="AS258" s="166" t="s">
        <v>1976</v>
      </c>
      <c r="AT258" s="166" t="s">
        <v>1980</v>
      </c>
      <c r="AU258" s="166" t="s">
        <v>1877</v>
      </c>
      <c r="AV258" s="166"/>
      <c r="AW258" s="166" t="s">
        <v>1978</v>
      </c>
      <c r="AX258" s="166"/>
      <c r="AY258" s="166"/>
      <c r="AZ258" s="166"/>
      <c r="BA258" s="166"/>
      <c r="BB258" s="166">
        <v>93518917</v>
      </c>
      <c r="BC258" s="166" t="s">
        <v>137</v>
      </c>
      <c r="BD258" s="166" t="s">
        <v>138</v>
      </c>
      <c r="BE258" s="166" t="s">
        <v>239</v>
      </c>
      <c r="BF258" s="166" t="s">
        <v>217</v>
      </c>
      <c r="BG258" s="166"/>
      <c r="BH258" s="166" t="s">
        <v>286</v>
      </c>
      <c r="BI258" s="166" t="s">
        <v>191</v>
      </c>
      <c r="BJ258" s="166" t="s">
        <v>111</v>
      </c>
      <c r="BK258" s="166"/>
      <c r="BL258" s="166" t="s">
        <v>150</v>
      </c>
      <c r="BM258" s="166"/>
      <c r="BN258" s="166" t="s">
        <v>192</v>
      </c>
      <c r="BO258" s="166"/>
    </row>
    <row r="259" spans="1:67">
      <c r="A259" s="166">
        <v>249</v>
      </c>
      <c r="B259" s="166" t="s">
        <v>106</v>
      </c>
      <c r="C259" s="166" t="s">
        <v>107</v>
      </c>
      <c r="D259" s="166"/>
      <c r="E259" s="166" t="s">
        <v>1968</v>
      </c>
      <c r="F259" s="166"/>
      <c r="G259" s="166" t="s">
        <v>1969</v>
      </c>
      <c r="H259" s="166" t="s">
        <v>1970</v>
      </c>
      <c r="I259" s="166" t="s">
        <v>1459</v>
      </c>
      <c r="J259" s="166"/>
      <c r="K259" s="166" t="s">
        <v>32</v>
      </c>
      <c r="L259" s="166" t="s">
        <v>333</v>
      </c>
      <c r="M259" s="166" t="s">
        <v>1460</v>
      </c>
      <c r="N259" s="166"/>
      <c r="O259" s="166"/>
      <c r="P259" s="166"/>
      <c r="Q259" s="166" t="s">
        <v>1971</v>
      </c>
      <c r="R259" s="166" t="s">
        <v>32</v>
      </c>
      <c r="S259" s="166" t="s">
        <v>1972</v>
      </c>
      <c r="T259" s="166" t="s">
        <v>117</v>
      </c>
      <c r="U259" s="166" t="s">
        <v>1973</v>
      </c>
      <c r="V259" s="166" t="s">
        <v>119</v>
      </c>
      <c r="W259" s="166" t="s">
        <v>227</v>
      </c>
      <c r="X259" s="166" t="s">
        <v>112</v>
      </c>
      <c r="Y259" s="166" t="s">
        <v>1046</v>
      </c>
      <c r="Z259" s="166" t="s">
        <v>1974</v>
      </c>
      <c r="AA259" s="166" t="s">
        <v>1379</v>
      </c>
      <c r="AB259" s="166" t="s">
        <v>1971</v>
      </c>
      <c r="AC259" s="166">
        <v>5905673</v>
      </c>
      <c r="AD259" s="166" t="s">
        <v>32</v>
      </c>
      <c r="AE259" s="166" t="s">
        <v>1973</v>
      </c>
      <c r="AF259" s="166" t="s">
        <v>32</v>
      </c>
      <c r="AG259" s="166" t="s">
        <v>1973</v>
      </c>
      <c r="AH259" s="167" t="s">
        <v>41</v>
      </c>
      <c r="AI259" s="166" t="s">
        <v>1981</v>
      </c>
      <c r="AJ259" s="166" t="s">
        <v>158</v>
      </c>
      <c r="AK259" s="166" t="s">
        <v>127</v>
      </c>
      <c r="AL259" s="166" t="s">
        <v>111</v>
      </c>
      <c r="AM259" s="168">
        <v>6514.6</v>
      </c>
      <c r="AN259" s="166" t="s">
        <v>511</v>
      </c>
      <c r="AO259" s="166" t="s">
        <v>111</v>
      </c>
      <c r="AP259" s="166" t="s">
        <v>130</v>
      </c>
      <c r="AQ259" s="166" t="s">
        <v>184</v>
      </c>
      <c r="AR259" s="166" t="s">
        <v>346</v>
      </c>
      <c r="AS259" s="166" t="s">
        <v>1976</v>
      </c>
      <c r="AT259" s="166" t="s">
        <v>1982</v>
      </c>
      <c r="AU259" s="166" t="s">
        <v>1877</v>
      </c>
      <c r="AV259" s="166"/>
      <c r="AW259" s="166" t="s">
        <v>1978</v>
      </c>
      <c r="AX259" s="166"/>
      <c r="AY259" s="166"/>
      <c r="AZ259" s="166"/>
      <c r="BA259" s="166"/>
      <c r="BB259" s="166">
        <v>93518917</v>
      </c>
      <c r="BC259" s="166" t="s">
        <v>137</v>
      </c>
      <c r="BD259" s="166" t="s">
        <v>138</v>
      </c>
      <c r="BE259" s="166" t="s">
        <v>239</v>
      </c>
      <c r="BF259" s="166" t="s">
        <v>217</v>
      </c>
      <c r="BG259" s="166"/>
      <c r="BH259" s="166" t="s">
        <v>286</v>
      </c>
      <c r="BI259" s="166" t="s">
        <v>191</v>
      </c>
      <c r="BJ259" s="166" t="s">
        <v>111</v>
      </c>
      <c r="BK259" s="166"/>
      <c r="BL259" s="166" t="s">
        <v>150</v>
      </c>
      <c r="BM259" s="166"/>
      <c r="BN259" s="166" t="s">
        <v>192</v>
      </c>
      <c r="BO259" s="166"/>
    </row>
    <row r="260" spans="1:67">
      <c r="A260" s="166">
        <v>250</v>
      </c>
      <c r="B260" s="166" t="s">
        <v>106</v>
      </c>
      <c r="C260" s="166" t="s">
        <v>107</v>
      </c>
      <c r="D260" s="166"/>
      <c r="E260" s="166" t="s">
        <v>1968</v>
      </c>
      <c r="F260" s="166"/>
      <c r="G260" s="166" t="s">
        <v>1969</v>
      </c>
      <c r="H260" s="166" t="s">
        <v>1970</v>
      </c>
      <c r="I260" s="166" t="s">
        <v>1459</v>
      </c>
      <c r="J260" s="166"/>
      <c r="K260" s="166" t="s">
        <v>32</v>
      </c>
      <c r="L260" s="166" t="s">
        <v>333</v>
      </c>
      <c r="M260" s="166" t="s">
        <v>1460</v>
      </c>
      <c r="N260" s="166"/>
      <c r="O260" s="166"/>
      <c r="P260" s="166"/>
      <c r="Q260" s="166" t="s">
        <v>1971</v>
      </c>
      <c r="R260" s="166" t="s">
        <v>32</v>
      </c>
      <c r="S260" s="166" t="s">
        <v>1972</v>
      </c>
      <c r="T260" s="166" t="s">
        <v>117</v>
      </c>
      <c r="U260" s="166" t="s">
        <v>1973</v>
      </c>
      <c r="V260" s="166" t="s">
        <v>119</v>
      </c>
      <c r="W260" s="166" t="s">
        <v>227</v>
      </c>
      <c r="X260" s="166" t="s">
        <v>112</v>
      </c>
      <c r="Y260" s="166" t="s">
        <v>1046</v>
      </c>
      <c r="Z260" s="166" t="s">
        <v>1974</v>
      </c>
      <c r="AA260" s="166" t="s">
        <v>1379</v>
      </c>
      <c r="AB260" s="166" t="s">
        <v>1971</v>
      </c>
      <c r="AC260" s="166">
        <v>5905673</v>
      </c>
      <c r="AD260" s="166" t="s">
        <v>32</v>
      </c>
      <c r="AE260" s="166" t="s">
        <v>1973</v>
      </c>
      <c r="AF260" s="166" t="s">
        <v>32</v>
      </c>
      <c r="AG260" s="166" t="s">
        <v>1973</v>
      </c>
      <c r="AH260" s="167" t="s">
        <v>41</v>
      </c>
      <c r="AI260" s="166" t="s">
        <v>1937</v>
      </c>
      <c r="AJ260" s="166" t="s">
        <v>925</v>
      </c>
      <c r="AK260" s="166" t="s">
        <v>127</v>
      </c>
      <c r="AL260" s="166" t="s">
        <v>111</v>
      </c>
      <c r="AM260" s="168">
        <v>3116.8</v>
      </c>
      <c r="AN260" s="166" t="s">
        <v>511</v>
      </c>
      <c r="AO260" s="166" t="s">
        <v>111</v>
      </c>
      <c r="AP260" s="166" t="s">
        <v>130</v>
      </c>
      <c r="AQ260" s="166" t="s">
        <v>184</v>
      </c>
      <c r="AR260" s="166" t="s">
        <v>346</v>
      </c>
      <c r="AS260" s="166" t="s">
        <v>1976</v>
      </c>
      <c r="AT260" s="166" t="s">
        <v>1983</v>
      </c>
      <c r="AU260" s="166" t="s">
        <v>1877</v>
      </c>
      <c r="AV260" s="166"/>
      <c r="AW260" s="166" t="s">
        <v>1978</v>
      </c>
      <c r="AX260" s="166"/>
      <c r="AY260" s="166"/>
      <c r="AZ260" s="166"/>
      <c r="BA260" s="166"/>
      <c r="BB260" s="166">
        <v>93518917</v>
      </c>
      <c r="BC260" s="166" t="s">
        <v>137</v>
      </c>
      <c r="BD260" s="166" t="s">
        <v>138</v>
      </c>
      <c r="BE260" s="166" t="s">
        <v>239</v>
      </c>
      <c r="BF260" s="166" t="s">
        <v>217</v>
      </c>
      <c r="BG260" s="166"/>
      <c r="BH260" s="166" t="s">
        <v>286</v>
      </c>
      <c r="BI260" s="166" t="s">
        <v>191</v>
      </c>
      <c r="BJ260" s="166" t="s">
        <v>111</v>
      </c>
      <c r="BK260" s="166"/>
      <c r="BL260" s="166" t="s">
        <v>150</v>
      </c>
      <c r="BM260" s="166"/>
      <c r="BN260" s="166" t="s">
        <v>192</v>
      </c>
      <c r="BO260" s="166"/>
    </row>
    <row r="261" spans="1:67">
      <c r="A261" s="166">
        <v>251</v>
      </c>
      <c r="B261" s="166" t="s">
        <v>106</v>
      </c>
      <c r="C261" s="166" t="s">
        <v>107</v>
      </c>
      <c r="D261" s="166"/>
      <c r="E261" s="166" t="s">
        <v>1968</v>
      </c>
      <c r="F261" s="166"/>
      <c r="G261" s="166" t="s">
        <v>1969</v>
      </c>
      <c r="H261" s="166" t="s">
        <v>1970</v>
      </c>
      <c r="I261" s="166" t="s">
        <v>1459</v>
      </c>
      <c r="J261" s="166"/>
      <c r="K261" s="166" t="s">
        <v>32</v>
      </c>
      <c r="L261" s="166" t="s">
        <v>333</v>
      </c>
      <c r="M261" s="166" t="s">
        <v>1460</v>
      </c>
      <c r="N261" s="166"/>
      <c r="O261" s="166"/>
      <c r="P261" s="166"/>
      <c r="Q261" s="166" t="s">
        <v>1971</v>
      </c>
      <c r="R261" s="166" t="s">
        <v>32</v>
      </c>
      <c r="S261" s="166" t="s">
        <v>1972</v>
      </c>
      <c r="T261" s="166" t="s">
        <v>117</v>
      </c>
      <c r="U261" s="166" t="s">
        <v>1973</v>
      </c>
      <c r="V261" s="166" t="s">
        <v>119</v>
      </c>
      <c r="W261" s="166" t="s">
        <v>227</v>
      </c>
      <c r="X261" s="166" t="s">
        <v>112</v>
      </c>
      <c r="Y261" s="166" t="s">
        <v>1046</v>
      </c>
      <c r="Z261" s="166" t="s">
        <v>1974</v>
      </c>
      <c r="AA261" s="166" t="s">
        <v>1379</v>
      </c>
      <c r="AB261" s="166" t="s">
        <v>1971</v>
      </c>
      <c r="AC261" s="166">
        <v>5905673</v>
      </c>
      <c r="AD261" s="166" t="s">
        <v>32</v>
      </c>
      <c r="AE261" s="166" t="s">
        <v>1973</v>
      </c>
      <c r="AF261" s="166" t="s">
        <v>32</v>
      </c>
      <c r="AG261" s="166" t="s">
        <v>1973</v>
      </c>
      <c r="AH261" s="167" t="s">
        <v>41</v>
      </c>
      <c r="AI261" s="166" t="s">
        <v>1943</v>
      </c>
      <c r="AJ261" s="166" t="s">
        <v>928</v>
      </c>
      <c r="AK261" s="166" t="s">
        <v>127</v>
      </c>
      <c r="AL261" s="166" t="s">
        <v>111</v>
      </c>
      <c r="AM261" s="168">
        <v>6545.8</v>
      </c>
      <c r="AN261" s="166" t="s">
        <v>511</v>
      </c>
      <c r="AO261" s="166" t="s">
        <v>111</v>
      </c>
      <c r="AP261" s="166" t="s">
        <v>130</v>
      </c>
      <c r="AQ261" s="166" t="s">
        <v>184</v>
      </c>
      <c r="AR261" s="166" t="s">
        <v>346</v>
      </c>
      <c r="AS261" s="166" t="s">
        <v>1976</v>
      </c>
      <c r="AT261" s="166" t="s">
        <v>1984</v>
      </c>
      <c r="AU261" s="166" t="s">
        <v>1877</v>
      </c>
      <c r="AV261" s="166"/>
      <c r="AW261" s="166" t="s">
        <v>1978</v>
      </c>
      <c r="AX261" s="166"/>
      <c r="AY261" s="166"/>
      <c r="AZ261" s="166"/>
      <c r="BA261" s="166"/>
      <c r="BB261" s="166">
        <v>93518917</v>
      </c>
      <c r="BC261" s="166" t="s">
        <v>137</v>
      </c>
      <c r="BD261" s="166" t="s">
        <v>138</v>
      </c>
      <c r="BE261" s="166" t="s">
        <v>239</v>
      </c>
      <c r="BF261" s="166" t="s">
        <v>217</v>
      </c>
      <c r="BG261" s="166"/>
      <c r="BH261" s="166" t="s">
        <v>286</v>
      </c>
      <c r="BI261" s="166" t="s">
        <v>191</v>
      </c>
      <c r="BJ261" s="166" t="s">
        <v>111</v>
      </c>
      <c r="BK261" s="166"/>
      <c r="BL261" s="166" t="s">
        <v>150</v>
      </c>
      <c r="BM261" s="166"/>
      <c r="BN261" s="166" t="s">
        <v>192</v>
      </c>
      <c r="BO261" s="166"/>
    </row>
    <row r="262" spans="1:67">
      <c r="A262" s="166">
        <v>252</v>
      </c>
      <c r="B262" s="166" t="s">
        <v>106</v>
      </c>
      <c r="C262" s="166" t="s">
        <v>107</v>
      </c>
      <c r="D262" s="166"/>
      <c r="E262" s="166" t="s">
        <v>1968</v>
      </c>
      <c r="F262" s="166"/>
      <c r="G262" s="166" t="s">
        <v>1969</v>
      </c>
      <c r="H262" s="166" t="s">
        <v>1970</v>
      </c>
      <c r="I262" s="166" t="s">
        <v>1459</v>
      </c>
      <c r="J262" s="166"/>
      <c r="K262" s="166" t="s">
        <v>32</v>
      </c>
      <c r="L262" s="166" t="s">
        <v>333</v>
      </c>
      <c r="M262" s="166" t="s">
        <v>1460</v>
      </c>
      <c r="N262" s="166"/>
      <c r="O262" s="166"/>
      <c r="P262" s="166"/>
      <c r="Q262" s="166" t="s">
        <v>1971</v>
      </c>
      <c r="R262" s="166" t="s">
        <v>32</v>
      </c>
      <c r="S262" s="166" t="s">
        <v>1972</v>
      </c>
      <c r="T262" s="166" t="s">
        <v>117</v>
      </c>
      <c r="U262" s="166" t="s">
        <v>1973</v>
      </c>
      <c r="V262" s="166" t="s">
        <v>119</v>
      </c>
      <c r="W262" s="166" t="s">
        <v>227</v>
      </c>
      <c r="X262" s="166" t="s">
        <v>112</v>
      </c>
      <c r="Y262" s="166" t="s">
        <v>1046</v>
      </c>
      <c r="Z262" s="166" t="s">
        <v>1974</v>
      </c>
      <c r="AA262" s="166" t="s">
        <v>1379</v>
      </c>
      <c r="AB262" s="166" t="s">
        <v>1971</v>
      </c>
      <c r="AC262" s="166">
        <v>5905673</v>
      </c>
      <c r="AD262" s="166" t="s">
        <v>32</v>
      </c>
      <c r="AE262" s="166" t="s">
        <v>1973</v>
      </c>
      <c r="AF262" s="166" t="s">
        <v>32</v>
      </c>
      <c r="AG262" s="166" t="s">
        <v>1973</v>
      </c>
      <c r="AH262" s="167" t="s">
        <v>41</v>
      </c>
      <c r="AI262" s="166" t="s">
        <v>1941</v>
      </c>
      <c r="AJ262" s="166" t="s">
        <v>148</v>
      </c>
      <c r="AK262" s="166" t="s">
        <v>127</v>
      </c>
      <c r="AL262" s="166" t="s">
        <v>111</v>
      </c>
      <c r="AM262" s="168">
        <v>4987.3</v>
      </c>
      <c r="AN262" s="166" t="s">
        <v>511</v>
      </c>
      <c r="AO262" s="166" t="s">
        <v>111</v>
      </c>
      <c r="AP262" s="166" t="s">
        <v>130</v>
      </c>
      <c r="AQ262" s="166" t="s">
        <v>184</v>
      </c>
      <c r="AR262" s="166" t="s">
        <v>346</v>
      </c>
      <c r="AS262" s="166" t="s">
        <v>1976</v>
      </c>
      <c r="AT262" s="166" t="s">
        <v>1985</v>
      </c>
      <c r="AU262" s="166" t="s">
        <v>1877</v>
      </c>
      <c r="AV262" s="166"/>
      <c r="AW262" s="166" t="s">
        <v>1978</v>
      </c>
      <c r="AX262" s="166"/>
      <c r="AY262" s="166"/>
      <c r="AZ262" s="166"/>
      <c r="BA262" s="166"/>
      <c r="BB262" s="166">
        <v>93518917</v>
      </c>
      <c r="BC262" s="166" t="s">
        <v>137</v>
      </c>
      <c r="BD262" s="166" t="s">
        <v>138</v>
      </c>
      <c r="BE262" s="166" t="s">
        <v>239</v>
      </c>
      <c r="BF262" s="166" t="s">
        <v>217</v>
      </c>
      <c r="BG262" s="166"/>
      <c r="BH262" s="166" t="s">
        <v>286</v>
      </c>
      <c r="BI262" s="166" t="s">
        <v>191</v>
      </c>
      <c r="BJ262" s="166" t="s">
        <v>111</v>
      </c>
      <c r="BK262" s="166"/>
      <c r="BL262" s="166" t="s">
        <v>150</v>
      </c>
      <c r="BM262" s="166"/>
      <c r="BN262" s="166" t="s">
        <v>192</v>
      </c>
      <c r="BO262" s="166"/>
    </row>
    <row r="263" spans="1:67">
      <c r="A263" s="166">
        <v>253</v>
      </c>
      <c r="B263" s="166" t="s">
        <v>106</v>
      </c>
      <c r="C263" s="166" t="s">
        <v>107</v>
      </c>
      <c r="D263" s="166" t="s">
        <v>298</v>
      </c>
      <c r="E263" s="166" t="s">
        <v>1986</v>
      </c>
      <c r="F263" s="166" t="s">
        <v>290</v>
      </c>
      <c r="G263" s="166" t="s">
        <v>1987</v>
      </c>
      <c r="H263" s="166" t="s">
        <v>111</v>
      </c>
      <c r="I263" s="166" t="s">
        <v>111</v>
      </c>
      <c r="J263" s="166" t="s">
        <v>1893</v>
      </c>
      <c r="K263" s="166" t="s">
        <v>9</v>
      </c>
      <c r="L263" s="166" t="s">
        <v>478</v>
      </c>
      <c r="M263" s="166" t="s">
        <v>478</v>
      </c>
      <c r="N263" s="166" t="s">
        <v>111</v>
      </c>
      <c r="O263" s="166"/>
      <c r="P263" s="166"/>
      <c r="Q263" s="166" t="s">
        <v>1988</v>
      </c>
      <c r="R263" s="166" t="s">
        <v>9</v>
      </c>
      <c r="S263" s="166" t="s">
        <v>1989</v>
      </c>
      <c r="T263" s="166" t="s">
        <v>204</v>
      </c>
      <c r="U263" s="166" t="s">
        <v>1990</v>
      </c>
      <c r="V263" s="166" t="s">
        <v>119</v>
      </c>
      <c r="W263" s="166" t="s">
        <v>227</v>
      </c>
      <c r="X263" s="166" t="s">
        <v>112</v>
      </c>
      <c r="Y263" s="166" t="s">
        <v>1046</v>
      </c>
      <c r="Z263" s="166" t="s">
        <v>1974</v>
      </c>
      <c r="AA263" s="166" t="s">
        <v>1379</v>
      </c>
      <c r="AB263" s="166" t="s">
        <v>1988</v>
      </c>
      <c r="AC263" s="166">
        <v>5941680</v>
      </c>
      <c r="AD263" s="166" t="s">
        <v>9</v>
      </c>
      <c r="AE263" s="166" t="s">
        <v>1991</v>
      </c>
      <c r="AF263" s="166" t="s">
        <v>9</v>
      </c>
      <c r="AG263" s="166" t="s">
        <v>1992</v>
      </c>
      <c r="AH263" s="167" t="s">
        <v>38</v>
      </c>
      <c r="AI263" s="166" t="s">
        <v>1993</v>
      </c>
      <c r="AJ263" s="166" t="s">
        <v>1994</v>
      </c>
      <c r="AK263" s="166" t="s">
        <v>127</v>
      </c>
      <c r="AL263" s="166" t="s">
        <v>111</v>
      </c>
      <c r="AM263" s="168">
        <v>389000</v>
      </c>
      <c r="AN263" s="166"/>
      <c r="AO263" s="166" t="s">
        <v>111</v>
      </c>
      <c r="AP263" s="166" t="s">
        <v>212</v>
      </c>
      <c r="AQ263" s="166" t="s">
        <v>184</v>
      </c>
      <c r="AR263" s="166"/>
      <c r="AS263" s="166" t="s">
        <v>1995</v>
      </c>
      <c r="AT263" s="166" t="s">
        <v>1996</v>
      </c>
      <c r="AU263" s="166" t="s">
        <v>1997</v>
      </c>
      <c r="AV263" s="166"/>
      <c r="AW263" s="166" t="s">
        <v>1998</v>
      </c>
      <c r="AX263" s="166"/>
      <c r="AY263" s="166"/>
      <c r="AZ263" s="166"/>
      <c r="BA263" s="166"/>
      <c r="BB263" s="166">
        <v>74749091</v>
      </c>
      <c r="BC263" s="166" t="s">
        <v>137</v>
      </c>
      <c r="BD263" s="166" t="s">
        <v>138</v>
      </c>
      <c r="BE263" s="166" t="s">
        <v>239</v>
      </c>
      <c r="BF263" s="166" t="s">
        <v>217</v>
      </c>
      <c r="BG263" s="166" t="s">
        <v>190</v>
      </c>
      <c r="BH263" s="166" t="s">
        <v>286</v>
      </c>
      <c r="BI263" s="166" t="s">
        <v>191</v>
      </c>
      <c r="BJ263" s="166" t="s">
        <v>111</v>
      </c>
      <c r="BK263" s="166"/>
      <c r="BL263" s="166"/>
      <c r="BM263" s="166"/>
      <c r="BN263" s="166" t="s">
        <v>192</v>
      </c>
      <c r="BO263" s="166" t="s">
        <v>307</v>
      </c>
    </row>
    <row r="264" spans="1:67">
      <c r="A264" s="166">
        <v>254</v>
      </c>
      <c r="B264" s="166" t="s">
        <v>106</v>
      </c>
      <c r="C264" s="166" t="s">
        <v>107</v>
      </c>
      <c r="D264" s="166" t="s">
        <v>298</v>
      </c>
      <c r="E264" s="166" t="s">
        <v>1986</v>
      </c>
      <c r="F264" s="166" t="s">
        <v>290</v>
      </c>
      <c r="G264" s="166" t="s">
        <v>1987</v>
      </c>
      <c r="H264" s="166" t="s">
        <v>111</v>
      </c>
      <c r="I264" s="166" t="s">
        <v>111</v>
      </c>
      <c r="J264" s="166" t="s">
        <v>1893</v>
      </c>
      <c r="K264" s="166" t="s">
        <v>9</v>
      </c>
      <c r="L264" s="166" t="s">
        <v>478</v>
      </c>
      <c r="M264" s="166" t="s">
        <v>478</v>
      </c>
      <c r="N264" s="166" t="s">
        <v>111</v>
      </c>
      <c r="O264" s="166"/>
      <c r="P264" s="166"/>
      <c r="Q264" s="166" t="s">
        <v>1988</v>
      </c>
      <c r="R264" s="166" t="s">
        <v>9</v>
      </c>
      <c r="S264" s="166" t="s">
        <v>1989</v>
      </c>
      <c r="T264" s="166" t="s">
        <v>204</v>
      </c>
      <c r="U264" s="166" t="s">
        <v>1990</v>
      </c>
      <c r="V264" s="166" t="s">
        <v>119</v>
      </c>
      <c r="W264" s="166" t="s">
        <v>227</v>
      </c>
      <c r="X264" s="166" t="s">
        <v>112</v>
      </c>
      <c r="Y264" s="166" t="s">
        <v>1046</v>
      </c>
      <c r="Z264" s="166" t="s">
        <v>1974</v>
      </c>
      <c r="AA264" s="166" t="s">
        <v>1379</v>
      </c>
      <c r="AB264" s="166" t="s">
        <v>1988</v>
      </c>
      <c r="AC264" s="166">
        <v>5941680</v>
      </c>
      <c r="AD264" s="166" t="s">
        <v>9</v>
      </c>
      <c r="AE264" s="166" t="s">
        <v>1991</v>
      </c>
      <c r="AF264" s="166" t="s">
        <v>9</v>
      </c>
      <c r="AG264" s="166" t="s">
        <v>1992</v>
      </c>
      <c r="AH264" s="167" t="s">
        <v>38</v>
      </c>
      <c r="AI264" s="166" t="s">
        <v>1999</v>
      </c>
      <c r="AJ264" s="166" t="s">
        <v>2000</v>
      </c>
      <c r="AK264" s="166" t="s">
        <v>127</v>
      </c>
      <c r="AL264" s="166" t="s">
        <v>111</v>
      </c>
      <c r="AM264" s="168">
        <v>12000</v>
      </c>
      <c r="AN264" s="166"/>
      <c r="AO264" s="166" t="s">
        <v>111</v>
      </c>
      <c r="AP264" s="166" t="s">
        <v>212</v>
      </c>
      <c r="AQ264" s="166" t="s">
        <v>184</v>
      </c>
      <c r="AR264" s="166"/>
      <c r="AS264" s="166" t="s">
        <v>1995</v>
      </c>
      <c r="AT264" s="166" t="s">
        <v>1996</v>
      </c>
      <c r="AU264" s="166" t="s">
        <v>1997</v>
      </c>
      <c r="AV264" s="166"/>
      <c r="AW264" s="166" t="s">
        <v>1998</v>
      </c>
      <c r="AX264" s="166"/>
      <c r="AY264" s="166"/>
      <c r="AZ264" s="166"/>
      <c r="BA264" s="166"/>
      <c r="BB264" s="166">
        <v>74749091</v>
      </c>
      <c r="BC264" s="166" t="s">
        <v>137</v>
      </c>
      <c r="BD264" s="166" t="s">
        <v>138</v>
      </c>
      <c r="BE264" s="166" t="s">
        <v>239</v>
      </c>
      <c r="BF264" s="166" t="s">
        <v>217</v>
      </c>
      <c r="BG264" s="166" t="s">
        <v>190</v>
      </c>
      <c r="BH264" s="166" t="s">
        <v>286</v>
      </c>
      <c r="BI264" s="166" t="s">
        <v>191</v>
      </c>
      <c r="BJ264" s="166" t="s">
        <v>111</v>
      </c>
      <c r="BK264" s="166"/>
      <c r="BL264" s="166"/>
      <c r="BM264" s="166"/>
      <c r="BN264" s="166" t="s">
        <v>192</v>
      </c>
      <c r="BO264" s="166" t="s">
        <v>307</v>
      </c>
    </row>
    <row r="265" spans="1:67">
      <c r="A265" s="166">
        <v>255</v>
      </c>
      <c r="B265" s="166" t="s">
        <v>106</v>
      </c>
      <c r="C265" s="166" t="s">
        <v>107</v>
      </c>
      <c r="D265" s="166" t="s">
        <v>2001</v>
      </c>
      <c r="E265" s="166" t="s">
        <v>2002</v>
      </c>
      <c r="F265" s="166" t="s">
        <v>2003</v>
      </c>
      <c r="G265" s="166" t="s">
        <v>2004</v>
      </c>
      <c r="H265" s="166" t="s">
        <v>2005</v>
      </c>
      <c r="I265" s="166"/>
      <c r="J265" s="166" t="s">
        <v>112</v>
      </c>
      <c r="K265" s="166" t="s">
        <v>23</v>
      </c>
      <c r="L265" s="166" t="s">
        <v>171</v>
      </c>
      <c r="M265" s="166" t="s">
        <v>172</v>
      </c>
      <c r="N265" s="166" t="s">
        <v>2006</v>
      </c>
      <c r="O265" s="166"/>
      <c r="P265" s="166"/>
      <c r="Q265" s="166" t="s">
        <v>2001</v>
      </c>
      <c r="R265" s="166" t="s">
        <v>23</v>
      </c>
      <c r="S265" s="166" t="s">
        <v>2007</v>
      </c>
      <c r="T265" s="166" t="s">
        <v>117</v>
      </c>
      <c r="U265" s="166" t="s">
        <v>2008</v>
      </c>
      <c r="V265" s="166" t="s">
        <v>119</v>
      </c>
      <c r="W265" s="166" t="s">
        <v>227</v>
      </c>
      <c r="X265" s="166" t="s">
        <v>112</v>
      </c>
      <c r="Y265" s="166" t="s">
        <v>2009</v>
      </c>
      <c r="Z265" s="166" t="s">
        <v>2010</v>
      </c>
      <c r="AA265" s="166" t="s">
        <v>2011</v>
      </c>
      <c r="AB265" s="166" t="s">
        <v>2001</v>
      </c>
      <c r="AC265" s="166">
        <v>5941668</v>
      </c>
      <c r="AD265" s="166" t="s">
        <v>23</v>
      </c>
      <c r="AE265" s="166" t="s">
        <v>2012</v>
      </c>
      <c r="AF265" s="166" t="s">
        <v>23</v>
      </c>
      <c r="AG265" s="166" t="s">
        <v>2013</v>
      </c>
      <c r="AH265" s="167" t="s">
        <v>39</v>
      </c>
      <c r="AI265" s="166" t="s">
        <v>2014</v>
      </c>
      <c r="AJ265" s="166" t="s">
        <v>2015</v>
      </c>
      <c r="AK265" s="166" t="s">
        <v>127</v>
      </c>
      <c r="AL265" s="166" t="s">
        <v>111</v>
      </c>
      <c r="AM265" s="168">
        <v>35500</v>
      </c>
      <c r="AN265" s="166"/>
      <c r="AO265" s="166" t="s">
        <v>2003</v>
      </c>
      <c r="AP265" s="166" t="s">
        <v>130</v>
      </c>
      <c r="AQ265" s="166" t="s">
        <v>184</v>
      </c>
      <c r="AR265" s="166"/>
      <c r="AS265" s="166" t="s">
        <v>2016</v>
      </c>
      <c r="AT265" s="166"/>
      <c r="AU265" s="166" t="s">
        <v>1997</v>
      </c>
      <c r="AV265" s="166"/>
      <c r="AW265" s="166" t="s">
        <v>2017</v>
      </c>
      <c r="AX265" s="166"/>
      <c r="AY265" s="166"/>
      <c r="AZ265" s="166"/>
      <c r="BA265" s="166"/>
      <c r="BB265" s="166">
        <v>80135924</v>
      </c>
      <c r="BC265" s="166" t="s">
        <v>137</v>
      </c>
      <c r="BD265" s="166" t="s">
        <v>138</v>
      </c>
      <c r="BE265" s="166" t="s">
        <v>239</v>
      </c>
      <c r="BF265" s="166" t="s">
        <v>217</v>
      </c>
      <c r="BG265" s="166" t="s">
        <v>1231</v>
      </c>
      <c r="BH265" s="166" t="s">
        <v>286</v>
      </c>
      <c r="BI265" s="166" t="s">
        <v>191</v>
      </c>
      <c r="BJ265" s="166" t="s">
        <v>111</v>
      </c>
      <c r="BK265" s="166"/>
      <c r="BL265" s="166"/>
      <c r="BM265" s="166"/>
      <c r="BN265" s="166" t="s">
        <v>378</v>
      </c>
      <c r="BO265" s="166" t="s">
        <v>172</v>
      </c>
    </row>
    <row r="266" spans="1:67">
      <c r="A266" s="166">
        <v>256</v>
      </c>
      <c r="B266" s="166" t="s">
        <v>106</v>
      </c>
      <c r="C266" s="166" t="s">
        <v>107</v>
      </c>
      <c r="D266" s="166" t="s">
        <v>1353</v>
      </c>
      <c r="E266" s="166" t="s">
        <v>2018</v>
      </c>
      <c r="F266" s="166" t="s">
        <v>1355</v>
      </c>
      <c r="G266" s="166" t="s">
        <v>2019</v>
      </c>
      <c r="H266" s="166" t="s">
        <v>2020</v>
      </c>
      <c r="I266" s="166"/>
      <c r="J266" s="166" t="s">
        <v>198</v>
      </c>
      <c r="K266" s="166" t="s">
        <v>23</v>
      </c>
      <c r="L266" s="166" t="s">
        <v>171</v>
      </c>
      <c r="M266" s="166" t="s">
        <v>172</v>
      </c>
      <c r="N266" s="166" t="s">
        <v>1358</v>
      </c>
      <c r="O266" s="166"/>
      <c r="P266" s="166"/>
      <c r="Q266" s="166" t="s">
        <v>1353</v>
      </c>
      <c r="R266" s="166" t="s">
        <v>23</v>
      </c>
      <c r="S266" s="166" t="s">
        <v>2021</v>
      </c>
      <c r="T266" s="166" t="s">
        <v>117</v>
      </c>
      <c r="U266" s="166" t="s">
        <v>2022</v>
      </c>
      <c r="V266" s="166" t="s">
        <v>338</v>
      </c>
      <c r="W266" s="166" t="s">
        <v>227</v>
      </c>
      <c r="X266" s="166" t="s">
        <v>198</v>
      </c>
      <c r="Y266" s="166" t="s">
        <v>1361</v>
      </c>
      <c r="Z266" s="166" t="s">
        <v>1362</v>
      </c>
      <c r="AA266" s="166" t="s">
        <v>1363</v>
      </c>
      <c r="AB266" s="166" t="s">
        <v>1353</v>
      </c>
      <c r="AC266" s="166">
        <v>5941652</v>
      </c>
      <c r="AD266" s="166" t="s">
        <v>23</v>
      </c>
      <c r="AE266" s="166" t="s">
        <v>2023</v>
      </c>
      <c r="AF266" s="166" t="s">
        <v>23</v>
      </c>
      <c r="AG266" s="166" t="s">
        <v>2023</v>
      </c>
      <c r="AH266" s="167" t="s">
        <v>38</v>
      </c>
      <c r="AI266" s="166" t="s">
        <v>2024</v>
      </c>
      <c r="AJ266" s="166" t="s">
        <v>2025</v>
      </c>
      <c r="AK266" s="166" t="s">
        <v>127</v>
      </c>
      <c r="AL266" s="166" t="s">
        <v>111</v>
      </c>
      <c r="AM266" s="168">
        <v>158000</v>
      </c>
      <c r="AN266" s="166"/>
      <c r="AO266" s="166" t="s">
        <v>1355</v>
      </c>
      <c r="AP266" s="166" t="s">
        <v>130</v>
      </c>
      <c r="AQ266" s="166" t="s">
        <v>184</v>
      </c>
      <c r="AR266" s="166"/>
      <c r="AS266" s="166" t="s">
        <v>1367</v>
      </c>
      <c r="AT266" s="166" t="s">
        <v>2026</v>
      </c>
      <c r="AU266" s="166" t="s">
        <v>1997</v>
      </c>
      <c r="AV266" s="166"/>
      <c r="AW266" s="166" t="s">
        <v>2027</v>
      </c>
      <c r="AX266" s="166"/>
      <c r="AY266" s="166"/>
      <c r="AZ266" s="166"/>
      <c r="BA266" s="166"/>
      <c r="BB266" s="166">
        <v>66901257</v>
      </c>
      <c r="BC266" s="166" t="s">
        <v>137</v>
      </c>
      <c r="BD266" s="166" t="s">
        <v>138</v>
      </c>
      <c r="BE266" s="166" t="s">
        <v>239</v>
      </c>
      <c r="BF266" s="166" t="s">
        <v>217</v>
      </c>
      <c r="BG266" s="166" t="s">
        <v>190</v>
      </c>
      <c r="BH266" s="166" t="s">
        <v>658</v>
      </c>
      <c r="BI266" s="166" t="s">
        <v>191</v>
      </c>
      <c r="BJ266" s="166" t="s">
        <v>111</v>
      </c>
      <c r="BK266" s="166"/>
      <c r="BL266" s="166"/>
      <c r="BM266" s="166"/>
      <c r="BN266" s="166"/>
      <c r="BO266" s="166" t="s">
        <v>172</v>
      </c>
    </row>
    <row r="267" spans="1:67">
      <c r="A267" s="166">
        <v>257</v>
      </c>
      <c r="B267" s="166" t="s">
        <v>106</v>
      </c>
      <c r="C267" s="166" t="s">
        <v>107</v>
      </c>
      <c r="D267" s="166" t="s">
        <v>2028</v>
      </c>
      <c r="E267" s="166" t="s">
        <v>2029</v>
      </c>
      <c r="F267" s="166" t="s">
        <v>1355</v>
      </c>
      <c r="G267" s="166" t="s">
        <v>2030</v>
      </c>
      <c r="H267" s="166" t="s">
        <v>2031</v>
      </c>
      <c r="I267" s="166"/>
      <c r="J267" s="166" t="s">
        <v>228</v>
      </c>
      <c r="K267" s="166" t="s">
        <v>2032</v>
      </c>
      <c r="L267" s="166" t="s">
        <v>171</v>
      </c>
      <c r="M267" s="166" t="s">
        <v>172</v>
      </c>
      <c r="N267" s="166" t="s">
        <v>1358</v>
      </c>
      <c r="O267" s="166"/>
      <c r="P267" s="166"/>
      <c r="Q267" s="166" t="s">
        <v>2028</v>
      </c>
      <c r="R267" s="166" t="s">
        <v>2032</v>
      </c>
      <c r="S267" s="166" t="s">
        <v>2033</v>
      </c>
      <c r="T267" s="166" t="s">
        <v>117</v>
      </c>
      <c r="U267" s="166" t="s">
        <v>2034</v>
      </c>
      <c r="V267" s="166" t="s">
        <v>338</v>
      </c>
      <c r="W267" s="166" t="s">
        <v>1762</v>
      </c>
      <c r="X267" s="166" t="s">
        <v>228</v>
      </c>
      <c r="Y267" s="166" t="s">
        <v>2035</v>
      </c>
      <c r="Z267" s="166" t="s">
        <v>2036</v>
      </c>
      <c r="AA267" s="166" t="s">
        <v>2037</v>
      </c>
      <c r="AB267" s="166" t="s">
        <v>2028</v>
      </c>
      <c r="AC267" s="166">
        <v>5941562</v>
      </c>
      <c r="AD267" s="166" t="s">
        <v>9</v>
      </c>
      <c r="AE267" s="166" t="s">
        <v>2038</v>
      </c>
      <c r="AF267" s="166" t="s">
        <v>2032</v>
      </c>
      <c r="AG267" s="166" t="s">
        <v>2039</v>
      </c>
      <c r="AH267" s="167" t="s">
        <v>38</v>
      </c>
      <c r="AI267" s="166"/>
      <c r="AJ267" s="166"/>
      <c r="AK267" s="166" t="s">
        <v>127</v>
      </c>
      <c r="AL267" s="166" t="s">
        <v>111</v>
      </c>
      <c r="AM267" s="168">
        <v>135000</v>
      </c>
      <c r="AN267" s="166"/>
      <c r="AO267" s="166" t="s">
        <v>1355</v>
      </c>
      <c r="AP267" s="166" t="s">
        <v>447</v>
      </c>
      <c r="AQ267" s="166" t="s">
        <v>184</v>
      </c>
      <c r="AR267" s="166"/>
      <c r="AS267" s="166" t="s">
        <v>2040</v>
      </c>
      <c r="AT267" s="166"/>
      <c r="AU267" s="166"/>
      <c r="AV267" s="166"/>
      <c r="AW267" s="166" t="s">
        <v>2041</v>
      </c>
      <c r="AX267" s="166"/>
      <c r="AY267" s="166"/>
      <c r="AZ267" s="166"/>
      <c r="BA267" s="166"/>
      <c r="BB267" s="166">
        <v>53338111</v>
      </c>
      <c r="BC267" s="166" t="s">
        <v>137</v>
      </c>
      <c r="BD267" s="166" t="s">
        <v>138</v>
      </c>
      <c r="BE267" s="166" t="s">
        <v>239</v>
      </c>
      <c r="BF267" s="166" t="s">
        <v>217</v>
      </c>
      <c r="BG267" s="166" t="s">
        <v>190</v>
      </c>
      <c r="BH267" s="166" t="s">
        <v>141</v>
      </c>
      <c r="BI267" s="166" t="s">
        <v>137</v>
      </c>
      <c r="BJ267" s="166" t="s">
        <v>111</v>
      </c>
      <c r="BK267" s="166"/>
      <c r="BL267" s="166"/>
      <c r="BM267" s="166"/>
      <c r="BN267" s="166" t="s">
        <v>192</v>
      </c>
      <c r="BO267" s="166" t="s">
        <v>172</v>
      </c>
    </row>
    <row r="268" spans="1:67">
      <c r="A268" s="166">
        <v>258</v>
      </c>
      <c r="B268" s="166" t="s">
        <v>106</v>
      </c>
      <c r="C268" s="166" t="s">
        <v>107</v>
      </c>
      <c r="D268" s="166" t="s">
        <v>2042</v>
      </c>
      <c r="E268" s="166" t="s">
        <v>2043</v>
      </c>
      <c r="F268" s="166" t="s">
        <v>436</v>
      </c>
      <c r="G268" s="166" t="s">
        <v>2044</v>
      </c>
      <c r="H268" s="166" t="s">
        <v>2045</v>
      </c>
      <c r="I268" s="166"/>
      <c r="J268" s="166" t="s">
        <v>228</v>
      </c>
      <c r="K268" s="166" t="s">
        <v>9</v>
      </c>
      <c r="L268" s="166" t="s">
        <v>171</v>
      </c>
      <c r="M268" s="166" t="s">
        <v>172</v>
      </c>
      <c r="N268" s="166" t="s">
        <v>440</v>
      </c>
      <c r="O268" s="166"/>
      <c r="P268" s="166"/>
      <c r="Q268" s="166" t="s">
        <v>2042</v>
      </c>
      <c r="R268" s="166" t="s">
        <v>9</v>
      </c>
      <c r="S268" s="166" t="s">
        <v>2046</v>
      </c>
      <c r="T268" s="166" t="s">
        <v>117</v>
      </c>
      <c r="U268" s="166" t="s">
        <v>2047</v>
      </c>
      <c r="V268" s="166" t="s">
        <v>119</v>
      </c>
      <c r="W268" s="166" t="s">
        <v>276</v>
      </c>
      <c r="X268" s="166" t="s">
        <v>228</v>
      </c>
      <c r="Y268" s="166" t="s">
        <v>2048</v>
      </c>
      <c r="Z268" s="166" t="s">
        <v>2049</v>
      </c>
      <c r="AA268" s="166" t="s">
        <v>719</v>
      </c>
      <c r="AB268" s="166" t="s">
        <v>2042</v>
      </c>
      <c r="AC268" s="166">
        <v>5910954</v>
      </c>
      <c r="AD268" s="166" t="s">
        <v>9</v>
      </c>
      <c r="AE268" s="166" t="s">
        <v>2050</v>
      </c>
      <c r="AF268" s="166" t="s">
        <v>9</v>
      </c>
      <c r="AG268" s="166" t="s">
        <v>2051</v>
      </c>
      <c r="AH268" s="167" t="s">
        <v>38</v>
      </c>
      <c r="AI268" s="166" t="s">
        <v>2052</v>
      </c>
      <c r="AJ268" s="166" t="s">
        <v>734</v>
      </c>
      <c r="AK268" s="166" t="s">
        <v>127</v>
      </c>
      <c r="AL268" s="166" t="s">
        <v>111</v>
      </c>
      <c r="AM268" s="168">
        <v>800</v>
      </c>
      <c r="AN268" s="166"/>
      <c r="AO268" s="166" t="s">
        <v>436</v>
      </c>
      <c r="AP268" s="166" t="s">
        <v>130</v>
      </c>
      <c r="AQ268" s="166" t="s">
        <v>184</v>
      </c>
      <c r="AR268" s="166"/>
      <c r="AS268" s="166" t="s">
        <v>2053</v>
      </c>
      <c r="AT268" s="166"/>
      <c r="AU268" s="166" t="s">
        <v>1997</v>
      </c>
      <c r="AV268" s="166"/>
      <c r="AW268" s="166" t="s">
        <v>2054</v>
      </c>
      <c r="AX268" s="166"/>
      <c r="AY268" s="166"/>
      <c r="AZ268" s="166"/>
      <c r="BA268" s="166"/>
      <c r="BB268" s="166">
        <v>83919171</v>
      </c>
      <c r="BC268" s="166" t="s">
        <v>137</v>
      </c>
      <c r="BD268" s="166" t="s">
        <v>238</v>
      </c>
      <c r="BE268" s="166" t="s">
        <v>285</v>
      </c>
      <c r="BF268" s="166" t="s">
        <v>217</v>
      </c>
      <c r="BG268" s="166" t="s">
        <v>190</v>
      </c>
      <c r="BH268" s="166" t="s">
        <v>241</v>
      </c>
      <c r="BI268" s="166" t="s">
        <v>191</v>
      </c>
      <c r="BJ268" s="166" t="s">
        <v>111</v>
      </c>
      <c r="BK268" s="166"/>
      <c r="BL268" s="166"/>
      <c r="BM268" s="166"/>
      <c r="BN268" s="166" t="s">
        <v>192</v>
      </c>
      <c r="BO268" s="166" t="s">
        <v>172</v>
      </c>
    </row>
    <row r="269" spans="1:67">
      <c r="A269" s="166">
        <v>259</v>
      </c>
      <c r="B269" s="166" t="s">
        <v>106</v>
      </c>
      <c r="C269" s="166" t="s">
        <v>107</v>
      </c>
      <c r="D269" s="166" t="s">
        <v>2042</v>
      </c>
      <c r="E269" s="166" t="s">
        <v>2043</v>
      </c>
      <c r="F269" s="166" t="s">
        <v>436</v>
      </c>
      <c r="G269" s="166" t="s">
        <v>2044</v>
      </c>
      <c r="H269" s="166" t="s">
        <v>2045</v>
      </c>
      <c r="I269" s="166"/>
      <c r="J269" s="166" t="s">
        <v>228</v>
      </c>
      <c r="K269" s="166" t="s">
        <v>9</v>
      </c>
      <c r="L269" s="166" t="s">
        <v>171</v>
      </c>
      <c r="M269" s="166" t="s">
        <v>172</v>
      </c>
      <c r="N269" s="166" t="s">
        <v>440</v>
      </c>
      <c r="O269" s="166"/>
      <c r="P269" s="166"/>
      <c r="Q269" s="166" t="s">
        <v>2042</v>
      </c>
      <c r="R269" s="166" t="s">
        <v>9</v>
      </c>
      <c r="S269" s="166" t="s">
        <v>2046</v>
      </c>
      <c r="T269" s="166" t="s">
        <v>117</v>
      </c>
      <c r="U269" s="166" t="s">
        <v>2047</v>
      </c>
      <c r="V269" s="166" t="s">
        <v>119</v>
      </c>
      <c r="W269" s="166" t="s">
        <v>276</v>
      </c>
      <c r="X269" s="166" t="s">
        <v>228</v>
      </c>
      <c r="Y269" s="166" t="s">
        <v>2048</v>
      </c>
      <c r="Z269" s="166" t="s">
        <v>2049</v>
      </c>
      <c r="AA269" s="166" t="s">
        <v>719</v>
      </c>
      <c r="AB269" s="166" t="s">
        <v>2042</v>
      </c>
      <c r="AC269" s="166">
        <v>5910954</v>
      </c>
      <c r="AD269" s="166" t="s">
        <v>9</v>
      </c>
      <c r="AE269" s="166" t="s">
        <v>2050</v>
      </c>
      <c r="AF269" s="166" t="s">
        <v>9</v>
      </c>
      <c r="AG269" s="166" t="s">
        <v>2051</v>
      </c>
      <c r="AH269" s="167" t="s">
        <v>38</v>
      </c>
      <c r="AI269" s="166" t="s">
        <v>2055</v>
      </c>
      <c r="AJ269" s="166" t="s">
        <v>888</v>
      </c>
      <c r="AK269" s="166" t="s">
        <v>127</v>
      </c>
      <c r="AL269" s="166" t="s">
        <v>111</v>
      </c>
      <c r="AM269" s="168">
        <v>2400</v>
      </c>
      <c r="AN269" s="166"/>
      <c r="AO269" s="166" t="s">
        <v>436</v>
      </c>
      <c r="AP269" s="166" t="s">
        <v>130</v>
      </c>
      <c r="AQ269" s="166" t="s">
        <v>184</v>
      </c>
      <c r="AR269" s="166"/>
      <c r="AS269" s="166" t="s">
        <v>2053</v>
      </c>
      <c r="AT269" s="166"/>
      <c r="AU269" s="166" t="s">
        <v>1997</v>
      </c>
      <c r="AV269" s="166"/>
      <c r="AW269" s="166" t="s">
        <v>2054</v>
      </c>
      <c r="AX269" s="166"/>
      <c r="AY269" s="166"/>
      <c r="AZ269" s="166"/>
      <c r="BA269" s="166"/>
      <c r="BB269" s="166">
        <v>83919171</v>
      </c>
      <c r="BC269" s="166" t="s">
        <v>137</v>
      </c>
      <c r="BD269" s="166" t="s">
        <v>238</v>
      </c>
      <c r="BE269" s="166" t="s">
        <v>285</v>
      </c>
      <c r="BF269" s="166" t="s">
        <v>217</v>
      </c>
      <c r="BG269" s="166" t="s">
        <v>190</v>
      </c>
      <c r="BH269" s="166" t="s">
        <v>241</v>
      </c>
      <c r="BI269" s="166" t="s">
        <v>191</v>
      </c>
      <c r="BJ269" s="166" t="s">
        <v>111</v>
      </c>
      <c r="BK269" s="166"/>
      <c r="BL269" s="166"/>
      <c r="BM269" s="166"/>
      <c r="BN269" s="166" t="s">
        <v>192</v>
      </c>
      <c r="BO269" s="166" t="s">
        <v>172</v>
      </c>
    </row>
    <row r="270" spans="1:67">
      <c r="A270" s="166">
        <v>260</v>
      </c>
      <c r="B270" s="166" t="s">
        <v>106</v>
      </c>
      <c r="C270" s="166" t="s">
        <v>107</v>
      </c>
      <c r="D270" s="166" t="s">
        <v>298</v>
      </c>
      <c r="E270" s="166" t="s">
        <v>2056</v>
      </c>
      <c r="F270" s="166" t="s">
        <v>329</v>
      </c>
      <c r="G270" s="166" t="s">
        <v>2057</v>
      </c>
      <c r="H270" s="166" t="s">
        <v>1775</v>
      </c>
      <c r="I270" s="166" t="s">
        <v>111</v>
      </c>
      <c r="J270" s="166" t="s">
        <v>198</v>
      </c>
      <c r="K270" s="166" t="s">
        <v>23</v>
      </c>
      <c r="L270" s="166" t="s">
        <v>171</v>
      </c>
      <c r="M270" s="166" t="s">
        <v>172</v>
      </c>
      <c r="N270" s="166" t="s">
        <v>1775</v>
      </c>
      <c r="O270" s="166"/>
      <c r="P270" s="166"/>
      <c r="Q270" s="166" t="s">
        <v>2058</v>
      </c>
      <c r="R270" s="166" t="s">
        <v>23</v>
      </c>
      <c r="S270" s="166" t="s">
        <v>2059</v>
      </c>
      <c r="T270" s="166" t="s">
        <v>117</v>
      </c>
      <c r="U270" s="166" t="s">
        <v>2060</v>
      </c>
      <c r="V270" s="166" t="s">
        <v>119</v>
      </c>
      <c r="W270" s="166" t="s">
        <v>276</v>
      </c>
      <c r="X270" s="166" t="s">
        <v>198</v>
      </c>
      <c r="Y270" s="166" t="s">
        <v>901</v>
      </c>
      <c r="Z270" s="166" t="s">
        <v>884</v>
      </c>
      <c r="AA270" s="166" t="s">
        <v>884</v>
      </c>
      <c r="AB270" s="166" t="s">
        <v>2058</v>
      </c>
      <c r="AC270" s="166">
        <v>5910895</v>
      </c>
      <c r="AD270" s="166" t="s">
        <v>23</v>
      </c>
      <c r="AE270" s="166" t="s">
        <v>2061</v>
      </c>
      <c r="AF270" s="166" t="s">
        <v>23</v>
      </c>
      <c r="AG270" s="166" t="s">
        <v>2061</v>
      </c>
      <c r="AH270" s="167" t="s">
        <v>38</v>
      </c>
      <c r="AI270" s="166" t="s">
        <v>2062</v>
      </c>
      <c r="AJ270" s="166" t="s">
        <v>888</v>
      </c>
      <c r="AK270" s="166" t="s">
        <v>127</v>
      </c>
      <c r="AL270" s="166" t="s">
        <v>111</v>
      </c>
      <c r="AM270" s="168">
        <v>7200</v>
      </c>
      <c r="AN270" s="166"/>
      <c r="AO270" s="166" t="s">
        <v>1775</v>
      </c>
      <c r="AP270" s="166" t="s">
        <v>130</v>
      </c>
      <c r="AQ270" s="166" t="s">
        <v>184</v>
      </c>
      <c r="AR270" s="166"/>
      <c r="AS270" s="166" t="s">
        <v>2063</v>
      </c>
      <c r="AT270" s="166"/>
      <c r="AU270" s="166" t="s">
        <v>1997</v>
      </c>
      <c r="AV270" s="166"/>
      <c r="AW270" s="166" t="s">
        <v>2064</v>
      </c>
      <c r="AX270" s="166"/>
      <c r="AY270" s="166"/>
      <c r="AZ270" s="166"/>
      <c r="BA270" s="166"/>
      <c r="BB270" s="166">
        <v>39078779</v>
      </c>
      <c r="BC270" s="166" t="s">
        <v>137</v>
      </c>
      <c r="BD270" s="166" t="s">
        <v>238</v>
      </c>
      <c r="BE270" s="166" t="s">
        <v>285</v>
      </c>
      <c r="BF270" s="166" t="s">
        <v>217</v>
      </c>
      <c r="BG270" s="166" t="s">
        <v>190</v>
      </c>
      <c r="BH270" s="166" t="s">
        <v>141</v>
      </c>
      <c r="BI270" s="166" t="s">
        <v>191</v>
      </c>
      <c r="BJ270" s="166" t="s">
        <v>111</v>
      </c>
      <c r="BK270" s="166"/>
      <c r="BL270" s="166"/>
      <c r="BM270" s="166"/>
      <c r="BN270" s="166"/>
      <c r="BO270" s="166" t="s">
        <v>307</v>
      </c>
    </row>
    <row r="271" spans="1:67">
      <c r="A271" s="166">
        <v>261</v>
      </c>
      <c r="B271" s="166" t="s">
        <v>106</v>
      </c>
      <c r="C271" s="166" t="s">
        <v>107</v>
      </c>
      <c r="D271" s="166" t="s">
        <v>2065</v>
      </c>
      <c r="E271" s="166" t="s">
        <v>1968</v>
      </c>
      <c r="F271" s="166" t="s">
        <v>581</v>
      </c>
      <c r="G271" s="166" t="s">
        <v>1969</v>
      </c>
      <c r="H271" s="166" t="s">
        <v>1970</v>
      </c>
      <c r="I271" s="166" t="s">
        <v>1459</v>
      </c>
      <c r="J271" s="166"/>
      <c r="K271" s="166" t="s">
        <v>32</v>
      </c>
      <c r="L271" s="166" t="s">
        <v>333</v>
      </c>
      <c r="M271" s="166" t="s">
        <v>1460</v>
      </c>
      <c r="N271" s="166" t="s">
        <v>111</v>
      </c>
      <c r="O271" s="166"/>
      <c r="P271" s="166"/>
      <c r="Q271" s="166" t="s">
        <v>1971</v>
      </c>
      <c r="R271" s="166" t="s">
        <v>32</v>
      </c>
      <c r="S271" s="166" t="s">
        <v>2066</v>
      </c>
      <c r="T271" s="166" t="s">
        <v>204</v>
      </c>
      <c r="U271" s="166" t="s">
        <v>2067</v>
      </c>
      <c r="V271" s="166" t="s">
        <v>119</v>
      </c>
      <c r="W271" s="166" t="s">
        <v>227</v>
      </c>
      <c r="X271" s="166" t="s">
        <v>112</v>
      </c>
      <c r="Y271" s="166" t="s">
        <v>1046</v>
      </c>
      <c r="Z271" s="166" t="s">
        <v>1974</v>
      </c>
      <c r="AA271" s="166" t="s">
        <v>1379</v>
      </c>
      <c r="AB271" s="166" t="s">
        <v>1971</v>
      </c>
      <c r="AC271" s="166">
        <v>5940915</v>
      </c>
      <c r="AD271" s="166" t="s">
        <v>32</v>
      </c>
      <c r="AE271" s="166" t="s">
        <v>2068</v>
      </c>
      <c r="AF271" s="166" t="s">
        <v>32</v>
      </c>
      <c r="AG271" s="166" t="s">
        <v>2068</v>
      </c>
      <c r="AH271" s="167" t="s">
        <v>41</v>
      </c>
      <c r="AI271" s="166" t="s">
        <v>1012</v>
      </c>
      <c r="AJ271" s="166" t="s">
        <v>925</v>
      </c>
      <c r="AK271" s="166" t="s">
        <v>127</v>
      </c>
      <c r="AL271" s="166" t="s">
        <v>111</v>
      </c>
      <c r="AM271" s="168">
        <v>3116.8</v>
      </c>
      <c r="AN271" s="166"/>
      <c r="AO271" s="166" t="s">
        <v>111</v>
      </c>
      <c r="AP271" s="166" t="s">
        <v>212</v>
      </c>
      <c r="AQ271" s="166" t="s">
        <v>184</v>
      </c>
      <c r="AR271" s="166" t="s">
        <v>1296</v>
      </c>
      <c r="AS271" s="166" t="s">
        <v>1976</v>
      </c>
      <c r="AT271" s="166" t="s">
        <v>2069</v>
      </c>
      <c r="AU271" s="166" t="s">
        <v>765</v>
      </c>
      <c r="AV271" s="166"/>
      <c r="AW271" s="166" t="s">
        <v>2070</v>
      </c>
      <c r="AX271" s="166"/>
      <c r="AY271" s="166"/>
      <c r="AZ271" s="166"/>
      <c r="BA271" s="166"/>
      <c r="BB271" s="166">
        <v>93518917</v>
      </c>
      <c r="BC271" s="166" t="s">
        <v>137</v>
      </c>
      <c r="BD271" s="166" t="s">
        <v>138</v>
      </c>
      <c r="BE271" s="166" t="s">
        <v>239</v>
      </c>
      <c r="BF271" s="166" t="s">
        <v>217</v>
      </c>
      <c r="BG271" s="166" t="s">
        <v>190</v>
      </c>
      <c r="BH271" s="166" t="s">
        <v>286</v>
      </c>
      <c r="BI271" s="166" t="s">
        <v>137</v>
      </c>
      <c r="BJ271" s="166" t="s">
        <v>111</v>
      </c>
      <c r="BK271" s="166"/>
      <c r="BL271" s="166" t="s">
        <v>142</v>
      </c>
      <c r="BM271" s="166"/>
      <c r="BN271" s="166" t="s">
        <v>192</v>
      </c>
      <c r="BO271" s="166" t="s">
        <v>1470</v>
      </c>
    </row>
    <row r="272" spans="1:67">
      <c r="A272" s="166">
        <v>262</v>
      </c>
      <c r="B272" s="166" t="s">
        <v>106</v>
      </c>
      <c r="C272" s="166" t="s">
        <v>107</v>
      </c>
      <c r="D272" s="166" t="s">
        <v>2065</v>
      </c>
      <c r="E272" s="166" t="s">
        <v>1968</v>
      </c>
      <c r="F272" s="166" t="s">
        <v>581</v>
      </c>
      <c r="G272" s="166" t="s">
        <v>1969</v>
      </c>
      <c r="H272" s="166" t="s">
        <v>1970</v>
      </c>
      <c r="I272" s="166" t="s">
        <v>1459</v>
      </c>
      <c r="J272" s="166"/>
      <c r="K272" s="166" t="s">
        <v>32</v>
      </c>
      <c r="L272" s="166" t="s">
        <v>333</v>
      </c>
      <c r="M272" s="166" t="s">
        <v>1460</v>
      </c>
      <c r="N272" s="166" t="s">
        <v>111</v>
      </c>
      <c r="O272" s="166"/>
      <c r="P272" s="166"/>
      <c r="Q272" s="166" t="s">
        <v>1971</v>
      </c>
      <c r="R272" s="166" t="s">
        <v>32</v>
      </c>
      <c r="S272" s="166" t="s">
        <v>2066</v>
      </c>
      <c r="T272" s="166" t="s">
        <v>204</v>
      </c>
      <c r="U272" s="166" t="s">
        <v>2067</v>
      </c>
      <c r="V272" s="166" t="s">
        <v>119</v>
      </c>
      <c r="W272" s="166" t="s">
        <v>227</v>
      </c>
      <c r="X272" s="166" t="s">
        <v>112</v>
      </c>
      <c r="Y272" s="166" t="s">
        <v>1046</v>
      </c>
      <c r="Z272" s="166" t="s">
        <v>1974</v>
      </c>
      <c r="AA272" s="166" t="s">
        <v>1379</v>
      </c>
      <c r="AB272" s="166" t="s">
        <v>1971</v>
      </c>
      <c r="AC272" s="166">
        <v>5940915</v>
      </c>
      <c r="AD272" s="166" t="s">
        <v>32</v>
      </c>
      <c r="AE272" s="166" t="s">
        <v>2068</v>
      </c>
      <c r="AF272" s="166" t="s">
        <v>32</v>
      </c>
      <c r="AG272" s="166" t="s">
        <v>2068</v>
      </c>
      <c r="AH272" s="167" t="s">
        <v>41</v>
      </c>
      <c r="AI272" s="166" t="s">
        <v>1018</v>
      </c>
      <c r="AJ272" s="166" t="s">
        <v>928</v>
      </c>
      <c r="AK272" s="166" t="s">
        <v>127</v>
      </c>
      <c r="AL272" s="166" t="s">
        <v>111</v>
      </c>
      <c r="AM272" s="168">
        <v>6545.8</v>
      </c>
      <c r="AN272" s="166"/>
      <c r="AO272" s="166" t="s">
        <v>111</v>
      </c>
      <c r="AP272" s="166" t="s">
        <v>212</v>
      </c>
      <c r="AQ272" s="166" t="s">
        <v>184</v>
      </c>
      <c r="AR272" s="166" t="s">
        <v>1296</v>
      </c>
      <c r="AS272" s="166" t="s">
        <v>1976</v>
      </c>
      <c r="AT272" s="166" t="s">
        <v>2071</v>
      </c>
      <c r="AU272" s="166" t="s">
        <v>765</v>
      </c>
      <c r="AV272" s="166"/>
      <c r="AW272" s="166" t="s">
        <v>2070</v>
      </c>
      <c r="AX272" s="166"/>
      <c r="AY272" s="166"/>
      <c r="AZ272" s="166"/>
      <c r="BA272" s="166"/>
      <c r="BB272" s="166">
        <v>93518917</v>
      </c>
      <c r="BC272" s="166" t="s">
        <v>137</v>
      </c>
      <c r="BD272" s="166" t="s">
        <v>138</v>
      </c>
      <c r="BE272" s="166" t="s">
        <v>239</v>
      </c>
      <c r="BF272" s="166" t="s">
        <v>217</v>
      </c>
      <c r="BG272" s="166" t="s">
        <v>190</v>
      </c>
      <c r="BH272" s="166" t="s">
        <v>286</v>
      </c>
      <c r="BI272" s="166" t="s">
        <v>137</v>
      </c>
      <c r="BJ272" s="166" t="s">
        <v>111</v>
      </c>
      <c r="BK272" s="166"/>
      <c r="BL272" s="166" t="s">
        <v>142</v>
      </c>
      <c r="BM272" s="166"/>
      <c r="BN272" s="166" t="s">
        <v>192</v>
      </c>
      <c r="BO272" s="166" t="s">
        <v>1470</v>
      </c>
    </row>
    <row r="273" spans="1:67">
      <c r="A273" s="166">
        <v>263</v>
      </c>
      <c r="B273" s="166" t="s">
        <v>106</v>
      </c>
      <c r="C273" s="166" t="s">
        <v>107</v>
      </c>
      <c r="D273" s="166" t="s">
        <v>2065</v>
      </c>
      <c r="E273" s="166" t="s">
        <v>1968</v>
      </c>
      <c r="F273" s="166" t="s">
        <v>581</v>
      </c>
      <c r="G273" s="166" t="s">
        <v>1969</v>
      </c>
      <c r="H273" s="166" t="s">
        <v>1970</v>
      </c>
      <c r="I273" s="166" t="s">
        <v>1459</v>
      </c>
      <c r="J273" s="166"/>
      <c r="K273" s="166" t="s">
        <v>32</v>
      </c>
      <c r="L273" s="166" t="s">
        <v>333</v>
      </c>
      <c r="M273" s="166" t="s">
        <v>1460</v>
      </c>
      <c r="N273" s="166" t="s">
        <v>111</v>
      </c>
      <c r="O273" s="166"/>
      <c r="P273" s="166"/>
      <c r="Q273" s="166" t="s">
        <v>1971</v>
      </c>
      <c r="R273" s="166" t="s">
        <v>32</v>
      </c>
      <c r="S273" s="166" t="s">
        <v>2066</v>
      </c>
      <c r="T273" s="166" t="s">
        <v>204</v>
      </c>
      <c r="U273" s="166" t="s">
        <v>2067</v>
      </c>
      <c r="V273" s="166" t="s">
        <v>119</v>
      </c>
      <c r="W273" s="166" t="s">
        <v>227</v>
      </c>
      <c r="X273" s="166" t="s">
        <v>112</v>
      </c>
      <c r="Y273" s="166" t="s">
        <v>1046</v>
      </c>
      <c r="Z273" s="166" t="s">
        <v>1974</v>
      </c>
      <c r="AA273" s="166" t="s">
        <v>1379</v>
      </c>
      <c r="AB273" s="166" t="s">
        <v>1971</v>
      </c>
      <c r="AC273" s="166">
        <v>5940915</v>
      </c>
      <c r="AD273" s="166" t="s">
        <v>32</v>
      </c>
      <c r="AE273" s="166" t="s">
        <v>2068</v>
      </c>
      <c r="AF273" s="166" t="s">
        <v>32</v>
      </c>
      <c r="AG273" s="166" t="s">
        <v>2068</v>
      </c>
      <c r="AH273" s="167" t="s">
        <v>41</v>
      </c>
      <c r="AI273" s="166" t="s">
        <v>2072</v>
      </c>
      <c r="AJ273" s="166" t="s">
        <v>148</v>
      </c>
      <c r="AK273" s="166" t="s">
        <v>127</v>
      </c>
      <c r="AL273" s="166" t="s">
        <v>111</v>
      </c>
      <c r="AM273" s="168">
        <v>4987.3</v>
      </c>
      <c r="AN273" s="166"/>
      <c r="AO273" s="166" t="s">
        <v>111</v>
      </c>
      <c r="AP273" s="166" t="s">
        <v>212</v>
      </c>
      <c r="AQ273" s="166" t="s">
        <v>184</v>
      </c>
      <c r="AR273" s="166" t="s">
        <v>1296</v>
      </c>
      <c r="AS273" s="166" t="s">
        <v>1976</v>
      </c>
      <c r="AT273" s="166" t="s">
        <v>2073</v>
      </c>
      <c r="AU273" s="166" t="s">
        <v>765</v>
      </c>
      <c r="AV273" s="166"/>
      <c r="AW273" s="166" t="s">
        <v>2070</v>
      </c>
      <c r="AX273" s="166"/>
      <c r="AY273" s="166"/>
      <c r="AZ273" s="166"/>
      <c r="BA273" s="166"/>
      <c r="BB273" s="166">
        <v>93518917</v>
      </c>
      <c r="BC273" s="166" t="s">
        <v>137</v>
      </c>
      <c r="BD273" s="166" t="s">
        <v>138</v>
      </c>
      <c r="BE273" s="166" t="s">
        <v>239</v>
      </c>
      <c r="BF273" s="166" t="s">
        <v>217</v>
      </c>
      <c r="BG273" s="166" t="s">
        <v>190</v>
      </c>
      <c r="BH273" s="166" t="s">
        <v>286</v>
      </c>
      <c r="BI273" s="166" t="s">
        <v>137</v>
      </c>
      <c r="BJ273" s="166" t="s">
        <v>111</v>
      </c>
      <c r="BK273" s="166"/>
      <c r="BL273" s="166" t="s">
        <v>142</v>
      </c>
      <c r="BM273" s="166"/>
      <c r="BN273" s="166" t="s">
        <v>192</v>
      </c>
      <c r="BO273" s="166" t="s">
        <v>1470</v>
      </c>
    </row>
    <row r="274" spans="1:67">
      <c r="A274" s="166">
        <v>264</v>
      </c>
      <c r="B274" s="166" t="s">
        <v>106</v>
      </c>
      <c r="C274" s="166" t="s">
        <v>107</v>
      </c>
      <c r="D274" s="166" t="s">
        <v>2065</v>
      </c>
      <c r="E274" s="166" t="s">
        <v>1968</v>
      </c>
      <c r="F274" s="166" t="s">
        <v>581</v>
      </c>
      <c r="G274" s="166" t="s">
        <v>1969</v>
      </c>
      <c r="H274" s="166" t="s">
        <v>1970</v>
      </c>
      <c r="I274" s="166" t="s">
        <v>1459</v>
      </c>
      <c r="J274" s="166"/>
      <c r="K274" s="166" t="s">
        <v>32</v>
      </c>
      <c r="L274" s="166" t="s">
        <v>333</v>
      </c>
      <c r="M274" s="166" t="s">
        <v>1460</v>
      </c>
      <c r="N274" s="166" t="s">
        <v>111</v>
      </c>
      <c r="O274" s="166"/>
      <c r="P274" s="166"/>
      <c r="Q274" s="166" t="s">
        <v>1971</v>
      </c>
      <c r="R274" s="166" t="s">
        <v>32</v>
      </c>
      <c r="S274" s="166" t="s">
        <v>2066</v>
      </c>
      <c r="T274" s="166" t="s">
        <v>204</v>
      </c>
      <c r="U274" s="166" t="s">
        <v>2067</v>
      </c>
      <c r="V274" s="166" t="s">
        <v>119</v>
      </c>
      <c r="W274" s="166" t="s">
        <v>227</v>
      </c>
      <c r="X274" s="166" t="s">
        <v>112</v>
      </c>
      <c r="Y274" s="166" t="s">
        <v>1046</v>
      </c>
      <c r="Z274" s="166" t="s">
        <v>1974</v>
      </c>
      <c r="AA274" s="166" t="s">
        <v>1379</v>
      </c>
      <c r="AB274" s="166" t="s">
        <v>1971</v>
      </c>
      <c r="AC274" s="166">
        <v>5940915</v>
      </c>
      <c r="AD274" s="166" t="s">
        <v>32</v>
      </c>
      <c r="AE274" s="166" t="s">
        <v>2068</v>
      </c>
      <c r="AF274" s="166" t="s">
        <v>32</v>
      </c>
      <c r="AG274" s="166" t="s">
        <v>2068</v>
      </c>
      <c r="AH274" s="167" t="s">
        <v>41</v>
      </c>
      <c r="AI274" s="166" t="s">
        <v>1201</v>
      </c>
      <c r="AJ274" s="166" t="s">
        <v>164</v>
      </c>
      <c r="AK274" s="166" t="s">
        <v>127</v>
      </c>
      <c r="AL274" s="166" t="s">
        <v>111</v>
      </c>
      <c r="AM274" s="168">
        <v>4473</v>
      </c>
      <c r="AN274" s="166"/>
      <c r="AO274" s="166" t="s">
        <v>111</v>
      </c>
      <c r="AP274" s="166" t="s">
        <v>212</v>
      </c>
      <c r="AQ274" s="166" t="s">
        <v>184</v>
      </c>
      <c r="AR274" s="166" t="s">
        <v>1296</v>
      </c>
      <c r="AS274" s="166" t="s">
        <v>1976</v>
      </c>
      <c r="AT274" s="166" t="s">
        <v>2074</v>
      </c>
      <c r="AU274" s="166" t="s">
        <v>765</v>
      </c>
      <c r="AV274" s="166"/>
      <c r="AW274" s="166" t="s">
        <v>2070</v>
      </c>
      <c r="AX274" s="166"/>
      <c r="AY274" s="166"/>
      <c r="AZ274" s="166"/>
      <c r="BA274" s="166"/>
      <c r="BB274" s="166">
        <v>93518917</v>
      </c>
      <c r="BC274" s="166" t="s">
        <v>137</v>
      </c>
      <c r="BD274" s="166" t="s">
        <v>138</v>
      </c>
      <c r="BE274" s="166" t="s">
        <v>239</v>
      </c>
      <c r="BF274" s="166" t="s">
        <v>217</v>
      </c>
      <c r="BG274" s="166" t="s">
        <v>190</v>
      </c>
      <c r="BH274" s="166" t="s">
        <v>286</v>
      </c>
      <c r="BI274" s="166" t="s">
        <v>137</v>
      </c>
      <c r="BJ274" s="166" t="s">
        <v>111</v>
      </c>
      <c r="BK274" s="166"/>
      <c r="BL274" s="166" t="s">
        <v>142</v>
      </c>
      <c r="BM274" s="166"/>
      <c r="BN274" s="166" t="s">
        <v>192</v>
      </c>
      <c r="BO274" s="166" t="s">
        <v>1470</v>
      </c>
    </row>
    <row r="275" spans="1:67">
      <c r="A275" s="166">
        <v>265</v>
      </c>
      <c r="B275" s="166" t="s">
        <v>106</v>
      </c>
      <c r="C275" s="166" t="s">
        <v>107</v>
      </c>
      <c r="D275" s="166" t="s">
        <v>2065</v>
      </c>
      <c r="E275" s="166" t="s">
        <v>1968</v>
      </c>
      <c r="F275" s="166" t="s">
        <v>581</v>
      </c>
      <c r="G275" s="166" t="s">
        <v>1969</v>
      </c>
      <c r="H275" s="166" t="s">
        <v>1970</v>
      </c>
      <c r="I275" s="166" t="s">
        <v>1459</v>
      </c>
      <c r="J275" s="166"/>
      <c r="K275" s="166" t="s">
        <v>32</v>
      </c>
      <c r="L275" s="166" t="s">
        <v>333</v>
      </c>
      <c r="M275" s="166" t="s">
        <v>1460</v>
      </c>
      <c r="N275" s="166" t="s">
        <v>111</v>
      </c>
      <c r="O275" s="166"/>
      <c r="P275" s="166"/>
      <c r="Q275" s="166" t="s">
        <v>1971</v>
      </c>
      <c r="R275" s="166" t="s">
        <v>32</v>
      </c>
      <c r="S275" s="166" t="s">
        <v>2066</v>
      </c>
      <c r="T275" s="166" t="s">
        <v>204</v>
      </c>
      <c r="U275" s="166" t="s">
        <v>2067</v>
      </c>
      <c r="V275" s="166" t="s">
        <v>119</v>
      </c>
      <c r="W275" s="166" t="s">
        <v>227</v>
      </c>
      <c r="X275" s="166" t="s">
        <v>112</v>
      </c>
      <c r="Y275" s="166" t="s">
        <v>1046</v>
      </c>
      <c r="Z275" s="166" t="s">
        <v>1974</v>
      </c>
      <c r="AA275" s="166" t="s">
        <v>1379</v>
      </c>
      <c r="AB275" s="166" t="s">
        <v>1971</v>
      </c>
      <c r="AC275" s="166">
        <v>5940915</v>
      </c>
      <c r="AD275" s="166" t="s">
        <v>32</v>
      </c>
      <c r="AE275" s="166" t="s">
        <v>2068</v>
      </c>
      <c r="AF275" s="166" t="s">
        <v>32</v>
      </c>
      <c r="AG275" s="166" t="s">
        <v>2068</v>
      </c>
      <c r="AH275" s="167" t="s">
        <v>41</v>
      </c>
      <c r="AI275" s="166" t="s">
        <v>1203</v>
      </c>
      <c r="AJ275" s="166" t="s">
        <v>161</v>
      </c>
      <c r="AK275" s="166" t="s">
        <v>127</v>
      </c>
      <c r="AL275" s="166" t="s">
        <v>111</v>
      </c>
      <c r="AM275" s="168">
        <v>3662.5</v>
      </c>
      <c r="AN275" s="166"/>
      <c r="AO275" s="166" t="s">
        <v>111</v>
      </c>
      <c r="AP275" s="166" t="s">
        <v>212</v>
      </c>
      <c r="AQ275" s="166" t="s">
        <v>184</v>
      </c>
      <c r="AR275" s="166" t="s">
        <v>1296</v>
      </c>
      <c r="AS275" s="166" t="s">
        <v>1976</v>
      </c>
      <c r="AT275" s="166" t="s">
        <v>2075</v>
      </c>
      <c r="AU275" s="166" t="s">
        <v>765</v>
      </c>
      <c r="AV275" s="166"/>
      <c r="AW275" s="166" t="s">
        <v>2070</v>
      </c>
      <c r="AX275" s="166"/>
      <c r="AY275" s="166"/>
      <c r="AZ275" s="166"/>
      <c r="BA275" s="166"/>
      <c r="BB275" s="166">
        <v>93518917</v>
      </c>
      <c r="BC275" s="166" t="s">
        <v>137</v>
      </c>
      <c r="BD275" s="166" t="s">
        <v>138</v>
      </c>
      <c r="BE275" s="166" t="s">
        <v>239</v>
      </c>
      <c r="BF275" s="166" t="s">
        <v>217</v>
      </c>
      <c r="BG275" s="166" t="s">
        <v>190</v>
      </c>
      <c r="BH275" s="166" t="s">
        <v>286</v>
      </c>
      <c r="BI275" s="166" t="s">
        <v>137</v>
      </c>
      <c r="BJ275" s="166" t="s">
        <v>111</v>
      </c>
      <c r="BK275" s="166"/>
      <c r="BL275" s="166" t="s">
        <v>142</v>
      </c>
      <c r="BM275" s="166"/>
      <c r="BN275" s="166" t="s">
        <v>192</v>
      </c>
      <c r="BO275" s="166" t="s">
        <v>1470</v>
      </c>
    </row>
    <row r="276" spans="1:67">
      <c r="A276" s="166">
        <v>266</v>
      </c>
      <c r="B276" s="166" t="s">
        <v>106</v>
      </c>
      <c r="C276" s="166" t="s">
        <v>107</v>
      </c>
      <c r="D276" s="166" t="s">
        <v>2065</v>
      </c>
      <c r="E276" s="166" t="s">
        <v>1968</v>
      </c>
      <c r="F276" s="166" t="s">
        <v>581</v>
      </c>
      <c r="G276" s="166" t="s">
        <v>1969</v>
      </c>
      <c r="H276" s="166" t="s">
        <v>1970</v>
      </c>
      <c r="I276" s="166" t="s">
        <v>1459</v>
      </c>
      <c r="J276" s="166"/>
      <c r="K276" s="166" t="s">
        <v>32</v>
      </c>
      <c r="L276" s="166" t="s">
        <v>333</v>
      </c>
      <c r="M276" s="166" t="s">
        <v>1460</v>
      </c>
      <c r="N276" s="166" t="s">
        <v>111</v>
      </c>
      <c r="O276" s="166"/>
      <c r="P276" s="166"/>
      <c r="Q276" s="166" t="s">
        <v>1971</v>
      </c>
      <c r="R276" s="166" t="s">
        <v>32</v>
      </c>
      <c r="S276" s="166" t="s">
        <v>2066</v>
      </c>
      <c r="T276" s="166" t="s">
        <v>204</v>
      </c>
      <c r="U276" s="166" t="s">
        <v>2067</v>
      </c>
      <c r="V276" s="166" t="s">
        <v>119</v>
      </c>
      <c r="W276" s="166" t="s">
        <v>227</v>
      </c>
      <c r="X276" s="166" t="s">
        <v>112</v>
      </c>
      <c r="Y276" s="166" t="s">
        <v>1046</v>
      </c>
      <c r="Z276" s="166" t="s">
        <v>1974</v>
      </c>
      <c r="AA276" s="166" t="s">
        <v>1379</v>
      </c>
      <c r="AB276" s="166" t="s">
        <v>1971</v>
      </c>
      <c r="AC276" s="166">
        <v>5940915</v>
      </c>
      <c r="AD276" s="166" t="s">
        <v>32</v>
      </c>
      <c r="AE276" s="166" t="s">
        <v>2068</v>
      </c>
      <c r="AF276" s="166" t="s">
        <v>32</v>
      </c>
      <c r="AG276" s="166" t="s">
        <v>2068</v>
      </c>
      <c r="AH276" s="167" t="s">
        <v>41</v>
      </c>
      <c r="AI276" s="166" t="s">
        <v>1205</v>
      </c>
      <c r="AJ276" s="166" t="s">
        <v>158</v>
      </c>
      <c r="AK276" s="166" t="s">
        <v>127</v>
      </c>
      <c r="AL276" s="166" t="s">
        <v>111</v>
      </c>
      <c r="AM276" s="168">
        <v>6514.6</v>
      </c>
      <c r="AN276" s="166"/>
      <c r="AO276" s="166" t="s">
        <v>111</v>
      </c>
      <c r="AP276" s="166" t="s">
        <v>212</v>
      </c>
      <c r="AQ276" s="166" t="s">
        <v>184</v>
      </c>
      <c r="AR276" s="166" t="s">
        <v>1296</v>
      </c>
      <c r="AS276" s="166" t="s">
        <v>1976</v>
      </c>
      <c r="AT276" s="166" t="s">
        <v>2076</v>
      </c>
      <c r="AU276" s="166" t="s">
        <v>765</v>
      </c>
      <c r="AV276" s="166"/>
      <c r="AW276" s="166" t="s">
        <v>2070</v>
      </c>
      <c r="AX276" s="166"/>
      <c r="AY276" s="166"/>
      <c r="AZ276" s="166"/>
      <c r="BA276" s="166"/>
      <c r="BB276" s="166">
        <v>93518917</v>
      </c>
      <c r="BC276" s="166" t="s">
        <v>137</v>
      </c>
      <c r="BD276" s="166" t="s">
        <v>138</v>
      </c>
      <c r="BE276" s="166" t="s">
        <v>239</v>
      </c>
      <c r="BF276" s="166" t="s">
        <v>217</v>
      </c>
      <c r="BG276" s="166" t="s">
        <v>190</v>
      </c>
      <c r="BH276" s="166" t="s">
        <v>286</v>
      </c>
      <c r="BI276" s="166" t="s">
        <v>137</v>
      </c>
      <c r="BJ276" s="166" t="s">
        <v>111</v>
      </c>
      <c r="BK276" s="166"/>
      <c r="BL276" s="166" t="s">
        <v>142</v>
      </c>
      <c r="BM276" s="166"/>
      <c r="BN276" s="166" t="s">
        <v>192</v>
      </c>
      <c r="BO276" s="166" t="s">
        <v>1470</v>
      </c>
    </row>
    <row r="277" spans="1:67">
      <c r="A277" s="166">
        <v>267</v>
      </c>
      <c r="B277" s="166" t="s">
        <v>106</v>
      </c>
      <c r="C277" s="166" t="s">
        <v>107</v>
      </c>
      <c r="D277" s="166" t="s">
        <v>2077</v>
      </c>
      <c r="E277" s="166" t="s">
        <v>2078</v>
      </c>
      <c r="F277" s="166" t="s">
        <v>1058</v>
      </c>
      <c r="G277" s="166" t="s">
        <v>2079</v>
      </c>
      <c r="H277" s="166" t="s">
        <v>2080</v>
      </c>
      <c r="I277" s="166"/>
      <c r="J277" s="166" t="s">
        <v>198</v>
      </c>
      <c r="K277" s="166" t="s">
        <v>430</v>
      </c>
      <c r="L277" s="166" t="s">
        <v>171</v>
      </c>
      <c r="M277" s="166" t="s">
        <v>172</v>
      </c>
      <c r="N277" s="166" t="s">
        <v>1061</v>
      </c>
      <c r="O277" s="166"/>
      <c r="P277" s="166"/>
      <c r="Q277" s="166" t="s">
        <v>2077</v>
      </c>
      <c r="R277" s="166" t="s">
        <v>430</v>
      </c>
      <c r="S277" s="166" t="s">
        <v>2081</v>
      </c>
      <c r="T277" s="166" t="s">
        <v>117</v>
      </c>
      <c r="U277" s="166" t="s">
        <v>2082</v>
      </c>
      <c r="V277" s="166" t="s">
        <v>119</v>
      </c>
      <c r="W277" s="166" t="s">
        <v>366</v>
      </c>
      <c r="X277" s="166" t="s">
        <v>198</v>
      </c>
      <c r="Y277" s="166" t="s">
        <v>524</v>
      </c>
      <c r="Z277" s="166" t="s">
        <v>2083</v>
      </c>
      <c r="AA277" s="166" t="s">
        <v>2084</v>
      </c>
      <c r="AB277" s="166" t="s">
        <v>2077</v>
      </c>
      <c r="AC277" s="166">
        <v>5904452</v>
      </c>
      <c r="AD277" s="166" t="s">
        <v>9</v>
      </c>
      <c r="AE277" s="166" t="s">
        <v>2085</v>
      </c>
      <c r="AF277" s="166" t="s">
        <v>430</v>
      </c>
      <c r="AG277" s="166" t="s">
        <v>2086</v>
      </c>
      <c r="AH277" s="167" t="s">
        <v>41</v>
      </c>
      <c r="AI277" s="166"/>
      <c r="AJ277" s="166"/>
      <c r="AK277" s="166" t="s">
        <v>127</v>
      </c>
      <c r="AL277" s="166" t="s">
        <v>111</v>
      </c>
      <c r="AM277" s="168">
        <v>40150</v>
      </c>
      <c r="AN277" s="166"/>
      <c r="AO277" s="166" t="s">
        <v>1058</v>
      </c>
      <c r="AP277" s="166" t="s">
        <v>447</v>
      </c>
      <c r="AQ277" s="166" t="s">
        <v>184</v>
      </c>
      <c r="AR277" s="166"/>
      <c r="AS277" s="166" t="s">
        <v>2087</v>
      </c>
      <c r="AT277" s="166"/>
      <c r="AU277" s="166"/>
      <c r="AV277" s="166"/>
      <c r="AW277" s="166" t="s">
        <v>2088</v>
      </c>
      <c r="AX277" s="166"/>
      <c r="AY277" s="166"/>
      <c r="AZ277" s="166"/>
      <c r="BA277" s="166"/>
      <c r="BB277" s="166">
        <v>67451637</v>
      </c>
      <c r="BC277" s="166" t="s">
        <v>137</v>
      </c>
      <c r="BD277" s="166" t="s">
        <v>138</v>
      </c>
      <c r="BE277" s="166" t="s">
        <v>375</v>
      </c>
      <c r="BF277" s="166" t="s">
        <v>376</v>
      </c>
      <c r="BG277" s="166" t="s">
        <v>190</v>
      </c>
      <c r="BH277" s="166" t="s">
        <v>658</v>
      </c>
      <c r="BI277" s="166" t="s">
        <v>137</v>
      </c>
      <c r="BJ277" s="166" t="s">
        <v>111</v>
      </c>
      <c r="BK277" s="166"/>
      <c r="BL277" s="166"/>
      <c r="BM277" s="166"/>
      <c r="BN277" s="166"/>
      <c r="BO277" s="166" t="s">
        <v>172</v>
      </c>
    </row>
    <row r="278" spans="1:67">
      <c r="A278" s="166">
        <v>268</v>
      </c>
      <c r="B278" s="166" t="s">
        <v>106</v>
      </c>
      <c r="C278" s="166" t="s">
        <v>107</v>
      </c>
      <c r="D278" s="166" t="s">
        <v>397</v>
      </c>
      <c r="E278" s="166" t="s">
        <v>2089</v>
      </c>
      <c r="F278" s="166" t="s">
        <v>399</v>
      </c>
      <c r="G278" s="166" t="s">
        <v>2090</v>
      </c>
      <c r="H278" s="166" t="s">
        <v>2091</v>
      </c>
      <c r="I278" s="166" t="s">
        <v>111</v>
      </c>
      <c r="J278" s="166" t="s">
        <v>112</v>
      </c>
      <c r="K278" s="166" t="s">
        <v>430</v>
      </c>
      <c r="L278" s="166" t="s">
        <v>402</v>
      </c>
      <c r="M278" s="166" t="s">
        <v>403</v>
      </c>
      <c r="N278" s="166" t="s">
        <v>111</v>
      </c>
      <c r="O278" s="166"/>
      <c r="P278" s="166"/>
      <c r="Q278" s="166" t="s">
        <v>2092</v>
      </c>
      <c r="R278" s="166" t="s">
        <v>430</v>
      </c>
      <c r="S278" s="166" t="s">
        <v>2093</v>
      </c>
      <c r="T278" s="166" t="s">
        <v>204</v>
      </c>
      <c r="U278" s="166" t="s">
        <v>2094</v>
      </c>
      <c r="V278" s="166" t="s">
        <v>119</v>
      </c>
      <c r="W278" s="166" t="s">
        <v>366</v>
      </c>
      <c r="X278" s="166" t="s">
        <v>112</v>
      </c>
      <c r="Y278" s="166" t="s">
        <v>1046</v>
      </c>
      <c r="Z278" s="166" t="s">
        <v>573</v>
      </c>
      <c r="AA278" s="166" t="s">
        <v>2095</v>
      </c>
      <c r="AB278" s="166" t="s">
        <v>2092</v>
      </c>
      <c r="AC278" s="166">
        <v>5904410</v>
      </c>
      <c r="AD278" s="166" t="s">
        <v>9</v>
      </c>
      <c r="AE278" s="166" t="s">
        <v>2096</v>
      </c>
      <c r="AF278" s="166" t="s">
        <v>430</v>
      </c>
      <c r="AG278" s="166" t="s">
        <v>2097</v>
      </c>
      <c r="AH278" s="167" t="s">
        <v>41</v>
      </c>
      <c r="AI278" s="166"/>
      <c r="AJ278" s="166"/>
      <c r="AK278" s="166" t="s">
        <v>127</v>
      </c>
      <c r="AL278" s="166" t="s">
        <v>111</v>
      </c>
      <c r="AM278" s="168">
        <v>24400</v>
      </c>
      <c r="AN278" s="166"/>
      <c r="AO278" s="166" t="s">
        <v>111</v>
      </c>
      <c r="AP278" s="166" t="s">
        <v>447</v>
      </c>
      <c r="AQ278" s="166" t="s">
        <v>184</v>
      </c>
      <c r="AR278" s="166"/>
      <c r="AS278" s="166" t="s">
        <v>2098</v>
      </c>
      <c r="AT278" s="166"/>
      <c r="AU278" s="166"/>
      <c r="AV278" s="166"/>
      <c r="AW278" s="166" t="s">
        <v>2099</v>
      </c>
      <c r="AX278" s="166"/>
      <c r="AY278" s="166"/>
      <c r="AZ278" s="166"/>
      <c r="BA278" s="166"/>
      <c r="BB278" s="166">
        <v>93523282</v>
      </c>
      <c r="BC278" s="166" t="s">
        <v>137</v>
      </c>
      <c r="BD278" s="166" t="s">
        <v>138</v>
      </c>
      <c r="BE278" s="166" t="s">
        <v>375</v>
      </c>
      <c r="BF278" s="166" t="s">
        <v>812</v>
      </c>
      <c r="BG278" s="166" t="s">
        <v>450</v>
      </c>
      <c r="BH278" s="166" t="s">
        <v>286</v>
      </c>
      <c r="BI278" s="166" t="s">
        <v>137</v>
      </c>
      <c r="BJ278" s="166" t="s">
        <v>111</v>
      </c>
      <c r="BK278" s="166"/>
      <c r="BL278" s="166"/>
      <c r="BM278" s="166"/>
      <c r="BN278" s="166" t="s">
        <v>192</v>
      </c>
      <c r="BO278" s="166" t="s">
        <v>287</v>
      </c>
    </row>
    <row r="279" spans="1:67">
      <c r="A279" s="166">
        <v>269</v>
      </c>
      <c r="B279" s="166" t="s">
        <v>106</v>
      </c>
      <c r="C279" s="166" t="s">
        <v>107</v>
      </c>
      <c r="D279" s="166" t="s">
        <v>2100</v>
      </c>
      <c r="E279" s="166" t="s">
        <v>2101</v>
      </c>
      <c r="F279" s="166" t="s">
        <v>1482</v>
      </c>
      <c r="G279" s="166" t="s">
        <v>2102</v>
      </c>
      <c r="H279" s="166" t="s">
        <v>1822</v>
      </c>
      <c r="I279" s="166" t="s">
        <v>111</v>
      </c>
      <c r="J279" s="166" t="s">
        <v>112</v>
      </c>
      <c r="K279" s="166" t="s">
        <v>9</v>
      </c>
      <c r="L279" s="166" t="s">
        <v>171</v>
      </c>
      <c r="M279" s="166" t="s">
        <v>975</v>
      </c>
      <c r="N279" s="166" t="s">
        <v>976</v>
      </c>
      <c r="O279" s="166"/>
      <c r="P279" s="166"/>
      <c r="Q279" s="166" t="s">
        <v>2100</v>
      </c>
      <c r="R279" s="166" t="s">
        <v>9</v>
      </c>
      <c r="S279" s="166" t="s">
        <v>2103</v>
      </c>
      <c r="T279" s="166" t="s">
        <v>204</v>
      </c>
      <c r="U279" s="166" t="s">
        <v>2104</v>
      </c>
      <c r="V279" s="166" t="s">
        <v>119</v>
      </c>
      <c r="W279" s="166" t="s">
        <v>120</v>
      </c>
      <c r="X279" s="166" t="s">
        <v>112</v>
      </c>
      <c r="Y279" s="166" t="s">
        <v>121</v>
      </c>
      <c r="Z279" s="166" t="s">
        <v>122</v>
      </c>
      <c r="AA279" s="166" t="s">
        <v>1102</v>
      </c>
      <c r="AB279" s="166" t="s">
        <v>2100</v>
      </c>
      <c r="AC279" s="166">
        <v>5904005</v>
      </c>
      <c r="AD279" s="166" t="s">
        <v>9</v>
      </c>
      <c r="AE279" s="166" t="s">
        <v>2105</v>
      </c>
      <c r="AF279" s="166" t="s">
        <v>9</v>
      </c>
      <c r="AG279" s="166" t="s">
        <v>2105</v>
      </c>
      <c r="AH279" s="167" t="s">
        <v>41</v>
      </c>
      <c r="AI279" s="166" t="s">
        <v>1465</v>
      </c>
      <c r="AJ279" s="166" t="s">
        <v>155</v>
      </c>
      <c r="AK279" s="166" t="s">
        <v>127</v>
      </c>
      <c r="AL279" s="166" t="s">
        <v>111</v>
      </c>
      <c r="AM279" s="168">
        <v>3220.4</v>
      </c>
      <c r="AN279" s="166"/>
      <c r="AO279" s="166" t="s">
        <v>9</v>
      </c>
      <c r="AP279" s="166" t="s">
        <v>212</v>
      </c>
      <c r="AQ279" s="166" t="s">
        <v>184</v>
      </c>
      <c r="AR279" s="166" t="s">
        <v>346</v>
      </c>
      <c r="AS279" s="166" t="s">
        <v>2106</v>
      </c>
      <c r="AT279" s="166" t="s">
        <v>2107</v>
      </c>
      <c r="AU279" s="166" t="s">
        <v>765</v>
      </c>
      <c r="AV279" s="166"/>
      <c r="AW279" s="166" t="s">
        <v>2108</v>
      </c>
      <c r="AX279" s="166"/>
      <c r="AY279" s="166"/>
      <c r="AZ279" s="166"/>
      <c r="BA279" s="166"/>
      <c r="BB279" s="166">
        <v>93484300</v>
      </c>
      <c r="BC279" s="166" t="s">
        <v>137</v>
      </c>
      <c r="BD279" s="166" t="s">
        <v>138</v>
      </c>
      <c r="BE279" s="166" t="s">
        <v>2109</v>
      </c>
      <c r="BF279" s="166" t="s">
        <v>2110</v>
      </c>
      <c r="BG279" s="166" t="s">
        <v>190</v>
      </c>
      <c r="BH279" s="166" t="s">
        <v>141</v>
      </c>
      <c r="BI279" s="166" t="s">
        <v>191</v>
      </c>
      <c r="BJ279" s="166" t="s">
        <v>111</v>
      </c>
      <c r="BK279" s="166"/>
      <c r="BL279" s="166" t="s">
        <v>142</v>
      </c>
      <c r="BM279" s="166"/>
      <c r="BN279" s="166" t="s">
        <v>192</v>
      </c>
      <c r="BO279" s="166" t="s">
        <v>307</v>
      </c>
    </row>
    <row r="280" spans="1:67">
      <c r="A280" s="166">
        <v>270</v>
      </c>
      <c r="B280" s="166" t="s">
        <v>106</v>
      </c>
      <c r="C280" s="166" t="s">
        <v>107</v>
      </c>
      <c r="D280" s="166" t="s">
        <v>2100</v>
      </c>
      <c r="E280" s="166" t="s">
        <v>2101</v>
      </c>
      <c r="F280" s="166" t="s">
        <v>1482</v>
      </c>
      <c r="G280" s="166" t="s">
        <v>2102</v>
      </c>
      <c r="H280" s="166" t="s">
        <v>1822</v>
      </c>
      <c r="I280" s="166" t="s">
        <v>111</v>
      </c>
      <c r="J280" s="166" t="s">
        <v>112</v>
      </c>
      <c r="K280" s="166" t="s">
        <v>9</v>
      </c>
      <c r="L280" s="166" t="s">
        <v>171</v>
      </c>
      <c r="M280" s="166" t="s">
        <v>975</v>
      </c>
      <c r="N280" s="166" t="s">
        <v>976</v>
      </c>
      <c r="O280" s="166"/>
      <c r="P280" s="166"/>
      <c r="Q280" s="166" t="s">
        <v>2100</v>
      </c>
      <c r="R280" s="166" t="s">
        <v>9</v>
      </c>
      <c r="S280" s="166" t="s">
        <v>2103</v>
      </c>
      <c r="T280" s="166" t="s">
        <v>204</v>
      </c>
      <c r="U280" s="166" t="s">
        <v>2104</v>
      </c>
      <c r="V280" s="166" t="s">
        <v>119</v>
      </c>
      <c r="W280" s="166" t="s">
        <v>120</v>
      </c>
      <c r="X280" s="166" t="s">
        <v>112</v>
      </c>
      <c r="Y280" s="166" t="s">
        <v>121</v>
      </c>
      <c r="Z280" s="166" t="s">
        <v>122</v>
      </c>
      <c r="AA280" s="166" t="s">
        <v>1102</v>
      </c>
      <c r="AB280" s="166" t="s">
        <v>2100</v>
      </c>
      <c r="AC280" s="166">
        <v>5904005</v>
      </c>
      <c r="AD280" s="166" t="s">
        <v>9</v>
      </c>
      <c r="AE280" s="166" t="s">
        <v>2105</v>
      </c>
      <c r="AF280" s="166" t="s">
        <v>9</v>
      </c>
      <c r="AG280" s="166" t="s">
        <v>2105</v>
      </c>
      <c r="AH280" s="167" t="s">
        <v>41</v>
      </c>
      <c r="AI280" s="166" t="s">
        <v>1473</v>
      </c>
      <c r="AJ280" s="166" t="s">
        <v>152</v>
      </c>
      <c r="AK280" s="166" t="s">
        <v>127</v>
      </c>
      <c r="AL280" s="166" t="s">
        <v>111</v>
      </c>
      <c r="AM280" s="168">
        <v>6763.9</v>
      </c>
      <c r="AN280" s="166"/>
      <c r="AO280" s="166" t="s">
        <v>9</v>
      </c>
      <c r="AP280" s="166" t="s">
        <v>212</v>
      </c>
      <c r="AQ280" s="166" t="s">
        <v>184</v>
      </c>
      <c r="AR280" s="166" t="s">
        <v>346</v>
      </c>
      <c r="AS280" s="166" t="s">
        <v>2106</v>
      </c>
      <c r="AT280" s="166" t="s">
        <v>2111</v>
      </c>
      <c r="AU280" s="166" t="s">
        <v>765</v>
      </c>
      <c r="AV280" s="166"/>
      <c r="AW280" s="166" t="s">
        <v>2108</v>
      </c>
      <c r="AX280" s="166"/>
      <c r="AY280" s="166"/>
      <c r="AZ280" s="166"/>
      <c r="BA280" s="166"/>
      <c r="BB280" s="166">
        <v>93484300</v>
      </c>
      <c r="BC280" s="166" t="s">
        <v>137</v>
      </c>
      <c r="BD280" s="166" t="s">
        <v>138</v>
      </c>
      <c r="BE280" s="166" t="s">
        <v>2109</v>
      </c>
      <c r="BF280" s="166" t="s">
        <v>2110</v>
      </c>
      <c r="BG280" s="166" t="s">
        <v>190</v>
      </c>
      <c r="BH280" s="166" t="s">
        <v>141</v>
      </c>
      <c r="BI280" s="166" t="s">
        <v>191</v>
      </c>
      <c r="BJ280" s="166" t="s">
        <v>111</v>
      </c>
      <c r="BK280" s="166"/>
      <c r="BL280" s="166" t="s">
        <v>142</v>
      </c>
      <c r="BM280" s="166"/>
      <c r="BN280" s="166" t="s">
        <v>192</v>
      </c>
      <c r="BO280" s="166" t="s">
        <v>307</v>
      </c>
    </row>
    <row r="281" spans="1:67">
      <c r="A281" s="166">
        <v>271</v>
      </c>
      <c r="B281" s="166" t="s">
        <v>106</v>
      </c>
      <c r="C281" s="166" t="s">
        <v>107</v>
      </c>
      <c r="D281" s="166" t="s">
        <v>2100</v>
      </c>
      <c r="E281" s="166" t="s">
        <v>2101</v>
      </c>
      <c r="F281" s="166" t="s">
        <v>1482</v>
      </c>
      <c r="G281" s="166" t="s">
        <v>2102</v>
      </c>
      <c r="H281" s="166" t="s">
        <v>1822</v>
      </c>
      <c r="I281" s="166" t="s">
        <v>111</v>
      </c>
      <c r="J281" s="166" t="s">
        <v>112</v>
      </c>
      <c r="K281" s="166" t="s">
        <v>9</v>
      </c>
      <c r="L281" s="166" t="s">
        <v>171</v>
      </c>
      <c r="M281" s="166" t="s">
        <v>975</v>
      </c>
      <c r="N281" s="166" t="s">
        <v>976</v>
      </c>
      <c r="O281" s="166"/>
      <c r="P281" s="166"/>
      <c r="Q281" s="166" t="s">
        <v>2100</v>
      </c>
      <c r="R281" s="166" t="s">
        <v>9</v>
      </c>
      <c r="S281" s="166" t="s">
        <v>2103</v>
      </c>
      <c r="T281" s="166" t="s">
        <v>204</v>
      </c>
      <c r="U281" s="166" t="s">
        <v>2104</v>
      </c>
      <c r="V281" s="166" t="s">
        <v>119</v>
      </c>
      <c r="W281" s="166" t="s">
        <v>120</v>
      </c>
      <c r="X281" s="166" t="s">
        <v>112</v>
      </c>
      <c r="Y281" s="166" t="s">
        <v>121</v>
      </c>
      <c r="Z281" s="166" t="s">
        <v>122</v>
      </c>
      <c r="AA281" s="166" t="s">
        <v>1102</v>
      </c>
      <c r="AB281" s="166" t="s">
        <v>2100</v>
      </c>
      <c r="AC281" s="166">
        <v>5904005</v>
      </c>
      <c r="AD281" s="166" t="s">
        <v>9</v>
      </c>
      <c r="AE281" s="166" t="s">
        <v>2105</v>
      </c>
      <c r="AF281" s="166" t="s">
        <v>9</v>
      </c>
      <c r="AG281" s="166" t="s">
        <v>2105</v>
      </c>
      <c r="AH281" s="167" t="s">
        <v>41</v>
      </c>
      <c r="AI281" s="166" t="s">
        <v>2072</v>
      </c>
      <c r="AJ281" s="166" t="s">
        <v>148</v>
      </c>
      <c r="AK281" s="166" t="s">
        <v>127</v>
      </c>
      <c r="AL281" s="166" t="s">
        <v>111</v>
      </c>
      <c r="AM281" s="168">
        <v>5153.4</v>
      </c>
      <c r="AN281" s="166"/>
      <c r="AO281" s="166" t="s">
        <v>9</v>
      </c>
      <c r="AP281" s="166" t="s">
        <v>212</v>
      </c>
      <c r="AQ281" s="166" t="s">
        <v>184</v>
      </c>
      <c r="AR281" s="166" t="s">
        <v>346</v>
      </c>
      <c r="AS281" s="166" t="s">
        <v>2106</v>
      </c>
      <c r="AT281" s="166" t="s">
        <v>2112</v>
      </c>
      <c r="AU281" s="166" t="s">
        <v>765</v>
      </c>
      <c r="AV281" s="166"/>
      <c r="AW281" s="166" t="s">
        <v>2108</v>
      </c>
      <c r="AX281" s="166"/>
      <c r="AY281" s="166"/>
      <c r="AZ281" s="166"/>
      <c r="BA281" s="166"/>
      <c r="BB281" s="166">
        <v>93484300</v>
      </c>
      <c r="BC281" s="166" t="s">
        <v>137</v>
      </c>
      <c r="BD281" s="166" t="s">
        <v>138</v>
      </c>
      <c r="BE281" s="166" t="s">
        <v>2109</v>
      </c>
      <c r="BF281" s="166" t="s">
        <v>2110</v>
      </c>
      <c r="BG281" s="166" t="s">
        <v>190</v>
      </c>
      <c r="BH281" s="166" t="s">
        <v>141</v>
      </c>
      <c r="BI281" s="166" t="s">
        <v>191</v>
      </c>
      <c r="BJ281" s="166" t="s">
        <v>111</v>
      </c>
      <c r="BK281" s="166"/>
      <c r="BL281" s="166" t="s">
        <v>142</v>
      </c>
      <c r="BM281" s="166"/>
      <c r="BN281" s="166" t="s">
        <v>192</v>
      </c>
      <c r="BO281" s="166" t="s">
        <v>307</v>
      </c>
    </row>
    <row r="282" spans="1:67">
      <c r="A282" s="166">
        <v>272</v>
      </c>
      <c r="B282" s="166" t="s">
        <v>106</v>
      </c>
      <c r="C282" s="166" t="s">
        <v>107</v>
      </c>
      <c r="D282" s="166" t="s">
        <v>2100</v>
      </c>
      <c r="E282" s="166" t="s">
        <v>2101</v>
      </c>
      <c r="F282" s="166" t="s">
        <v>1482</v>
      </c>
      <c r="G282" s="166" t="s">
        <v>2102</v>
      </c>
      <c r="H282" s="166" t="s">
        <v>1822</v>
      </c>
      <c r="I282" s="166" t="s">
        <v>111</v>
      </c>
      <c r="J282" s="166" t="s">
        <v>112</v>
      </c>
      <c r="K282" s="166" t="s">
        <v>9</v>
      </c>
      <c r="L282" s="166" t="s">
        <v>171</v>
      </c>
      <c r="M282" s="166" t="s">
        <v>975</v>
      </c>
      <c r="N282" s="166" t="s">
        <v>976</v>
      </c>
      <c r="O282" s="166"/>
      <c r="P282" s="166"/>
      <c r="Q282" s="166" t="s">
        <v>2100</v>
      </c>
      <c r="R282" s="166" t="s">
        <v>9</v>
      </c>
      <c r="S282" s="166" t="s">
        <v>2103</v>
      </c>
      <c r="T282" s="166" t="s">
        <v>204</v>
      </c>
      <c r="U282" s="166" t="s">
        <v>2104</v>
      </c>
      <c r="V282" s="166" t="s">
        <v>119</v>
      </c>
      <c r="W282" s="166" t="s">
        <v>120</v>
      </c>
      <c r="X282" s="166" t="s">
        <v>112</v>
      </c>
      <c r="Y282" s="166" t="s">
        <v>121</v>
      </c>
      <c r="Z282" s="166" t="s">
        <v>122</v>
      </c>
      <c r="AA282" s="166" t="s">
        <v>1102</v>
      </c>
      <c r="AB282" s="166" t="s">
        <v>2100</v>
      </c>
      <c r="AC282" s="166">
        <v>5904005</v>
      </c>
      <c r="AD282" s="166" t="s">
        <v>9</v>
      </c>
      <c r="AE282" s="166" t="s">
        <v>2105</v>
      </c>
      <c r="AF282" s="166" t="s">
        <v>9</v>
      </c>
      <c r="AG282" s="166" t="s">
        <v>2105</v>
      </c>
      <c r="AH282" s="167" t="s">
        <v>41</v>
      </c>
      <c r="AI282" s="166" t="s">
        <v>2113</v>
      </c>
      <c r="AJ282" s="166" t="s">
        <v>164</v>
      </c>
      <c r="AK282" s="166" t="s">
        <v>127</v>
      </c>
      <c r="AL282" s="166" t="s">
        <v>111</v>
      </c>
      <c r="AM282" s="168">
        <v>4622</v>
      </c>
      <c r="AN282" s="166"/>
      <c r="AO282" s="166" t="s">
        <v>9</v>
      </c>
      <c r="AP282" s="166" t="s">
        <v>212</v>
      </c>
      <c r="AQ282" s="166" t="s">
        <v>184</v>
      </c>
      <c r="AR282" s="166" t="s">
        <v>346</v>
      </c>
      <c r="AS282" s="166" t="s">
        <v>2106</v>
      </c>
      <c r="AT282" s="166" t="s">
        <v>2114</v>
      </c>
      <c r="AU282" s="166" t="s">
        <v>765</v>
      </c>
      <c r="AV282" s="166"/>
      <c r="AW282" s="166" t="s">
        <v>2108</v>
      </c>
      <c r="AX282" s="166"/>
      <c r="AY282" s="166"/>
      <c r="AZ282" s="166"/>
      <c r="BA282" s="166"/>
      <c r="BB282" s="166">
        <v>93484300</v>
      </c>
      <c r="BC282" s="166" t="s">
        <v>137</v>
      </c>
      <c r="BD282" s="166" t="s">
        <v>138</v>
      </c>
      <c r="BE282" s="166" t="s">
        <v>2109</v>
      </c>
      <c r="BF282" s="166" t="s">
        <v>2110</v>
      </c>
      <c r="BG282" s="166" t="s">
        <v>190</v>
      </c>
      <c r="BH282" s="166" t="s">
        <v>141</v>
      </c>
      <c r="BI282" s="166" t="s">
        <v>191</v>
      </c>
      <c r="BJ282" s="166" t="s">
        <v>111</v>
      </c>
      <c r="BK282" s="166"/>
      <c r="BL282" s="166" t="s">
        <v>142</v>
      </c>
      <c r="BM282" s="166"/>
      <c r="BN282" s="166" t="s">
        <v>192</v>
      </c>
      <c r="BO282" s="166" t="s">
        <v>307</v>
      </c>
    </row>
    <row r="283" spans="1:67">
      <c r="A283" s="166">
        <v>273</v>
      </c>
      <c r="B283" s="166" t="s">
        <v>106</v>
      </c>
      <c r="C283" s="166" t="s">
        <v>107</v>
      </c>
      <c r="D283" s="166" t="s">
        <v>2100</v>
      </c>
      <c r="E283" s="166" t="s">
        <v>2101</v>
      </c>
      <c r="F283" s="166" t="s">
        <v>1482</v>
      </c>
      <c r="G283" s="166" t="s">
        <v>2102</v>
      </c>
      <c r="H283" s="166" t="s">
        <v>1822</v>
      </c>
      <c r="I283" s="166" t="s">
        <v>111</v>
      </c>
      <c r="J283" s="166" t="s">
        <v>112</v>
      </c>
      <c r="K283" s="166" t="s">
        <v>9</v>
      </c>
      <c r="L283" s="166" t="s">
        <v>171</v>
      </c>
      <c r="M283" s="166" t="s">
        <v>975</v>
      </c>
      <c r="N283" s="166" t="s">
        <v>976</v>
      </c>
      <c r="O283" s="166"/>
      <c r="P283" s="166"/>
      <c r="Q283" s="166" t="s">
        <v>2100</v>
      </c>
      <c r="R283" s="166" t="s">
        <v>9</v>
      </c>
      <c r="S283" s="166" t="s">
        <v>2103</v>
      </c>
      <c r="T283" s="166" t="s">
        <v>204</v>
      </c>
      <c r="U283" s="166" t="s">
        <v>2104</v>
      </c>
      <c r="V283" s="166" t="s">
        <v>119</v>
      </c>
      <c r="W283" s="166" t="s">
        <v>120</v>
      </c>
      <c r="X283" s="166" t="s">
        <v>112</v>
      </c>
      <c r="Y283" s="166" t="s">
        <v>121</v>
      </c>
      <c r="Z283" s="166" t="s">
        <v>122</v>
      </c>
      <c r="AA283" s="166" t="s">
        <v>1102</v>
      </c>
      <c r="AB283" s="166" t="s">
        <v>2100</v>
      </c>
      <c r="AC283" s="166">
        <v>5904005</v>
      </c>
      <c r="AD283" s="166" t="s">
        <v>9</v>
      </c>
      <c r="AE283" s="166" t="s">
        <v>2105</v>
      </c>
      <c r="AF283" s="166" t="s">
        <v>9</v>
      </c>
      <c r="AG283" s="166" t="s">
        <v>2105</v>
      </c>
      <c r="AH283" s="167" t="s">
        <v>41</v>
      </c>
      <c r="AI283" s="166" t="s">
        <v>2115</v>
      </c>
      <c r="AJ283" s="166" t="s">
        <v>161</v>
      </c>
      <c r="AK283" s="166" t="s">
        <v>127</v>
      </c>
      <c r="AL283" s="166" t="s">
        <v>111</v>
      </c>
      <c r="AM283" s="168">
        <v>3784.6</v>
      </c>
      <c r="AN283" s="166"/>
      <c r="AO283" s="166" t="s">
        <v>9</v>
      </c>
      <c r="AP283" s="166" t="s">
        <v>212</v>
      </c>
      <c r="AQ283" s="166" t="s">
        <v>184</v>
      </c>
      <c r="AR283" s="166" t="s">
        <v>346</v>
      </c>
      <c r="AS283" s="166" t="s">
        <v>2106</v>
      </c>
      <c r="AT283" s="166" t="s">
        <v>2116</v>
      </c>
      <c r="AU283" s="166" t="s">
        <v>765</v>
      </c>
      <c r="AV283" s="166"/>
      <c r="AW283" s="166" t="s">
        <v>2108</v>
      </c>
      <c r="AX283" s="166"/>
      <c r="AY283" s="166"/>
      <c r="AZ283" s="166"/>
      <c r="BA283" s="166"/>
      <c r="BB283" s="166">
        <v>93484300</v>
      </c>
      <c r="BC283" s="166" t="s">
        <v>137</v>
      </c>
      <c r="BD283" s="166" t="s">
        <v>138</v>
      </c>
      <c r="BE283" s="166" t="s">
        <v>2109</v>
      </c>
      <c r="BF283" s="166" t="s">
        <v>2110</v>
      </c>
      <c r="BG283" s="166" t="s">
        <v>190</v>
      </c>
      <c r="BH283" s="166" t="s">
        <v>141</v>
      </c>
      <c r="BI283" s="166" t="s">
        <v>191</v>
      </c>
      <c r="BJ283" s="166" t="s">
        <v>111</v>
      </c>
      <c r="BK283" s="166"/>
      <c r="BL283" s="166" t="s">
        <v>142</v>
      </c>
      <c r="BM283" s="166"/>
      <c r="BN283" s="166" t="s">
        <v>192</v>
      </c>
      <c r="BO283" s="166" t="s">
        <v>307</v>
      </c>
    </row>
    <row r="284" spans="1:67">
      <c r="A284" s="166">
        <v>274</v>
      </c>
      <c r="B284" s="166" t="s">
        <v>106</v>
      </c>
      <c r="C284" s="166" t="s">
        <v>107</v>
      </c>
      <c r="D284" s="166" t="s">
        <v>2100</v>
      </c>
      <c r="E284" s="166" t="s">
        <v>2101</v>
      </c>
      <c r="F284" s="166" t="s">
        <v>1482</v>
      </c>
      <c r="G284" s="166" t="s">
        <v>2102</v>
      </c>
      <c r="H284" s="166" t="s">
        <v>1822</v>
      </c>
      <c r="I284" s="166" t="s">
        <v>111</v>
      </c>
      <c r="J284" s="166" t="s">
        <v>112</v>
      </c>
      <c r="K284" s="166" t="s">
        <v>9</v>
      </c>
      <c r="L284" s="166" t="s">
        <v>171</v>
      </c>
      <c r="M284" s="166" t="s">
        <v>975</v>
      </c>
      <c r="N284" s="166" t="s">
        <v>976</v>
      </c>
      <c r="O284" s="166"/>
      <c r="P284" s="166"/>
      <c r="Q284" s="166" t="s">
        <v>2100</v>
      </c>
      <c r="R284" s="166" t="s">
        <v>9</v>
      </c>
      <c r="S284" s="166" t="s">
        <v>2103</v>
      </c>
      <c r="T284" s="166" t="s">
        <v>204</v>
      </c>
      <c r="U284" s="166" t="s">
        <v>2104</v>
      </c>
      <c r="V284" s="166" t="s">
        <v>119</v>
      </c>
      <c r="W284" s="166" t="s">
        <v>120</v>
      </c>
      <c r="X284" s="166" t="s">
        <v>112</v>
      </c>
      <c r="Y284" s="166" t="s">
        <v>121</v>
      </c>
      <c r="Z284" s="166" t="s">
        <v>122</v>
      </c>
      <c r="AA284" s="166" t="s">
        <v>1102</v>
      </c>
      <c r="AB284" s="166" t="s">
        <v>2100</v>
      </c>
      <c r="AC284" s="166">
        <v>5904005</v>
      </c>
      <c r="AD284" s="166" t="s">
        <v>9</v>
      </c>
      <c r="AE284" s="166" t="s">
        <v>2105</v>
      </c>
      <c r="AF284" s="166" t="s">
        <v>9</v>
      </c>
      <c r="AG284" s="166" t="s">
        <v>2105</v>
      </c>
      <c r="AH284" s="167" t="s">
        <v>41</v>
      </c>
      <c r="AI284" s="166" t="s">
        <v>2117</v>
      </c>
      <c r="AJ284" s="166" t="s">
        <v>158</v>
      </c>
      <c r="AK284" s="166" t="s">
        <v>127</v>
      </c>
      <c r="AL284" s="166" t="s">
        <v>111</v>
      </c>
      <c r="AM284" s="168">
        <v>6731.7</v>
      </c>
      <c r="AN284" s="166"/>
      <c r="AO284" s="166" t="s">
        <v>9</v>
      </c>
      <c r="AP284" s="166" t="s">
        <v>212</v>
      </c>
      <c r="AQ284" s="166" t="s">
        <v>184</v>
      </c>
      <c r="AR284" s="166" t="s">
        <v>346</v>
      </c>
      <c r="AS284" s="166" t="s">
        <v>2106</v>
      </c>
      <c r="AT284" s="166" t="s">
        <v>2118</v>
      </c>
      <c r="AU284" s="166" t="s">
        <v>765</v>
      </c>
      <c r="AV284" s="166"/>
      <c r="AW284" s="166" t="s">
        <v>2108</v>
      </c>
      <c r="AX284" s="166"/>
      <c r="AY284" s="166"/>
      <c r="AZ284" s="166"/>
      <c r="BA284" s="166"/>
      <c r="BB284" s="166">
        <v>93484300</v>
      </c>
      <c r="BC284" s="166" t="s">
        <v>137</v>
      </c>
      <c r="BD284" s="166" t="s">
        <v>138</v>
      </c>
      <c r="BE284" s="166" t="s">
        <v>2109</v>
      </c>
      <c r="BF284" s="166" t="s">
        <v>2110</v>
      </c>
      <c r="BG284" s="166" t="s">
        <v>190</v>
      </c>
      <c r="BH284" s="166" t="s">
        <v>141</v>
      </c>
      <c r="BI284" s="166" t="s">
        <v>191</v>
      </c>
      <c r="BJ284" s="166" t="s">
        <v>111</v>
      </c>
      <c r="BK284" s="166"/>
      <c r="BL284" s="166" t="s">
        <v>142</v>
      </c>
      <c r="BM284" s="166"/>
      <c r="BN284" s="166" t="s">
        <v>192</v>
      </c>
      <c r="BO284" s="166" t="s">
        <v>307</v>
      </c>
    </row>
    <row r="285" spans="1:67">
      <c r="A285" s="166">
        <v>275</v>
      </c>
      <c r="B285" s="166" t="s">
        <v>106</v>
      </c>
      <c r="C285" s="166" t="s">
        <v>107</v>
      </c>
      <c r="D285" s="166" t="s">
        <v>2100</v>
      </c>
      <c r="E285" s="166" t="s">
        <v>2101</v>
      </c>
      <c r="F285" s="166" t="s">
        <v>1482</v>
      </c>
      <c r="G285" s="166" t="s">
        <v>2102</v>
      </c>
      <c r="H285" s="166" t="s">
        <v>1822</v>
      </c>
      <c r="I285" s="166" t="s">
        <v>111</v>
      </c>
      <c r="J285" s="166" t="s">
        <v>112</v>
      </c>
      <c r="K285" s="166" t="s">
        <v>9</v>
      </c>
      <c r="L285" s="166" t="s">
        <v>171</v>
      </c>
      <c r="M285" s="166" t="s">
        <v>975</v>
      </c>
      <c r="N285" s="166" t="s">
        <v>976</v>
      </c>
      <c r="O285" s="166"/>
      <c r="P285" s="166"/>
      <c r="Q285" s="166" t="s">
        <v>2100</v>
      </c>
      <c r="R285" s="166" t="s">
        <v>9</v>
      </c>
      <c r="S285" s="166" t="s">
        <v>2103</v>
      </c>
      <c r="T285" s="166" t="s">
        <v>204</v>
      </c>
      <c r="U285" s="166" t="s">
        <v>2104</v>
      </c>
      <c r="V285" s="166" t="s">
        <v>119</v>
      </c>
      <c r="W285" s="166" t="s">
        <v>120</v>
      </c>
      <c r="X285" s="166" t="s">
        <v>112</v>
      </c>
      <c r="Y285" s="166" t="s">
        <v>121</v>
      </c>
      <c r="Z285" s="166" t="s">
        <v>122</v>
      </c>
      <c r="AA285" s="166" t="s">
        <v>1102</v>
      </c>
      <c r="AB285" s="166" t="s">
        <v>2100</v>
      </c>
      <c r="AC285" s="166">
        <v>5904005</v>
      </c>
      <c r="AD285" s="166" t="s">
        <v>9</v>
      </c>
      <c r="AE285" s="166" t="s">
        <v>2105</v>
      </c>
      <c r="AF285" s="166" t="s">
        <v>9</v>
      </c>
      <c r="AG285" s="166" t="s">
        <v>2105</v>
      </c>
      <c r="AH285" s="167" t="s">
        <v>41</v>
      </c>
      <c r="AI285" s="166" t="s">
        <v>1433</v>
      </c>
      <c r="AJ285" s="166" t="s">
        <v>907</v>
      </c>
      <c r="AK285" s="166" t="s">
        <v>127</v>
      </c>
      <c r="AL285" s="166" t="s">
        <v>111</v>
      </c>
      <c r="AM285" s="168">
        <v>3123.5</v>
      </c>
      <c r="AN285" s="166"/>
      <c r="AO285" s="166" t="s">
        <v>9</v>
      </c>
      <c r="AP285" s="166" t="s">
        <v>212</v>
      </c>
      <c r="AQ285" s="166" t="s">
        <v>184</v>
      </c>
      <c r="AR285" s="166" t="s">
        <v>346</v>
      </c>
      <c r="AS285" s="166" t="s">
        <v>2106</v>
      </c>
      <c r="AT285" s="166" t="s">
        <v>2119</v>
      </c>
      <c r="AU285" s="166" t="s">
        <v>765</v>
      </c>
      <c r="AV285" s="166"/>
      <c r="AW285" s="166" t="s">
        <v>2108</v>
      </c>
      <c r="AX285" s="166"/>
      <c r="AY285" s="166"/>
      <c r="AZ285" s="166"/>
      <c r="BA285" s="166"/>
      <c r="BB285" s="166">
        <v>93484300</v>
      </c>
      <c r="BC285" s="166" t="s">
        <v>137</v>
      </c>
      <c r="BD285" s="166" t="s">
        <v>138</v>
      </c>
      <c r="BE285" s="166" t="s">
        <v>2109</v>
      </c>
      <c r="BF285" s="166" t="s">
        <v>2110</v>
      </c>
      <c r="BG285" s="166" t="s">
        <v>190</v>
      </c>
      <c r="BH285" s="166" t="s">
        <v>141</v>
      </c>
      <c r="BI285" s="166" t="s">
        <v>191</v>
      </c>
      <c r="BJ285" s="166" t="s">
        <v>111</v>
      </c>
      <c r="BK285" s="166"/>
      <c r="BL285" s="166" t="s">
        <v>142</v>
      </c>
      <c r="BM285" s="166"/>
      <c r="BN285" s="166" t="s">
        <v>192</v>
      </c>
      <c r="BO285" s="166" t="s">
        <v>307</v>
      </c>
    </row>
    <row r="286" spans="1:67">
      <c r="A286" s="166">
        <v>276</v>
      </c>
      <c r="B286" s="166" t="s">
        <v>106</v>
      </c>
      <c r="C286" s="166" t="s">
        <v>107</v>
      </c>
      <c r="D286" s="166" t="s">
        <v>2100</v>
      </c>
      <c r="E286" s="166" t="s">
        <v>2101</v>
      </c>
      <c r="F286" s="166" t="s">
        <v>1482</v>
      </c>
      <c r="G286" s="166" t="s">
        <v>2102</v>
      </c>
      <c r="H286" s="166" t="s">
        <v>1822</v>
      </c>
      <c r="I286" s="166" t="s">
        <v>111</v>
      </c>
      <c r="J286" s="166" t="s">
        <v>112</v>
      </c>
      <c r="K286" s="166" t="s">
        <v>9</v>
      </c>
      <c r="L286" s="166" t="s">
        <v>171</v>
      </c>
      <c r="M286" s="166" t="s">
        <v>975</v>
      </c>
      <c r="N286" s="166" t="s">
        <v>976</v>
      </c>
      <c r="O286" s="166"/>
      <c r="P286" s="166"/>
      <c r="Q286" s="166" t="s">
        <v>2100</v>
      </c>
      <c r="R286" s="166" t="s">
        <v>9</v>
      </c>
      <c r="S286" s="166" t="s">
        <v>2103</v>
      </c>
      <c r="T286" s="166" t="s">
        <v>204</v>
      </c>
      <c r="U286" s="166" t="s">
        <v>2104</v>
      </c>
      <c r="V286" s="166" t="s">
        <v>119</v>
      </c>
      <c r="W286" s="166" t="s">
        <v>120</v>
      </c>
      <c r="X286" s="166" t="s">
        <v>112</v>
      </c>
      <c r="Y286" s="166" t="s">
        <v>121</v>
      </c>
      <c r="Z286" s="166" t="s">
        <v>122</v>
      </c>
      <c r="AA286" s="166" t="s">
        <v>1102</v>
      </c>
      <c r="AB286" s="166" t="s">
        <v>2100</v>
      </c>
      <c r="AC286" s="166">
        <v>5904005</v>
      </c>
      <c r="AD286" s="166" t="s">
        <v>9</v>
      </c>
      <c r="AE286" s="166" t="s">
        <v>2105</v>
      </c>
      <c r="AF286" s="166" t="s">
        <v>9</v>
      </c>
      <c r="AG286" s="166" t="s">
        <v>2105</v>
      </c>
      <c r="AH286" s="167" t="s">
        <v>41</v>
      </c>
      <c r="AI286" s="166" t="s">
        <v>1437</v>
      </c>
      <c r="AJ286" s="166" t="s">
        <v>916</v>
      </c>
      <c r="AK286" s="166" t="s">
        <v>127</v>
      </c>
      <c r="AL286" s="166" t="s">
        <v>111</v>
      </c>
      <c r="AM286" s="168">
        <v>4911.9</v>
      </c>
      <c r="AN286" s="166"/>
      <c r="AO286" s="166" t="s">
        <v>9</v>
      </c>
      <c r="AP286" s="166" t="s">
        <v>212</v>
      </c>
      <c r="AQ286" s="166" t="s">
        <v>184</v>
      </c>
      <c r="AR286" s="166" t="s">
        <v>346</v>
      </c>
      <c r="AS286" s="166" t="s">
        <v>2106</v>
      </c>
      <c r="AT286" s="166" t="s">
        <v>2120</v>
      </c>
      <c r="AU286" s="166" t="s">
        <v>765</v>
      </c>
      <c r="AV286" s="166"/>
      <c r="AW286" s="166" t="s">
        <v>2108</v>
      </c>
      <c r="AX286" s="166"/>
      <c r="AY286" s="166"/>
      <c r="AZ286" s="166"/>
      <c r="BA286" s="166"/>
      <c r="BB286" s="166">
        <v>93484300</v>
      </c>
      <c r="BC286" s="166" t="s">
        <v>137</v>
      </c>
      <c r="BD286" s="166" t="s">
        <v>138</v>
      </c>
      <c r="BE286" s="166" t="s">
        <v>2109</v>
      </c>
      <c r="BF286" s="166" t="s">
        <v>2110</v>
      </c>
      <c r="BG286" s="166" t="s">
        <v>190</v>
      </c>
      <c r="BH286" s="166" t="s">
        <v>141</v>
      </c>
      <c r="BI286" s="166" t="s">
        <v>191</v>
      </c>
      <c r="BJ286" s="166" t="s">
        <v>111</v>
      </c>
      <c r="BK286" s="166"/>
      <c r="BL286" s="166" t="s">
        <v>142</v>
      </c>
      <c r="BM286" s="166"/>
      <c r="BN286" s="166" t="s">
        <v>192</v>
      </c>
      <c r="BO286" s="166" t="s">
        <v>307</v>
      </c>
    </row>
    <row r="287" spans="1:67">
      <c r="A287" s="166">
        <v>277</v>
      </c>
      <c r="B287" s="166" t="s">
        <v>106</v>
      </c>
      <c r="C287" s="166" t="s">
        <v>107</v>
      </c>
      <c r="D287" s="166" t="s">
        <v>2100</v>
      </c>
      <c r="E287" s="166" t="s">
        <v>2101</v>
      </c>
      <c r="F287" s="166" t="s">
        <v>1482</v>
      </c>
      <c r="G287" s="166" t="s">
        <v>2102</v>
      </c>
      <c r="H287" s="166" t="s">
        <v>1822</v>
      </c>
      <c r="I287" s="166" t="s">
        <v>111</v>
      </c>
      <c r="J287" s="166" t="s">
        <v>112</v>
      </c>
      <c r="K287" s="166" t="s">
        <v>9</v>
      </c>
      <c r="L287" s="166" t="s">
        <v>171</v>
      </c>
      <c r="M287" s="166" t="s">
        <v>975</v>
      </c>
      <c r="N287" s="166" t="s">
        <v>976</v>
      </c>
      <c r="O287" s="166"/>
      <c r="P287" s="166"/>
      <c r="Q287" s="166" t="s">
        <v>2100</v>
      </c>
      <c r="R287" s="166" t="s">
        <v>9</v>
      </c>
      <c r="S287" s="166" t="s">
        <v>2103</v>
      </c>
      <c r="T287" s="166" t="s">
        <v>204</v>
      </c>
      <c r="U287" s="166" t="s">
        <v>2104</v>
      </c>
      <c r="V287" s="166" t="s">
        <v>119</v>
      </c>
      <c r="W287" s="166" t="s">
        <v>120</v>
      </c>
      <c r="X287" s="166" t="s">
        <v>112</v>
      </c>
      <c r="Y287" s="166" t="s">
        <v>121</v>
      </c>
      <c r="Z287" s="166" t="s">
        <v>122</v>
      </c>
      <c r="AA287" s="166" t="s">
        <v>1102</v>
      </c>
      <c r="AB287" s="166" t="s">
        <v>2100</v>
      </c>
      <c r="AC287" s="166">
        <v>5904005</v>
      </c>
      <c r="AD287" s="166" t="s">
        <v>9</v>
      </c>
      <c r="AE287" s="166" t="s">
        <v>2105</v>
      </c>
      <c r="AF287" s="166" t="s">
        <v>9</v>
      </c>
      <c r="AG287" s="166" t="s">
        <v>2105</v>
      </c>
      <c r="AH287" s="167" t="s">
        <v>41</v>
      </c>
      <c r="AI287" s="166" t="s">
        <v>1435</v>
      </c>
      <c r="AJ287" s="166" t="s">
        <v>913</v>
      </c>
      <c r="AK287" s="166" t="s">
        <v>127</v>
      </c>
      <c r="AL287" s="166" t="s">
        <v>111</v>
      </c>
      <c r="AM287" s="168">
        <v>6988.6</v>
      </c>
      <c r="AN287" s="166"/>
      <c r="AO287" s="166" t="s">
        <v>9</v>
      </c>
      <c r="AP287" s="166" t="s">
        <v>212</v>
      </c>
      <c r="AQ287" s="166" t="s">
        <v>184</v>
      </c>
      <c r="AR287" s="166" t="s">
        <v>346</v>
      </c>
      <c r="AS287" s="166" t="s">
        <v>2106</v>
      </c>
      <c r="AT287" s="166" t="s">
        <v>2121</v>
      </c>
      <c r="AU287" s="166" t="s">
        <v>765</v>
      </c>
      <c r="AV287" s="166"/>
      <c r="AW287" s="166" t="s">
        <v>2108</v>
      </c>
      <c r="AX287" s="166"/>
      <c r="AY287" s="166"/>
      <c r="AZ287" s="166"/>
      <c r="BA287" s="166"/>
      <c r="BB287" s="166">
        <v>93484300</v>
      </c>
      <c r="BC287" s="166" t="s">
        <v>137</v>
      </c>
      <c r="BD287" s="166" t="s">
        <v>138</v>
      </c>
      <c r="BE287" s="166" t="s">
        <v>2109</v>
      </c>
      <c r="BF287" s="166" t="s">
        <v>2110</v>
      </c>
      <c r="BG287" s="166" t="s">
        <v>190</v>
      </c>
      <c r="BH287" s="166" t="s">
        <v>141</v>
      </c>
      <c r="BI287" s="166" t="s">
        <v>191</v>
      </c>
      <c r="BJ287" s="166" t="s">
        <v>111</v>
      </c>
      <c r="BK287" s="166"/>
      <c r="BL287" s="166" t="s">
        <v>142</v>
      </c>
      <c r="BM287" s="166"/>
      <c r="BN287" s="166" t="s">
        <v>192</v>
      </c>
      <c r="BO287" s="166" t="s">
        <v>307</v>
      </c>
    </row>
    <row r="288" spans="1:67">
      <c r="A288" s="166">
        <v>278</v>
      </c>
      <c r="B288" s="166" t="s">
        <v>106</v>
      </c>
      <c r="C288" s="166" t="s">
        <v>107</v>
      </c>
      <c r="D288" s="166" t="s">
        <v>2100</v>
      </c>
      <c r="E288" s="166" t="s">
        <v>2101</v>
      </c>
      <c r="F288" s="166" t="s">
        <v>1482</v>
      </c>
      <c r="G288" s="166" t="s">
        <v>2102</v>
      </c>
      <c r="H288" s="166" t="s">
        <v>1822</v>
      </c>
      <c r="I288" s="166" t="s">
        <v>111</v>
      </c>
      <c r="J288" s="166" t="s">
        <v>112</v>
      </c>
      <c r="K288" s="166" t="s">
        <v>9</v>
      </c>
      <c r="L288" s="166" t="s">
        <v>171</v>
      </c>
      <c r="M288" s="166" t="s">
        <v>975</v>
      </c>
      <c r="N288" s="166" t="s">
        <v>976</v>
      </c>
      <c r="O288" s="166"/>
      <c r="P288" s="166"/>
      <c r="Q288" s="166" t="s">
        <v>2100</v>
      </c>
      <c r="R288" s="166" t="s">
        <v>9</v>
      </c>
      <c r="S288" s="166" t="s">
        <v>2103</v>
      </c>
      <c r="T288" s="166" t="s">
        <v>204</v>
      </c>
      <c r="U288" s="166" t="s">
        <v>2104</v>
      </c>
      <c r="V288" s="166" t="s">
        <v>119</v>
      </c>
      <c r="W288" s="166" t="s">
        <v>120</v>
      </c>
      <c r="X288" s="166" t="s">
        <v>112</v>
      </c>
      <c r="Y288" s="166" t="s">
        <v>121</v>
      </c>
      <c r="Z288" s="166" t="s">
        <v>122</v>
      </c>
      <c r="AA288" s="166" t="s">
        <v>1102</v>
      </c>
      <c r="AB288" s="166" t="s">
        <v>2100</v>
      </c>
      <c r="AC288" s="166">
        <v>5904005</v>
      </c>
      <c r="AD288" s="166" t="s">
        <v>9</v>
      </c>
      <c r="AE288" s="166" t="s">
        <v>2105</v>
      </c>
      <c r="AF288" s="166" t="s">
        <v>9</v>
      </c>
      <c r="AG288" s="166" t="s">
        <v>2105</v>
      </c>
      <c r="AH288" s="167" t="s">
        <v>41</v>
      </c>
      <c r="AI288" s="166" t="s">
        <v>2122</v>
      </c>
      <c r="AJ288" s="166" t="s">
        <v>935</v>
      </c>
      <c r="AK288" s="166" t="s">
        <v>127</v>
      </c>
      <c r="AL288" s="166" t="s">
        <v>111</v>
      </c>
      <c r="AM288" s="168">
        <v>10000</v>
      </c>
      <c r="AN288" s="166"/>
      <c r="AO288" s="166" t="s">
        <v>9</v>
      </c>
      <c r="AP288" s="166" t="s">
        <v>212</v>
      </c>
      <c r="AQ288" s="166" t="s">
        <v>184</v>
      </c>
      <c r="AR288" s="166" t="s">
        <v>346</v>
      </c>
      <c r="AS288" s="166" t="s">
        <v>2106</v>
      </c>
      <c r="AT288" s="166"/>
      <c r="AU288" s="166" t="s">
        <v>765</v>
      </c>
      <c r="AV288" s="166"/>
      <c r="AW288" s="166" t="s">
        <v>2108</v>
      </c>
      <c r="AX288" s="166"/>
      <c r="AY288" s="166"/>
      <c r="AZ288" s="166"/>
      <c r="BA288" s="166"/>
      <c r="BB288" s="166">
        <v>93484300</v>
      </c>
      <c r="BC288" s="166" t="s">
        <v>137</v>
      </c>
      <c r="BD288" s="166" t="s">
        <v>138</v>
      </c>
      <c r="BE288" s="166" t="s">
        <v>2109</v>
      </c>
      <c r="BF288" s="166" t="s">
        <v>2110</v>
      </c>
      <c r="BG288" s="166" t="s">
        <v>190</v>
      </c>
      <c r="BH288" s="166" t="s">
        <v>141</v>
      </c>
      <c r="BI288" s="166" t="s">
        <v>191</v>
      </c>
      <c r="BJ288" s="166" t="s">
        <v>111</v>
      </c>
      <c r="BK288" s="166"/>
      <c r="BL288" s="166"/>
      <c r="BM288" s="166"/>
      <c r="BN288" s="166" t="s">
        <v>192</v>
      </c>
      <c r="BO288" s="166" t="s">
        <v>307</v>
      </c>
    </row>
    <row r="289" spans="1:67">
      <c r="A289" s="166">
        <v>279</v>
      </c>
      <c r="B289" s="166" t="s">
        <v>106</v>
      </c>
      <c r="C289" s="166" t="s">
        <v>107</v>
      </c>
      <c r="D289" s="166" t="s">
        <v>298</v>
      </c>
      <c r="E289" s="166" t="s">
        <v>2123</v>
      </c>
      <c r="F289" s="166" t="s">
        <v>290</v>
      </c>
      <c r="G289" s="166" t="s">
        <v>2124</v>
      </c>
      <c r="H289" s="166" t="s">
        <v>2125</v>
      </c>
      <c r="I289" s="166" t="s">
        <v>111</v>
      </c>
      <c r="J289" s="166" t="s">
        <v>298</v>
      </c>
      <c r="K289" s="166" t="s">
        <v>23</v>
      </c>
      <c r="L289" s="166" t="s">
        <v>113</v>
      </c>
      <c r="M289" s="166" t="s">
        <v>292</v>
      </c>
      <c r="N289" s="166" t="s">
        <v>2125</v>
      </c>
      <c r="O289" s="166"/>
      <c r="P289" s="166"/>
      <c r="Q289" s="166" t="s">
        <v>2126</v>
      </c>
      <c r="R289" s="166" t="s">
        <v>23</v>
      </c>
      <c r="S289" s="166" t="s">
        <v>2127</v>
      </c>
      <c r="T289" s="166" t="s">
        <v>204</v>
      </c>
      <c r="U289" s="166" t="s">
        <v>2128</v>
      </c>
      <c r="V289" s="166" t="s">
        <v>119</v>
      </c>
      <c r="W289" s="166" t="s">
        <v>1032</v>
      </c>
      <c r="X289" s="166" t="s">
        <v>247</v>
      </c>
      <c r="Y289" s="166" t="s">
        <v>901</v>
      </c>
      <c r="Z289" s="166" t="s">
        <v>1908</v>
      </c>
      <c r="AA289" s="166" t="s">
        <v>2129</v>
      </c>
      <c r="AB289" s="166" t="s">
        <v>2126</v>
      </c>
      <c r="AC289" s="166">
        <v>5910165</v>
      </c>
      <c r="AD289" s="166" t="s">
        <v>23</v>
      </c>
      <c r="AE289" s="166" t="s">
        <v>2128</v>
      </c>
      <c r="AF289" s="166" t="s">
        <v>23</v>
      </c>
      <c r="AG289" s="166" t="s">
        <v>2130</v>
      </c>
      <c r="AH289" s="167" t="s">
        <v>40</v>
      </c>
      <c r="AI289" s="166" t="s">
        <v>2131</v>
      </c>
      <c r="AJ289" s="166" t="s">
        <v>1039</v>
      </c>
      <c r="AK289" s="166" t="s">
        <v>127</v>
      </c>
      <c r="AL289" s="166" t="s">
        <v>111</v>
      </c>
      <c r="AM289" s="168">
        <v>5680</v>
      </c>
      <c r="AN289" s="166"/>
      <c r="AO289" s="166" t="s">
        <v>2125</v>
      </c>
      <c r="AP289" s="166" t="s">
        <v>212</v>
      </c>
      <c r="AQ289" s="166" t="s">
        <v>184</v>
      </c>
      <c r="AR289" s="166" t="s">
        <v>843</v>
      </c>
      <c r="AS289" s="166" t="s">
        <v>2132</v>
      </c>
      <c r="AT289" s="166" t="s">
        <v>2133</v>
      </c>
      <c r="AU289" s="166" t="s">
        <v>2134</v>
      </c>
      <c r="AV289" s="166"/>
      <c r="AW289" s="166" t="s">
        <v>2135</v>
      </c>
      <c r="AX289" s="166"/>
      <c r="AY289" s="166"/>
      <c r="AZ289" s="166"/>
      <c r="BA289" s="166"/>
      <c r="BB289" s="166">
        <v>63420737</v>
      </c>
      <c r="BC289" s="166" t="s">
        <v>137</v>
      </c>
      <c r="BD289" s="166" t="s">
        <v>1038</v>
      </c>
      <c r="BE289" s="166" t="s">
        <v>1039</v>
      </c>
      <c r="BF289" s="166" t="s">
        <v>111</v>
      </c>
      <c r="BG289" s="166"/>
      <c r="BH289" s="166" t="s">
        <v>141</v>
      </c>
      <c r="BI289" s="166" t="s">
        <v>191</v>
      </c>
      <c r="BJ289" s="166" t="s">
        <v>111</v>
      </c>
      <c r="BK289" s="166"/>
      <c r="BL289" s="166" t="s">
        <v>142</v>
      </c>
      <c r="BM289" s="166"/>
      <c r="BN289" s="166" t="s">
        <v>192</v>
      </c>
      <c r="BO289" s="166" t="s">
        <v>307</v>
      </c>
    </row>
    <row r="290" spans="1:67">
      <c r="A290" s="166">
        <v>280</v>
      </c>
      <c r="B290" s="166" t="s">
        <v>106</v>
      </c>
      <c r="C290" s="166" t="s">
        <v>107</v>
      </c>
      <c r="D290" s="166" t="s">
        <v>397</v>
      </c>
      <c r="E290" s="166" t="s">
        <v>2136</v>
      </c>
      <c r="F290" s="166" t="s">
        <v>201</v>
      </c>
      <c r="G290" s="166" t="s">
        <v>2137</v>
      </c>
      <c r="H290" s="166" t="s">
        <v>2138</v>
      </c>
      <c r="I290" s="166" t="s">
        <v>111</v>
      </c>
      <c r="J290" s="166" t="s">
        <v>112</v>
      </c>
      <c r="K290" s="166" t="s">
        <v>23</v>
      </c>
      <c r="L290" s="166" t="s">
        <v>113</v>
      </c>
      <c r="M290" s="166" t="s">
        <v>292</v>
      </c>
      <c r="N290" s="166" t="s">
        <v>2139</v>
      </c>
      <c r="O290" s="166"/>
      <c r="P290" s="166"/>
      <c r="Q290" s="166" t="s">
        <v>2140</v>
      </c>
      <c r="R290" s="166" t="s">
        <v>23</v>
      </c>
      <c r="S290" s="166" t="s">
        <v>2141</v>
      </c>
      <c r="T290" s="166" t="s">
        <v>204</v>
      </c>
      <c r="U290" s="166" t="s">
        <v>2142</v>
      </c>
      <c r="V290" s="166" t="s">
        <v>119</v>
      </c>
      <c r="W290" s="166" t="s">
        <v>1032</v>
      </c>
      <c r="X290" s="166" t="s">
        <v>112</v>
      </c>
      <c r="Y290" s="166" t="s">
        <v>319</v>
      </c>
      <c r="Z290" s="166" t="s">
        <v>2143</v>
      </c>
      <c r="AA290" s="166" t="s">
        <v>2144</v>
      </c>
      <c r="AB290" s="166" t="s">
        <v>2140</v>
      </c>
      <c r="AC290" s="166">
        <v>5909809</v>
      </c>
      <c r="AD290" s="166" t="s">
        <v>23</v>
      </c>
      <c r="AE290" s="166" t="s">
        <v>2145</v>
      </c>
      <c r="AF290" s="166" t="s">
        <v>23</v>
      </c>
      <c r="AG290" s="166" t="s">
        <v>2145</v>
      </c>
      <c r="AH290" s="167" t="s">
        <v>40</v>
      </c>
      <c r="AI290" s="166" t="s">
        <v>1395</v>
      </c>
      <c r="AJ290" s="166" t="s">
        <v>1039</v>
      </c>
      <c r="AK290" s="166" t="s">
        <v>127</v>
      </c>
      <c r="AL290" s="166" t="s">
        <v>111</v>
      </c>
      <c r="AM290" s="168">
        <v>4980</v>
      </c>
      <c r="AN290" s="166"/>
      <c r="AO290" s="166" t="s">
        <v>2146</v>
      </c>
      <c r="AP290" s="166" t="s">
        <v>212</v>
      </c>
      <c r="AQ290" s="166" t="s">
        <v>184</v>
      </c>
      <c r="AR290" s="166" t="s">
        <v>1345</v>
      </c>
      <c r="AS290" s="166" t="s">
        <v>2147</v>
      </c>
      <c r="AT290" s="166" t="s">
        <v>2148</v>
      </c>
      <c r="AU290" s="166" t="s">
        <v>2134</v>
      </c>
      <c r="AV290" s="166"/>
      <c r="AW290" s="166" t="s">
        <v>2149</v>
      </c>
      <c r="AX290" s="166"/>
      <c r="AY290" s="166"/>
      <c r="AZ290" s="166"/>
      <c r="BA290" s="166"/>
      <c r="BB290" s="166">
        <v>89293594</v>
      </c>
      <c r="BC290" s="166" t="s">
        <v>137</v>
      </c>
      <c r="BD290" s="166" t="s">
        <v>1038</v>
      </c>
      <c r="BE290" s="166" t="s">
        <v>1055</v>
      </c>
      <c r="BF290" s="166" t="s">
        <v>111</v>
      </c>
      <c r="BG290" s="166"/>
      <c r="BH290" s="166" t="s">
        <v>141</v>
      </c>
      <c r="BI290" s="166" t="s">
        <v>191</v>
      </c>
      <c r="BJ290" s="166" t="s">
        <v>111</v>
      </c>
      <c r="BK290" s="166"/>
      <c r="BL290" s="166" t="s">
        <v>142</v>
      </c>
      <c r="BM290" s="166"/>
      <c r="BN290" s="166" t="s">
        <v>192</v>
      </c>
      <c r="BO290" s="166" t="s">
        <v>307</v>
      </c>
    </row>
    <row r="291" spans="1:67">
      <c r="A291" s="166">
        <v>281</v>
      </c>
      <c r="B291" s="166" t="s">
        <v>106</v>
      </c>
      <c r="C291" s="166" t="s">
        <v>107</v>
      </c>
      <c r="D291" s="166" t="s">
        <v>397</v>
      </c>
      <c r="E291" s="166" t="s">
        <v>2150</v>
      </c>
      <c r="F291" s="166" t="s">
        <v>201</v>
      </c>
      <c r="G291" s="166" t="s">
        <v>2151</v>
      </c>
      <c r="H291" s="166" t="s">
        <v>2152</v>
      </c>
      <c r="I291" s="166" t="s">
        <v>111</v>
      </c>
      <c r="J291" s="166" t="s">
        <v>228</v>
      </c>
      <c r="K291" s="166" t="s">
        <v>1568</v>
      </c>
      <c r="L291" s="166" t="s">
        <v>402</v>
      </c>
      <c r="M291" s="166" t="s">
        <v>1668</v>
      </c>
      <c r="N291" s="166" t="s">
        <v>111</v>
      </c>
      <c r="O291" s="166"/>
      <c r="P291" s="166"/>
      <c r="Q291" s="166" t="s">
        <v>2153</v>
      </c>
      <c r="R291" s="166" t="s">
        <v>1568</v>
      </c>
      <c r="S291" s="166" t="s">
        <v>2154</v>
      </c>
      <c r="T291" s="166" t="s">
        <v>117</v>
      </c>
      <c r="U291" s="166" t="s">
        <v>2155</v>
      </c>
      <c r="V291" s="166" t="s">
        <v>338</v>
      </c>
      <c r="W291" s="166" t="s">
        <v>2156</v>
      </c>
      <c r="X291" s="166" t="s">
        <v>112</v>
      </c>
      <c r="Y291" s="166" t="s">
        <v>628</v>
      </c>
      <c r="Z291" s="166" t="s">
        <v>2157</v>
      </c>
      <c r="AA291" s="166" t="s">
        <v>2158</v>
      </c>
      <c r="AB291" s="166" t="s">
        <v>2153</v>
      </c>
      <c r="AC291" s="166">
        <v>5903484</v>
      </c>
      <c r="AD291" s="166" t="s">
        <v>9</v>
      </c>
      <c r="AE291" s="166" t="s">
        <v>2159</v>
      </c>
      <c r="AF291" s="166" t="s">
        <v>1568</v>
      </c>
      <c r="AG291" s="166" t="s">
        <v>2160</v>
      </c>
      <c r="AH291" s="167" t="s">
        <v>41</v>
      </c>
      <c r="AI291" s="166"/>
      <c r="AJ291" s="166"/>
      <c r="AK291" s="166" t="s">
        <v>127</v>
      </c>
      <c r="AL291" s="166" t="s">
        <v>111</v>
      </c>
      <c r="AM291" s="168">
        <v>24400</v>
      </c>
      <c r="AN291" s="166"/>
      <c r="AO291" s="166" t="s">
        <v>111</v>
      </c>
      <c r="AP291" s="166" t="s">
        <v>447</v>
      </c>
      <c r="AQ291" s="166" t="s">
        <v>184</v>
      </c>
      <c r="AR291" s="166"/>
      <c r="AS291" s="166" t="s">
        <v>2161</v>
      </c>
      <c r="AT291" s="166"/>
      <c r="AU291" s="166"/>
      <c r="AV291" s="166"/>
      <c r="AW291" s="166" t="s">
        <v>2162</v>
      </c>
      <c r="AX291" s="166"/>
      <c r="AY291" s="166"/>
      <c r="AZ291" s="166"/>
      <c r="BA291" s="166"/>
      <c r="BB291" s="166">
        <v>46739317</v>
      </c>
      <c r="BC291" s="166" t="s">
        <v>137</v>
      </c>
      <c r="BD291" s="166" t="s">
        <v>138</v>
      </c>
      <c r="BE291" s="166" t="s">
        <v>375</v>
      </c>
      <c r="BF291" s="166" t="s">
        <v>812</v>
      </c>
      <c r="BG291" s="166" t="s">
        <v>190</v>
      </c>
      <c r="BH291" s="166" t="s">
        <v>286</v>
      </c>
      <c r="BI291" s="166" t="s">
        <v>137</v>
      </c>
      <c r="BJ291" s="166" t="s">
        <v>111</v>
      </c>
      <c r="BK291" s="166"/>
      <c r="BL291" s="166"/>
      <c r="BM291" s="166"/>
      <c r="BN291" s="166" t="s">
        <v>192</v>
      </c>
      <c r="BO291" s="166" t="s">
        <v>307</v>
      </c>
    </row>
    <row r="292" spans="1:67">
      <c r="A292" s="166">
        <v>282</v>
      </c>
      <c r="B292" s="166" t="s">
        <v>106</v>
      </c>
      <c r="C292" s="166" t="s">
        <v>107</v>
      </c>
      <c r="D292" s="166" t="s">
        <v>2163</v>
      </c>
      <c r="E292" s="166" t="s">
        <v>2164</v>
      </c>
      <c r="F292" s="166" t="s">
        <v>1058</v>
      </c>
      <c r="G292" s="166" t="s">
        <v>2165</v>
      </c>
      <c r="H292" s="166" t="s">
        <v>2166</v>
      </c>
      <c r="I292" s="166"/>
      <c r="J292" s="166" t="s">
        <v>228</v>
      </c>
      <c r="K292" s="166" t="s">
        <v>9</v>
      </c>
      <c r="L292" s="166" t="s">
        <v>171</v>
      </c>
      <c r="M292" s="166" t="s">
        <v>172</v>
      </c>
      <c r="N292" s="166" t="s">
        <v>1061</v>
      </c>
      <c r="O292" s="166"/>
      <c r="P292" s="166"/>
      <c r="Q292" s="166" t="s">
        <v>2163</v>
      </c>
      <c r="R292" s="166" t="s">
        <v>9</v>
      </c>
      <c r="S292" s="166" t="s">
        <v>2167</v>
      </c>
      <c r="T292" s="166" t="s">
        <v>117</v>
      </c>
      <c r="U292" s="166" t="s">
        <v>2168</v>
      </c>
      <c r="V292" s="166" t="s">
        <v>119</v>
      </c>
      <c r="W292" s="166" t="s">
        <v>276</v>
      </c>
      <c r="X292" s="166" t="s">
        <v>228</v>
      </c>
      <c r="Y292" s="166" t="s">
        <v>901</v>
      </c>
      <c r="Z292" s="166" t="s">
        <v>1244</v>
      </c>
      <c r="AA292" s="166" t="s">
        <v>2169</v>
      </c>
      <c r="AB292" s="166" t="s">
        <v>2163</v>
      </c>
      <c r="AC292" s="166">
        <v>5903408</v>
      </c>
      <c r="AD292" s="166" t="s">
        <v>9</v>
      </c>
      <c r="AE292" s="166" t="s">
        <v>2170</v>
      </c>
      <c r="AF292" s="166" t="s">
        <v>9</v>
      </c>
      <c r="AG292" s="166" t="s">
        <v>2171</v>
      </c>
      <c r="AH292" s="167" t="s">
        <v>41</v>
      </c>
      <c r="AI292" s="166" t="s">
        <v>2172</v>
      </c>
      <c r="AJ292" s="166" t="s">
        <v>1000</v>
      </c>
      <c r="AK292" s="166" t="s">
        <v>127</v>
      </c>
      <c r="AL292" s="166" t="s">
        <v>111</v>
      </c>
      <c r="AM292" s="168">
        <v>1800</v>
      </c>
      <c r="AN292" s="166"/>
      <c r="AO292" s="166" t="s">
        <v>1058</v>
      </c>
      <c r="AP292" s="166" t="s">
        <v>130</v>
      </c>
      <c r="AQ292" s="166" t="s">
        <v>184</v>
      </c>
      <c r="AR292" s="166"/>
      <c r="AS292" s="166" t="s">
        <v>2173</v>
      </c>
      <c r="AT292" s="166"/>
      <c r="AU292" s="166" t="s">
        <v>2134</v>
      </c>
      <c r="AV292" s="166"/>
      <c r="AW292" s="166" t="s">
        <v>2174</v>
      </c>
      <c r="AX292" s="166"/>
      <c r="AY292" s="166"/>
      <c r="AZ292" s="166"/>
      <c r="BA292" s="166"/>
      <c r="BB292" s="166">
        <v>34686270</v>
      </c>
      <c r="BC292" s="166" t="s">
        <v>137</v>
      </c>
      <c r="BD292" s="166" t="s">
        <v>238</v>
      </c>
      <c r="BE292" s="166" t="s">
        <v>285</v>
      </c>
      <c r="BF292" s="166" t="s">
        <v>217</v>
      </c>
      <c r="BG292" s="166" t="s">
        <v>190</v>
      </c>
      <c r="BH292" s="166" t="s">
        <v>141</v>
      </c>
      <c r="BI292" s="166" t="s">
        <v>191</v>
      </c>
      <c r="BJ292" s="166" t="s">
        <v>111</v>
      </c>
      <c r="BK292" s="166"/>
      <c r="BL292" s="166"/>
      <c r="BM292" s="166"/>
      <c r="BN292" s="166" t="s">
        <v>192</v>
      </c>
      <c r="BO292" s="166" t="s">
        <v>172</v>
      </c>
    </row>
    <row r="293" spans="1:67">
      <c r="A293" s="166">
        <v>283</v>
      </c>
      <c r="B293" s="166" t="s">
        <v>106</v>
      </c>
      <c r="C293" s="166" t="s">
        <v>107</v>
      </c>
      <c r="D293" s="166" t="s">
        <v>397</v>
      </c>
      <c r="E293" s="166" t="s">
        <v>2175</v>
      </c>
      <c r="F293" s="166" t="s">
        <v>201</v>
      </c>
      <c r="G293" s="166" t="s">
        <v>2176</v>
      </c>
      <c r="H293" s="166" t="s">
        <v>2177</v>
      </c>
      <c r="I293" s="166" t="s">
        <v>111</v>
      </c>
      <c r="J293" s="166" t="s">
        <v>112</v>
      </c>
      <c r="K293" s="166" t="s">
        <v>32</v>
      </c>
      <c r="L293" s="166" t="s">
        <v>113</v>
      </c>
      <c r="M293" s="166" t="s">
        <v>1387</v>
      </c>
      <c r="N293" s="166" t="s">
        <v>2178</v>
      </c>
      <c r="O293" s="166"/>
      <c r="P293" s="166"/>
      <c r="Q293" s="166" t="s">
        <v>2179</v>
      </c>
      <c r="R293" s="166" t="s">
        <v>32</v>
      </c>
      <c r="S293" s="166" t="s">
        <v>2180</v>
      </c>
      <c r="T293" s="166" t="s">
        <v>204</v>
      </c>
      <c r="U293" s="166" t="s">
        <v>2181</v>
      </c>
      <c r="V293" s="166" t="s">
        <v>119</v>
      </c>
      <c r="W293" s="166" t="s">
        <v>276</v>
      </c>
      <c r="X293" s="166" t="s">
        <v>112</v>
      </c>
      <c r="Y293" s="166" t="s">
        <v>2182</v>
      </c>
      <c r="Z293" s="166" t="s">
        <v>254</v>
      </c>
      <c r="AA293" s="166" t="s">
        <v>2183</v>
      </c>
      <c r="AB293" s="166" t="s">
        <v>2179</v>
      </c>
      <c r="AC293" s="166">
        <v>5903404</v>
      </c>
      <c r="AD293" s="166" t="s">
        <v>32</v>
      </c>
      <c r="AE293" s="166" t="s">
        <v>2184</v>
      </c>
      <c r="AF293" s="166" t="s">
        <v>32</v>
      </c>
      <c r="AG293" s="166" t="s">
        <v>2185</v>
      </c>
      <c r="AH293" s="167" t="s">
        <v>38</v>
      </c>
      <c r="AI293" s="166" t="s">
        <v>2186</v>
      </c>
      <c r="AJ293" s="166" t="s">
        <v>1721</v>
      </c>
      <c r="AK293" s="166" t="s">
        <v>127</v>
      </c>
      <c r="AL293" s="166" t="s">
        <v>111</v>
      </c>
      <c r="AM293" s="168">
        <v>6700</v>
      </c>
      <c r="AN293" s="166"/>
      <c r="AO293" s="166" t="s">
        <v>2187</v>
      </c>
      <c r="AP293" s="166" t="s">
        <v>212</v>
      </c>
      <c r="AQ293" s="166" t="s">
        <v>184</v>
      </c>
      <c r="AR293" s="166"/>
      <c r="AS293" s="166" t="s">
        <v>2188</v>
      </c>
      <c r="AT293" s="166"/>
      <c r="AU293" s="166" t="s">
        <v>2134</v>
      </c>
      <c r="AV293" s="166"/>
      <c r="AW293" s="166" t="s">
        <v>2189</v>
      </c>
      <c r="AX293" s="166"/>
      <c r="AY293" s="166"/>
      <c r="AZ293" s="166"/>
      <c r="BA293" s="166"/>
      <c r="BB293" s="166">
        <v>92986994</v>
      </c>
      <c r="BC293" s="166" t="s">
        <v>137</v>
      </c>
      <c r="BD293" s="166" t="s">
        <v>138</v>
      </c>
      <c r="BE293" s="166" t="s">
        <v>285</v>
      </c>
      <c r="BF293" s="166" t="s">
        <v>217</v>
      </c>
      <c r="BG293" s="166" t="s">
        <v>190</v>
      </c>
      <c r="BH293" s="166" t="s">
        <v>241</v>
      </c>
      <c r="BI293" s="166" t="s">
        <v>191</v>
      </c>
      <c r="BJ293" s="166" t="s">
        <v>111</v>
      </c>
      <c r="BK293" s="166"/>
      <c r="BL293" s="166"/>
      <c r="BM293" s="166"/>
      <c r="BN293" s="166" t="s">
        <v>143</v>
      </c>
      <c r="BO293" s="166" t="s">
        <v>307</v>
      </c>
    </row>
    <row r="294" spans="1:67">
      <c r="A294" s="166">
        <v>284</v>
      </c>
      <c r="B294" s="166" t="s">
        <v>106</v>
      </c>
      <c r="C294" s="166" t="s">
        <v>107</v>
      </c>
      <c r="D294" s="166" t="s">
        <v>397</v>
      </c>
      <c r="E294" s="166" t="s">
        <v>2175</v>
      </c>
      <c r="F294" s="166" t="s">
        <v>201</v>
      </c>
      <c r="G294" s="166" t="s">
        <v>2176</v>
      </c>
      <c r="H294" s="166" t="s">
        <v>2177</v>
      </c>
      <c r="I294" s="166" t="s">
        <v>111</v>
      </c>
      <c r="J294" s="166" t="s">
        <v>112</v>
      </c>
      <c r="K294" s="166" t="s">
        <v>32</v>
      </c>
      <c r="L294" s="166" t="s">
        <v>113</v>
      </c>
      <c r="M294" s="166" t="s">
        <v>1387</v>
      </c>
      <c r="N294" s="166" t="s">
        <v>2178</v>
      </c>
      <c r="O294" s="166"/>
      <c r="P294" s="166"/>
      <c r="Q294" s="166" t="s">
        <v>2179</v>
      </c>
      <c r="R294" s="166" t="s">
        <v>32</v>
      </c>
      <c r="S294" s="166" t="s">
        <v>2180</v>
      </c>
      <c r="T294" s="166" t="s">
        <v>204</v>
      </c>
      <c r="U294" s="166" t="s">
        <v>2181</v>
      </c>
      <c r="V294" s="166" t="s">
        <v>119</v>
      </c>
      <c r="W294" s="166" t="s">
        <v>276</v>
      </c>
      <c r="X294" s="166" t="s">
        <v>112</v>
      </c>
      <c r="Y294" s="166" t="s">
        <v>2182</v>
      </c>
      <c r="Z294" s="166" t="s">
        <v>254</v>
      </c>
      <c r="AA294" s="166" t="s">
        <v>2183</v>
      </c>
      <c r="AB294" s="166" t="s">
        <v>2179</v>
      </c>
      <c r="AC294" s="166">
        <v>5903404</v>
      </c>
      <c r="AD294" s="166" t="s">
        <v>32</v>
      </c>
      <c r="AE294" s="166" t="s">
        <v>2184</v>
      </c>
      <c r="AF294" s="166" t="s">
        <v>32</v>
      </c>
      <c r="AG294" s="166" t="s">
        <v>2185</v>
      </c>
      <c r="AH294" s="167" t="s">
        <v>38</v>
      </c>
      <c r="AI294" s="166" t="s">
        <v>2190</v>
      </c>
      <c r="AJ294" s="166" t="s">
        <v>734</v>
      </c>
      <c r="AK294" s="166" t="s">
        <v>127</v>
      </c>
      <c r="AL294" s="166" t="s">
        <v>111</v>
      </c>
      <c r="AM294" s="168">
        <v>4800</v>
      </c>
      <c r="AN294" s="166"/>
      <c r="AO294" s="166" t="s">
        <v>2187</v>
      </c>
      <c r="AP294" s="166" t="s">
        <v>212</v>
      </c>
      <c r="AQ294" s="166" t="s">
        <v>184</v>
      </c>
      <c r="AR294" s="166"/>
      <c r="AS294" s="166" t="s">
        <v>2188</v>
      </c>
      <c r="AT294" s="166"/>
      <c r="AU294" s="166" t="s">
        <v>2134</v>
      </c>
      <c r="AV294" s="166"/>
      <c r="AW294" s="166" t="s">
        <v>2189</v>
      </c>
      <c r="AX294" s="166"/>
      <c r="AY294" s="166"/>
      <c r="AZ294" s="166"/>
      <c r="BA294" s="166"/>
      <c r="BB294" s="166">
        <v>92986994</v>
      </c>
      <c r="BC294" s="166" t="s">
        <v>137</v>
      </c>
      <c r="BD294" s="166" t="s">
        <v>138</v>
      </c>
      <c r="BE294" s="166" t="s">
        <v>285</v>
      </c>
      <c r="BF294" s="166" t="s">
        <v>217</v>
      </c>
      <c r="BG294" s="166" t="s">
        <v>190</v>
      </c>
      <c r="BH294" s="166" t="s">
        <v>241</v>
      </c>
      <c r="BI294" s="166" t="s">
        <v>191</v>
      </c>
      <c r="BJ294" s="166" t="s">
        <v>111</v>
      </c>
      <c r="BK294" s="166"/>
      <c r="BL294" s="166"/>
      <c r="BM294" s="166"/>
      <c r="BN294" s="166" t="s">
        <v>143</v>
      </c>
      <c r="BO294" s="166" t="s">
        <v>307</v>
      </c>
    </row>
    <row r="295" spans="1:67">
      <c r="A295" s="166">
        <v>285</v>
      </c>
      <c r="B295" s="166" t="s">
        <v>106</v>
      </c>
      <c r="C295" s="166" t="s">
        <v>107</v>
      </c>
      <c r="D295" s="166" t="s">
        <v>1442</v>
      </c>
      <c r="E295" s="166" t="s">
        <v>2191</v>
      </c>
      <c r="F295" s="166" t="s">
        <v>663</v>
      </c>
      <c r="G295" s="166" t="s">
        <v>2192</v>
      </c>
      <c r="H295" s="166" t="s">
        <v>2193</v>
      </c>
      <c r="I295" s="166" t="s">
        <v>111</v>
      </c>
      <c r="J295" s="166" t="s">
        <v>198</v>
      </c>
      <c r="K295" s="166" t="s">
        <v>9</v>
      </c>
      <c r="L295" s="166" t="s">
        <v>113</v>
      </c>
      <c r="M295" s="166" t="s">
        <v>292</v>
      </c>
      <c r="N295" s="166" t="s">
        <v>2194</v>
      </c>
      <c r="O295" s="166"/>
      <c r="P295" s="166"/>
      <c r="Q295" s="166" t="s">
        <v>1442</v>
      </c>
      <c r="R295" s="166" t="s">
        <v>9</v>
      </c>
      <c r="S295" s="166" t="s">
        <v>2195</v>
      </c>
      <c r="T295" s="166" t="s">
        <v>204</v>
      </c>
      <c r="U295" s="166" t="s">
        <v>2196</v>
      </c>
      <c r="V295" s="166" t="s">
        <v>119</v>
      </c>
      <c r="W295" s="166" t="s">
        <v>276</v>
      </c>
      <c r="X295" s="166" t="s">
        <v>198</v>
      </c>
      <c r="Y295" s="166" t="s">
        <v>1259</v>
      </c>
      <c r="Z295" s="166" t="s">
        <v>1448</v>
      </c>
      <c r="AA295" s="166" t="s">
        <v>1449</v>
      </c>
      <c r="AB295" s="166" t="s">
        <v>1442</v>
      </c>
      <c r="AC295" s="166">
        <v>5903007</v>
      </c>
      <c r="AD295" s="166" t="s">
        <v>9</v>
      </c>
      <c r="AE295" s="166" t="s">
        <v>2197</v>
      </c>
      <c r="AF295" s="166" t="s">
        <v>9</v>
      </c>
      <c r="AG295" s="166" t="s">
        <v>2198</v>
      </c>
      <c r="AH295" s="167" t="s">
        <v>38</v>
      </c>
      <c r="AI295" s="166" t="s">
        <v>2199</v>
      </c>
      <c r="AJ295" s="166" t="s">
        <v>1721</v>
      </c>
      <c r="AK295" s="166" t="s">
        <v>127</v>
      </c>
      <c r="AL295" s="166" t="s">
        <v>111</v>
      </c>
      <c r="AM295" s="168">
        <v>7200</v>
      </c>
      <c r="AN295" s="166"/>
      <c r="AO295" s="166" t="s">
        <v>2194</v>
      </c>
      <c r="AP295" s="166" t="s">
        <v>212</v>
      </c>
      <c r="AQ295" s="166" t="s">
        <v>184</v>
      </c>
      <c r="AR295" s="166"/>
      <c r="AS295" s="166" t="s">
        <v>1453</v>
      </c>
      <c r="AT295" s="166"/>
      <c r="AU295" s="166" t="s">
        <v>2134</v>
      </c>
      <c r="AV295" s="166"/>
      <c r="AW295" s="166" t="s">
        <v>2200</v>
      </c>
      <c r="AX295" s="166"/>
      <c r="AY295" s="166"/>
      <c r="AZ295" s="166"/>
      <c r="BA295" s="166"/>
      <c r="BB295" s="166">
        <v>93459585</v>
      </c>
      <c r="BC295" s="166" t="s">
        <v>137</v>
      </c>
      <c r="BD295" s="166" t="s">
        <v>238</v>
      </c>
      <c r="BE295" s="166" t="s">
        <v>285</v>
      </c>
      <c r="BF295" s="166" t="s">
        <v>217</v>
      </c>
      <c r="BG295" s="166" t="s">
        <v>190</v>
      </c>
      <c r="BH295" s="166" t="s">
        <v>241</v>
      </c>
      <c r="BI295" s="166" t="s">
        <v>137</v>
      </c>
      <c r="BJ295" s="166" t="s">
        <v>111</v>
      </c>
      <c r="BK295" s="166"/>
      <c r="BL295" s="166"/>
      <c r="BM295" s="166"/>
      <c r="BN295" s="166"/>
      <c r="BO295" s="166" t="s">
        <v>307</v>
      </c>
    </row>
    <row r="296" spans="1:67">
      <c r="A296" s="166">
        <v>286</v>
      </c>
      <c r="B296" s="166" t="s">
        <v>106</v>
      </c>
      <c r="C296" s="166" t="s">
        <v>107</v>
      </c>
      <c r="D296" s="166" t="s">
        <v>2201</v>
      </c>
      <c r="E296" s="166" t="s">
        <v>2202</v>
      </c>
      <c r="F296" s="166" t="s">
        <v>268</v>
      </c>
      <c r="G296" s="166" t="s">
        <v>2203</v>
      </c>
      <c r="H296" s="166" t="s">
        <v>2204</v>
      </c>
      <c r="I296" s="166" t="s">
        <v>111</v>
      </c>
      <c r="J296" s="166" t="s">
        <v>112</v>
      </c>
      <c r="K296" s="166" t="s">
        <v>32</v>
      </c>
      <c r="L296" s="166" t="s">
        <v>271</v>
      </c>
      <c r="M296" s="166" t="s">
        <v>2205</v>
      </c>
      <c r="N296" s="166" t="s">
        <v>111</v>
      </c>
      <c r="O296" s="166"/>
      <c r="P296" s="166"/>
      <c r="Q296" s="166" t="s">
        <v>2206</v>
      </c>
      <c r="R296" s="166" t="s">
        <v>32</v>
      </c>
      <c r="S296" s="166" t="s">
        <v>2207</v>
      </c>
      <c r="T296" s="166" t="s">
        <v>204</v>
      </c>
      <c r="U296" s="166" t="s">
        <v>2208</v>
      </c>
      <c r="V296" s="166" t="s">
        <v>119</v>
      </c>
      <c r="W296" s="166" t="s">
        <v>745</v>
      </c>
      <c r="X296" s="166" t="s">
        <v>112</v>
      </c>
      <c r="Y296" s="166" t="s">
        <v>1489</v>
      </c>
      <c r="Z296" s="166" t="s">
        <v>2209</v>
      </c>
      <c r="AA296" s="166" t="s">
        <v>2210</v>
      </c>
      <c r="AB296" s="166" t="s">
        <v>2206</v>
      </c>
      <c r="AC296" s="166">
        <v>5902654</v>
      </c>
      <c r="AD296" s="166" t="s">
        <v>32</v>
      </c>
      <c r="AE296" s="166" t="s">
        <v>2211</v>
      </c>
      <c r="AF296" s="166" t="s">
        <v>32</v>
      </c>
      <c r="AG296" s="166" t="s">
        <v>2212</v>
      </c>
      <c r="AH296" s="167" t="s">
        <v>41</v>
      </c>
      <c r="AI296" s="166" t="s">
        <v>1465</v>
      </c>
      <c r="AJ296" s="166" t="s">
        <v>155</v>
      </c>
      <c r="AK296" s="166" t="s">
        <v>127</v>
      </c>
      <c r="AL296" s="166" t="s">
        <v>111</v>
      </c>
      <c r="AM296" s="168">
        <v>3116.8</v>
      </c>
      <c r="AN296" s="166"/>
      <c r="AO296" s="166" t="s">
        <v>111</v>
      </c>
      <c r="AP296" s="166" t="s">
        <v>212</v>
      </c>
      <c r="AQ296" s="166" t="s">
        <v>184</v>
      </c>
      <c r="AR296" s="166" t="s">
        <v>1345</v>
      </c>
      <c r="AS296" s="166" t="s">
        <v>2213</v>
      </c>
      <c r="AT296" s="166" t="s">
        <v>2214</v>
      </c>
      <c r="AU296" s="166" t="s">
        <v>2134</v>
      </c>
      <c r="AV296" s="166"/>
      <c r="AW296" s="166" t="s">
        <v>2215</v>
      </c>
      <c r="AX296" s="166"/>
      <c r="AY296" s="166"/>
      <c r="AZ296" s="166"/>
      <c r="BA296" s="166"/>
      <c r="BB296" s="166">
        <v>93133408</v>
      </c>
      <c r="BC296" s="166" t="s">
        <v>137</v>
      </c>
      <c r="BD296" s="166" t="s">
        <v>138</v>
      </c>
      <c r="BE296" s="166" t="s">
        <v>2216</v>
      </c>
      <c r="BF296" s="166" t="s">
        <v>812</v>
      </c>
      <c r="BG296" s="166" t="s">
        <v>190</v>
      </c>
      <c r="BH296" s="166" t="s">
        <v>286</v>
      </c>
      <c r="BI296" s="166" t="s">
        <v>191</v>
      </c>
      <c r="BJ296" s="166" t="s">
        <v>111</v>
      </c>
      <c r="BK296" s="166"/>
      <c r="BL296" s="166" t="s">
        <v>142</v>
      </c>
      <c r="BM296" s="166"/>
      <c r="BN296" s="166" t="s">
        <v>192</v>
      </c>
      <c r="BO296" s="166" t="s">
        <v>287</v>
      </c>
    </row>
    <row r="297" spans="1:67">
      <c r="A297" s="166">
        <v>287</v>
      </c>
      <c r="B297" s="166" t="s">
        <v>106</v>
      </c>
      <c r="C297" s="166" t="s">
        <v>107</v>
      </c>
      <c r="D297" s="166" t="s">
        <v>2201</v>
      </c>
      <c r="E297" s="166" t="s">
        <v>2202</v>
      </c>
      <c r="F297" s="166" t="s">
        <v>268</v>
      </c>
      <c r="G297" s="166" t="s">
        <v>2203</v>
      </c>
      <c r="H297" s="166" t="s">
        <v>2204</v>
      </c>
      <c r="I297" s="166" t="s">
        <v>111</v>
      </c>
      <c r="J297" s="166" t="s">
        <v>112</v>
      </c>
      <c r="K297" s="166" t="s">
        <v>32</v>
      </c>
      <c r="L297" s="166" t="s">
        <v>271</v>
      </c>
      <c r="M297" s="166" t="s">
        <v>2205</v>
      </c>
      <c r="N297" s="166" t="s">
        <v>111</v>
      </c>
      <c r="O297" s="166"/>
      <c r="P297" s="166"/>
      <c r="Q297" s="166" t="s">
        <v>2206</v>
      </c>
      <c r="R297" s="166" t="s">
        <v>32</v>
      </c>
      <c r="S297" s="166" t="s">
        <v>2207</v>
      </c>
      <c r="T297" s="166" t="s">
        <v>204</v>
      </c>
      <c r="U297" s="166" t="s">
        <v>2208</v>
      </c>
      <c r="V297" s="166" t="s">
        <v>119</v>
      </c>
      <c r="W297" s="166" t="s">
        <v>745</v>
      </c>
      <c r="X297" s="166" t="s">
        <v>112</v>
      </c>
      <c r="Y297" s="166" t="s">
        <v>1489</v>
      </c>
      <c r="Z297" s="166" t="s">
        <v>2209</v>
      </c>
      <c r="AA297" s="166" t="s">
        <v>2210</v>
      </c>
      <c r="AB297" s="166" t="s">
        <v>2206</v>
      </c>
      <c r="AC297" s="166">
        <v>5902654</v>
      </c>
      <c r="AD297" s="166" t="s">
        <v>32</v>
      </c>
      <c r="AE297" s="166" t="s">
        <v>2211</v>
      </c>
      <c r="AF297" s="166" t="s">
        <v>32</v>
      </c>
      <c r="AG297" s="166" t="s">
        <v>2212</v>
      </c>
      <c r="AH297" s="167" t="s">
        <v>41</v>
      </c>
      <c r="AI297" s="166" t="s">
        <v>1473</v>
      </c>
      <c r="AJ297" s="166" t="s">
        <v>152</v>
      </c>
      <c r="AK297" s="166" t="s">
        <v>127</v>
      </c>
      <c r="AL297" s="166" t="s">
        <v>111</v>
      </c>
      <c r="AM297" s="168">
        <v>6545.8</v>
      </c>
      <c r="AN297" s="166"/>
      <c r="AO297" s="166" t="s">
        <v>111</v>
      </c>
      <c r="AP297" s="166" t="s">
        <v>212</v>
      </c>
      <c r="AQ297" s="166" t="s">
        <v>184</v>
      </c>
      <c r="AR297" s="166" t="s">
        <v>1345</v>
      </c>
      <c r="AS297" s="166" t="s">
        <v>2213</v>
      </c>
      <c r="AT297" s="166" t="s">
        <v>2217</v>
      </c>
      <c r="AU297" s="166" t="s">
        <v>2134</v>
      </c>
      <c r="AV297" s="166"/>
      <c r="AW297" s="166" t="s">
        <v>2215</v>
      </c>
      <c r="AX297" s="166"/>
      <c r="AY297" s="166"/>
      <c r="AZ297" s="166"/>
      <c r="BA297" s="166"/>
      <c r="BB297" s="166">
        <v>93133408</v>
      </c>
      <c r="BC297" s="166" t="s">
        <v>137</v>
      </c>
      <c r="BD297" s="166" t="s">
        <v>138</v>
      </c>
      <c r="BE297" s="166" t="s">
        <v>2216</v>
      </c>
      <c r="BF297" s="166" t="s">
        <v>812</v>
      </c>
      <c r="BG297" s="166" t="s">
        <v>190</v>
      </c>
      <c r="BH297" s="166" t="s">
        <v>286</v>
      </c>
      <c r="BI297" s="166" t="s">
        <v>191</v>
      </c>
      <c r="BJ297" s="166" t="s">
        <v>111</v>
      </c>
      <c r="BK297" s="166"/>
      <c r="BL297" s="166" t="s">
        <v>142</v>
      </c>
      <c r="BM297" s="166"/>
      <c r="BN297" s="166" t="s">
        <v>192</v>
      </c>
      <c r="BO297" s="166" t="s">
        <v>287</v>
      </c>
    </row>
    <row r="298" spans="1:67">
      <c r="A298" s="166">
        <v>288</v>
      </c>
      <c r="B298" s="166" t="s">
        <v>106</v>
      </c>
      <c r="C298" s="166" t="s">
        <v>107</v>
      </c>
      <c r="D298" s="166" t="s">
        <v>2201</v>
      </c>
      <c r="E298" s="166" t="s">
        <v>2202</v>
      </c>
      <c r="F298" s="166" t="s">
        <v>268</v>
      </c>
      <c r="G298" s="166" t="s">
        <v>2203</v>
      </c>
      <c r="H298" s="166" t="s">
        <v>2204</v>
      </c>
      <c r="I298" s="166" t="s">
        <v>111</v>
      </c>
      <c r="J298" s="166" t="s">
        <v>112</v>
      </c>
      <c r="K298" s="166" t="s">
        <v>32</v>
      </c>
      <c r="L298" s="166" t="s">
        <v>271</v>
      </c>
      <c r="M298" s="166" t="s">
        <v>2205</v>
      </c>
      <c r="N298" s="166" t="s">
        <v>111</v>
      </c>
      <c r="O298" s="166"/>
      <c r="P298" s="166"/>
      <c r="Q298" s="166" t="s">
        <v>2206</v>
      </c>
      <c r="R298" s="166" t="s">
        <v>32</v>
      </c>
      <c r="S298" s="166" t="s">
        <v>2207</v>
      </c>
      <c r="T298" s="166" t="s">
        <v>204</v>
      </c>
      <c r="U298" s="166" t="s">
        <v>2208</v>
      </c>
      <c r="V298" s="166" t="s">
        <v>119</v>
      </c>
      <c r="W298" s="166" t="s">
        <v>745</v>
      </c>
      <c r="X298" s="166" t="s">
        <v>112</v>
      </c>
      <c r="Y298" s="166" t="s">
        <v>1489</v>
      </c>
      <c r="Z298" s="166" t="s">
        <v>2209</v>
      </c>
      <c r="AA298" s="166" t="s">
        <v>2210</v>
      </c>
      <c r="AB298" s="166" t="s">
        <v>2206</v>
      </c>
      <c r="AC298" s="166">
        <v>5902654</v>
      </c>
      <c r="AD298" s="166" t="s">
        <v>32</v>
      </c>
      <c r="AE298" s="166" t="s">
        <v>2211</v>
      </c>
      <c r="AF298" s="166" t="s">
        <v>32</v>
      </c>
      <c r="AG298" s="166" t="s">
        <v>2212</v>
      </c>
      <c r="AH298" s="167" t="s">
        <v>41</v>
      </c>
      <c r="AI298" s="166" t="s">
        <v>2072</v>
      </c>
      <c r="AJ298" s="166" t="s">
        <v>148</v>
      </c>
      <c r="AK298" s="166" t="s">
        <v>127</v>
      </c>
      <c r="AL298" s="166" t="s">
        <v>111</v>
      </c>
      <c r="AM298" s="168">
        <v>4987.3</v>
      </c>
      <c r="AN298" s="166"/>
      <c r="AO298" s="166" t="s">
        <v>111</v>
      </c>
      <c r="AP298" s="166" t="s">
        <v>212</v>
      </c>
      <c r="AQ298" s="166" t="s">
        <v>184</v>
      </c>
      <c r="AR298" s="166" t="s">
        <v>1345</v>
      </c>
      <c r="AS298" s="166" t="s">
        <v>2213</v>
      </c>
      <c r="AT298" s="166" t="s">
        <v>2218</v>
      </c>
      <c r="AU298" s="166" t="s">
        <v>2134</v>
      </c>
      <c r="AV298" s="166"/>
      <c r="AW298" s="166" t="s">
        <v>2215</v>
      </c>
      <c r="AX298" s="166"/>
      <c r="AY298" s="166"/>
      <c r="AZ298" s="166"/>
      <c r="BA298" s="166"/>
      <c r="BB298" s="166">
        <v>93133408</v>
      </c>
      <c r="BC298" s="166" t="s">
        <v>137</v>
      </c>
      <c r="BD298" s="166" t="s">
        <v>138</v>
      </c>
      <c r="BE298" s="166" t="s">
        <v>2216</v>
      </c>
      <c r="BF298" s="166" t="s">
        <v>812</v>
      </c>
      <c r="BG298" s="166" t="s">
        <v>190</v>
      </c>
      <c r="BH298" s="166" t="s">
        <v>286</v>
      </c>
      <c r="BI298" s="166" t="s">
        <v>191</v>
      </c>
      <c r="BJ298" s="166" t="s">
        <v>111</v>
      </c>
      <c r="BK298" s="166"/>
      <c r="BL298" s="166" t="s">
        <v>142</v>
      </c>
      <c r="BM298" s="166"/>
      <c r="BN298" s="166" t="s">
        <v>192</v>
      </c>
      <c r="BO298" s="166" t="s">
        <v>287</v>
      </c>
    </row>
    <row r="299" spans="1:67">
      <c r="A299" s="166">
        <v>289</v>
      </c>
      <c r="B299" s="166" t="s">
        <v>106</v>
      </c>
      <c r="C299" s="166" t="s">
        <v>107</v>
      </c>
      <c r="D299" s="166" t="s">
        <v>2201</v>
      </c>
      <c r="E299" s="166" t="s">
        <v>2202</v>
      </c>
      <c r="F299" s="166" t="s">
        <v>268</v>
      </c>
      <c r="G299" s="166" t="s">
        <v>2203</v>
      </c>
      <c r="H299" s="166" t="s">
        <v>2204</v>
      </c>
      <c r="I299" s="166" t="s">
        <v>111</v>
      </c>
      <c r="J299" s="166" t="s">
        <v>112</v>
      </c>
      <c r="K299" s="166" t="s">
        <v>32</v>
      </c>
      <c r="L299" s="166" t="s">
        <v>271</v>
      </c>
      <c r="M299" s="166" t="s">
        <v>2205</v>
      </c>
      <c r="N299" s="166" t="s">
        <v>111</v>
      </c>
      <c r="O299" s="166"/>
      <c r="P299" s="166"/>
      <c r="Q299" s="166" t="s">
        <v>2206</v>
      </c>
      <c r="R299" s="166" t="s">
        <v>32</v>
      </c>
      <c r="S299" s="166" t="s">
        <v>2207</v>
      </c>
      <c r="T299" s="166" t="s">
        <v>204</v>
      </c>
      <c r="U299" s="166" t="s">
        <v>2208</v>
      </c>
      <c r="V299" s="166" t="s">
        <v>119</v>
      </c>
      <c r="W299" s="166" t="s">
        <v>745</v>
      </c>
      <c r="X299" s="166" t="s">
        <v>112</v>
      </c>
      <c r="Y299" s="166" t="s">
        <v>1489</v>
      </c>
      <c r="Z299" s="166" t="s">
        <v>2209</v>
      </c>
      <c r="AA299" s="166" t="s">
        <v>2210</v>
      </c>
      <c r="AB299" s="166" t="s">
        <v>2206</v>
      </c>
      <c r="AC299" s="166">
        <v>5902654</v>
      </c>
      <c r="AD299" s="166" t="s">
        <v>32</v>
      </c>
      <c r="AE299" s="166" t="s">
        <v>2211</v>
      </c>
      <c r="AF299" s="166" t="s">
        <v>32</v>
      </c>
      <c r="AG299" s="166" t="s">
        <v>2212</v>
      </c>
      <c r="AH299" s="167" t="s">
        <v>41</v>
      </c>
      <c r="AI299" s="166" t="s">
        <v>2113</v>
      </c>
      <c r="AJ299" s="166" t="s">
        <v>164</v>
      </c>
      <c r="AK299" s="166" t="s">
        <v>127</v>
      </c>
      <c r="AL299" s="166" t="s">
        <v>111</v>
      </c>
      <c r="AM299" s="168">
        <v>4473</v>
      </c>
      <c r="AN299" s="166"/>
      <c r="AO299" s="166" t="s">
        <v>111</v>
      </c>
      <c r="AP299" s="166" t="s">
        <v>212</v>
      </c>
      <c r="AQ299" s="166" t="s">
        <v>184</v>
      </c>
      <c r="AR299" s="166" t="s">
        <v>1345</v>
      </c>
      <c r="AS299" s="166" t="s">
        <v>2213</v>
      </c>
      <c r="AT299" s="166" t="s">
        <v>2219</v>
      </c>
      <c r="AU299" s="166" t="s">
        <v>2134</v>
      </c>
      <c r="AV299" s="166"/>
      <c r="AW299" s="166" t="s">
        <v>2215</v>
      </c>
      <c r="AX299" s="166"/>
      <c r="AY299" s="166"/>
      <c r="AZ299" s="166"/>
      <c r="BA299" s="166"/>
      <c r="BB299" s="166">
        <v>93133408</v>
      </c>
      <c r="BC299" s="166" t="s">
        <v>137</v>
      </c>
      <c r="BD299" s="166" t="s">
        <v>138</v>
      </c>
      <c r="BE299" s="166" t="s">
        <v>2216</v>
      </c>
      <c r="BF299" s="166" t="s">
        <v>812</v>
      </c>
      <c r="BG299" s="166" t="s">
        <v>190</v>
      </c>
      <c r="BH299" s="166" t="s">
        <v>286</v>
      </c>
      <c r="BI299" s="166" t="s">
        <v>191</v>
      </c>
      <c r="BJ299" s="166" t="s">
        <v>111</v>
      </c>
      <c r="BK299" s="166"/>
      <c r="BL299" s="166" t="s">
        <v>142</v>
      </c>
      <c r="BM299" s="166"/>
      <c r="BN299" s="166" t="s">
        <v>192</v>
      </c>
      <c r="BO299" s="166" t="s">
        <v>287</v>
      </c>
    </row>
    <row r="300" spans="1:67">
      <c r="A300" s="166">
        <v>290</v>
      </c>
      <c r="B300" s="166" t="s">
        <v>106</v>
      </c>
      <c r="C300" s="166" t="s">
        <v>107</v>
      </c>
      <c r="D300" s="166" t="s">
        <v>2201</v>
      </c>
      <c r="E300" s="166" t="s">
        <v>2202</v>
      </c>
      <c r="F300" s="166" t="s">
        <v>268</v>
      </c>
      <c r="G300" s="166" t="s">
        <v>2203</v>
      </c>
      <c r="H300" s="166" t="s">
        <v>2204</v>
      </c>
      <c r="I300" s="166" t="s">
        <v>111</v>
      </c>
      <c r="J300" s="166" t="s">
        <v>112</v>
      </c>
      <c r="K300" s="166" t="s">
        <v>32</v>
      </c>
      <c r="L300" s="166" t="s">
        <v>271</v>
      </c>
      <c r="M300" s="166" t="s">
        <v>2205</v>
      </c>
      <c r="N300" s="166" t="s">
        <v>111</v>
      </c>
      <c r="O300" s="166"/>
      <c r="P300" s="166"/>
      <c r="Q300" s="166" t="s">
        <v>2206</v>
      </c>
      <c r="R300" s="166" t="s">
        <v>32</v>
      </c>
      <c r="S300" s="166" t="s">
        <v>2207</v>
      </c>
      <c r="T300" s="166" t="s">
        <v>204</v>
      </c>
      <c r="U300" s="166" t="s">
        <v>2208</v>
      </c>
      <c r="V300" s="166" t="s">
        <v>119</v>
      </c>
      <c r="W300" s="166" t="s">
        <v>745</v>
      </c>
      <c r="X300" s="166" t="s">
        <v>112</v>
      </c>
      <c r="Y300" s="166" t="s">
        <v>1489</v>
      </c>
      <c r="Z300" s="166" t="s">
        <v>2209</v>
      </c>
      <c r="AA300" s="166" t="s">
        <v>2210</v>
      </c>
      <c r="AB300" s="166" t="s">
        <v>2206</v>
      </c>
      <c r="AC300" s="166">
        <v>5902654</v>
      </c>
      <c r="AD300" s="166" t="s">
        <v>32</v>
      </c>
      <c r="AE300" s="166" t="s">
        <v>2211</v>
      </c>
      <c r="AF300" s="166" t="s">
        <v>32</v>
      </c>
      <c r="AG300" s="166" t="s">
        <v>2212</v>
      </c>
      <c r="AH300" s="167" t="s">
        <v>41</v>
      </c>
      <c r="AI300" s="166" t="s">
        <v>2115</v>
      </c>
      <c r="AJ300" s="166" t="s">
        <v>161</v>
      </c>
      <c r="AK300" s="166" t="s">
        <v>127</v>
      </c>
      <c r="AL300" s="166" t="s">
        <v>111</v>
      </c>
      <c r="AM300" s="168">
        <v>3162.5</v>
      </c>
      <c r="AN300" s="166"/>
      <c r="AO300" s="166" t="s">
        <v>111</v>
      </c>
      <c r="AP300" s="166" t="s">
        <v>212</v>
      </c>
      <c r="AQ300" s="166" t="s">
        <v>184</v>
      </c>
      <c r="AR300" s="166" t="s">
        <v>1345</v>
      </c>
      <c r="AS300" s="166" t="s">
        <v>2213</v>
      </c>
      <c r="AT300" s="166" t="s">
        <v>2220</v>
      </c>
      <c r="AU300" s="166" t="s">
        <v>2134</v>
      </c>
      <c r="AV300" s="166"/>
      <c r="AW300" s="166" t="s">
        <v>2215</v>
      </c>
      <c r="AX300" s="166"/>
      <c r="AY300" s="166"/>
      <c r="AZ300" s="166"/>
      <c r="BA300" s="166"/>
      <c r="BB300" s="166">
        <v>93133408</v>
      </c>
      <c r="BC300" s="166" t="s">
        <v>137</v>
      </c>
      <c r="BD300" s="166" t="s">
        <v>138</v>
      </c>
      <c r="BE300" s="166" t="s">
        <v>2216</v>
      </c>
      <c r="BF300" s="166" t="s">
        <v>812</v>
      </c>
      <c r="BG300" s="166" t="s">
        <v>190</v>
      </c>
      <c r="BH300" s="166" t="s">
        <v>286</v>
      </c>
      <c r="BI300" s="166" t="s">
        <v>191</v>
      </c>
      <c r="BJ300" s="166" t="s">
        <v>111</v>
      </c>
      <c r="BK300" s="166"/>
      <c r="BL300" s="166" t="s">
        <v>142</v>
      </c>
      <c r="BM300" s="166"/>
      <c r="BN300" s="166" t="s">
        <v>192</v>
      </c>
      <c r="BO300" s="166" t="s">
        <v>287</v>
      </c>
    </row>
    <row r="301" spans="1:67">
      <c r="A301" s="166">
        <v>291</v>
      </c>
      <c r="B301" s="166" t="s">
        <v>106</v>
      </c>
      <c r="C301" s="166" t="s">
        <v>107</v>
      </c>
      <c r="D301" s="166" t="s">
        <v>2201</v>
      </c>
      <c r="E301" s="166" t="s">
        <v>2202</v>
      </c>
      <c r="F301" s="166" t="s">
        <v>268</v>
      </c>
      <c r="G301" s="166" t="s">
        <v>2203</v>
      </c>
      <c r="H301" s="166" t="s">
        <v>2204</v>
      </c>
      <c r="I301" s="166" t="s">
        <v>111</v>
      </c>
      <c r="J301" s="166" t="s">
        <v>112</v>
      </c>
      <c r="K301" s="166" t="s">
        <v>32</v>
      </c>
      <c r="L301" s="166" t="s">
        <v>271</v>
      </c>
      <c r="M301" s="166" t="s">
        <v>2205</v>
      </c>
      <c r="N301" s="166" t="s">
        <v>111</v>
      </c>
      <c r="O301" s="166"/>
      <c r="P301" s="166"/>
      <c r="Q301" s="166" t="s">
        <v>2206</v>
      </c>
      <c r="R301" s="166" t="s">
        <v>32</v>
      </c>
      <c r="S301" s="166" t="s">
        <v>2207</v>
      </c>
      <c r="T301" s="166" t="s">
        <v>204</v>
      </c>
      <c r="U301" s="166" t="s">
        <v>2208</v>
      </c>
      <c r="V301" s="166" t="s">
        <v>119</v>
      </c>
      <c r="W301" s="166" t="s">
        <v>745</v>
      </c>
      <c r="X301" s="166" t="s">
        <v>112</v>
      </c>
      <c r="Y301" s="166" t="s">
        <v>1489</v>
      </c>
      <c r="Z301" s="166" t="s">
        <v>2209</v>
      </c>
      <c r="AA301" s="166" t="s">
        <v>2210</v>
      </c>
      <c r="AB301" s="166" t="s">
        <v>2206</v>
      </c>
      <c r="AC301" s="166">
        <v>5902654</v>
      </c>
      <c r="AD301" s="166" t="s">
        <v>32</v>
      </c>
      <c r="AE301" s="166" t="s">
        <v>2211</v>
      </c>
      <c r="AF301" s="166" t="s">
        <v>32</v>
      </c>
      <c r="AG301" s="166" t="s">
        <v>2212</v>
      </c>
      <c r="AH301" s="167" t="s">
        <v>41</v>
      </c>
      <c r="AI301" s="166" t="s">
        <v>2117</v>
      </c>
      <c r="AJ301" s="166" t="s">
        <v>158</v>
      </c>
      <c r="AK301" s="166" t="s">
        <v>127</v>
      </c>
      <c r="AL301" s="166" t="s">
        <v>111</v>
      </c>
      <c r="AM301" s="168">
        <v>6514.6</v>
      </c>
      <c r="AN301" s="166"/>
      <c r="AO301" s="166" t="s">
        <v>111</v>
      </c>
      <c r="AP301" s="166" t="s">
        <v>212</v>
      </c>
      <c r="AQ301" s="166" t="s">
        <v>184</v>
      </c>
      <c r="AR301" s="166" t="s">
        <v>1345</v>
      </c>
      <c r="AS301" s="166" t="s">
        <v>2213</v>
      </c>
      <c r="AT301" s="166" t="s">
        <v>2221</v>
      </c>
      <c r="AU301" s="166" t="s">
        <v>2134</v>
      </c>
      <c r="AV301" s="166"/>
      <c r="AW301" s="166" t="s">
        <v>2215</v>
      </c>
      <c r="AX301" s="166"/>
      <c r="AY301" s="166"/>
      <c r="AZ301" s="166"/>
      <c r="BA301" s="166"/>
      <c r="BB301" s="166">
        <v>93133408</v>
      </c>
      <c r="BC301" s="166" t="s">
        <v>137</v>
      </c>
      <c r="BD301" s="166" t="s">
        <v>138</v>
      </c>
      <c r="BE301" s="166" t="s">
        <v>2216</v>
      </c>
      <c r="BF301" s="166" t="s">
        <v>812</v>
      </c>
      <c r="BG301" s="166" t="s">
        <v>190</v>
      </c>
      <c r="BH301" s="166" t="s">
        <v>286</v>
      </c>
      <c r="BI301" s="166" t="s">
        <v>191</v>
      </c>
      <c r="BJ301" s="166" t="s">
        <v>111</v>
      </c>
      <c r="BK301" s="166"/>
      <c r="BL301" s="166" t="s">
        <v>142</v>
      </c>
      <c r="BM301" s="166"/>
      <c r="BN301" s="166" t="s">
        <v>192</v>
      </c>
      <c r="BO301" s="166" t="s">
        <v>287</v>
      </c>
    </row>
    <row r="302" spans="1:67">
      <c r="A302" s="166">
        <v>292</v>
      </c>
      <c r="B302" s="166" t="s">
        <v>106</v>
      </c>
      <c r="C302" s="166" t="s">
        <v>107</v>
      </c>
      <c r="D302" s="166" t="s">
        <v>2201</v>
      </c>
      <c r="E302" s="166" t="s">
        <v>2202</v>
      </c>
      <c r="F302" s="166" t="s">
        <v>268</v>
      </c>
      <c r="G302" s="166" t="s">
        <v>2203</v>
      </c>
      <c r="H302" s="166" t="s">
        <v>2204</v>
      </c>
      <c r="I302" s="166" t="s">
        <v>111</v>
      </c>
      <c r="J302" s="166" t="s">
        <v>112</v>
      </c>
      <c r="K302" s="166" t="s">
        <v>32</v>
      </c>
      <c r="L302" s="166" t="s">
        <v>271</v>
      </c>
      <c r="M302" s="166" t="s">
        <v>2205</v>
      </c>
      <c r="N302" s="166" t="s">
        <v>111</v>
      </c>
      <c r="O302" s="166"/>
      <c r="P302" s="166"/>
      <c r="Q302" s="166" t="s">
        <v>2206</v>
      </c>
      <c r="R302" s="166" t="s">
        <v>32</v>
      </c>
      <c r="S302" s="166" t="s">
        <v>2207</v>
      </c>
      <c r="T302" s="166" t="s">
        <v>204</v>
      </c>
      <c r="U302" s="166" t="s">
        <v>2208</v>
      </c>
      <c r="V302" s="166" t="s">
        <v>119</v>
      </c>
      <c r="W302" s="166" t="s">
        <v>745</v>
      </c>
      <c r="X302" s="166" t="s">
        <v>112</v>
      </c>
      <c r="Y302" s="166" t="s">
        <v>1489</v>
      </c>
      <c r="Z302" s="166" t="s">
        <v>2209</v>
      </c>
      <c r="AA302" s="166" t="s">
        <v>2210</v>
      </c>
      <c r="AB302" s="166" t="s">
        <v>2206</v>
      </c>
      <c r="AC302" s="166">
        <v>5902654</v>
      </c>
      <c r="AD302" s="166" t="s">
        <v>32</v>
      </c>
      <c r="AE302" s="166" t="s">
        <v>2211</v>
      </c>
      <c r="AF302" s="166" t="s">
        <v>32</v>
      </c>
      <c r="AG302" s="166" t="s">
        <v>2212</v>
      </c>
      <c r="AH302" s="167" t="s">
        <v>41</v>
      </c>
      <c r="AI302" s="166" t="s">
        <v>2222</v>
      </c>
      <c r="AJ302" s="166" t="s">
        <v>1887</v>
      </c>
      <c r="AK302" s="166" t="s">
        <v>127</v>
      </c>
      <c r="AL302" s="166" t="s">
        <v>111</v>
      </c>
      <c r="AM302" s="168">
        <v>21000</v>
      </c>
      <c r="AN302" s="166"/>
      <c r="AO302" s="166" t="s">
        <v>111</v>
      </c>
      <c r="AP302" s="166" t="s">
        <v>212</v>
      </c>
      <c r="AQ302" s="166" t="s">
        <v>184</v>
      </c>
      <c r="AR302" s="166" t="s">
        <v>1345</v>
      </c>
      <c r="AS302" s="166" t="s">
        <v>2213</v>
      </c>
      <c r="AT302" s="166"/>
      <c r="AU302" s="166" t="s">
        <v>2134</v>
      </c>
      <c r="AV302" s="166"/>
      <c r="AW302" s="166" t="s">
        <v>2215</v>
      </c>
      <c r="AX302" s="166"/>
      <c r="AY302" s="166"/>
      <c r="AZ302" s="166"/>
      <c r="BA302" s="166"/>
      <c r="BB302" s="166">
        <v>93133408</v>
      </c>
      <c r="BC302" s="166" t="s">
        <v>137</v>
      </c>
      <c r="BD302" s="166" t="s">
        <v>138</v>
      </c>
      <c r="BE302" s="166" t="s">
        <v>2216</v>
      </c>
      <c r="BF302" s="166" t="s">
        <v>812</v>
      </c>
      <c r="BG302" s="166" t="s">
        <v>190</v>
      </c>
      <c r="BH302" s="166" t="s">
        <v>286</v>
      </c>
      <c r="BI302" s="166" t="s">
        <v>191</v>
      </c>
      <c r="BJ302" s="166" t="s">
        <v>111</v>
      </c>
      <c r="BK302" s="166"/>
      <c r="BL302" s="166"/>
      <c r="BM302" s="166"/>
      <c r="BN302" s="166" t="s">
        <v>192</v>
      </c>
      <c r="BO302" s="166" t="s">
        <v>287</v>
      </c>
    </row>
    <row r="303" spans="1:67">
      <c r="A303" s="166">
        <v>293</v>
      </c>
      <c r="B303" s="166" t="s">
        <v>106</v>
      </c>
      <c r="C303" s="166" t="s">
        <v>107</v>
      </c>
      <c r="D303" s="166" t="s">
        <v>298</v>
      </c>
      <c r="E303" s="166" t="s">
        <v>2223</v>
      </c>
      <c r="F303" s="166" t="s">
        <v>329</v>
      </c>
      <c r="G303" s="166" t="s">
        <v>2224</v>
      </c>
      <c r="H303" s="166" t="s">
        <v>2225</v>
      </c>
      <c r="I303" s="166" t="s">
        <v>111</v>
      </c>
      <c r="J303" s="166" t="s">
        <v>247</v>
      </c>
      <c r="K303" s="166" t="s">
        <v>32</v>
      </c>
      <c r="L303" s="166" t="s">
        <v>271</v>
      </c>
      <c r="M303" s="166" t="s">
        <v>2205</v>
      </c>
      <c r="N303" s="166" t="s">
        <v>111</v>
      </c>
      <c r="O303" s="166"/>
      <c r="P303" s="166"/>
      <c r="Q303" s="166" t="s">
        <v>2226</v>
      </c>
      <c r="R303" s="166" t="s">
        <v>32</v>
      </c>
      <c r="S303" s="166" t="s">
        <v>2227</v>
      </c>
      <c r="T303" s="166" t="s">
        <v>204</v>
      </c>
      <c r="U303" s="166" t="s">
        <v>2228</v>
      </c>
      <c r="V303" s="166" t="s">
        <v>119</v>
      </c>
      <c r="W303" s="166" t="s">
        <v>227</v>
      </c>
      <c r="X303" s="166" t="s">
        <v>247</v>
      </c>
      <c r="Y303" s="166" t="s">
        <v>524</v>
      </c>
      <c r="Z303" s="166" t="s">
        <v>2229</v>
      </c>
      <c r="AA303" s="166" t="s">
        <v>2230</v>
      </c>
      <c r="AB303" s="166" t="s">
        <v>2226</v>
      </c>
      <c r="AC303" s="166">
        <v>5909485</v>
      </c>
      <c r="AD303" s="166" t="s">
        <v>23</v>
      </c>
      <c r="AE303" s="166" t="s">
        <v>2231</v>
      </c>
      <c r="AF303" s="166" t="s">
        <v>32</v>
      </c>
      <c r="AG303" s="166" t="s">
        <v>2232</v>
      </c>
      <c r="AH303" s="167" t="s">
        <v>41</v>
      </c>
      <c r="AI303" s="166"/>
      <c r="AJ303" s="166"/>
      <c r="AK303" s="166" t="s">
        <v>127</v>
      </c>
      <c r="AL303" s="166" t="s">
        <v>111</v>
      </c>
      <c r="AM303" s="168">
        <v>9400</v>
      </c>
      <c r="AN303" s="166"/>
      <c r="AO303" s="166" t="s">
        <v>111</v>
      </c>
      <c r="AP303" s="166" t="s">
        <v>447</v>
      </c>
      <c r="AQ303" s="166" t="s">
        <v>184</v>
      </c>
      <c r="AR303" s="166"/>
      <c r="AS303" s="166" t="s">
        <v>2233</v>
      </c>
      <c r="AT303" s="166"/>
      <c r="AU303" s="166"/>
      <c r="AV303" s="166"/>
      <c r="AW303" s="166" t="s">
        <v>2234</v>
      </c>
      <c r="AX303" s="166"/>
      <c r="AY303" s="166"/>
      <c r="AZ303" s="166"/>
      <c r="BA303" s="166"/>
      <c r="BB303" s="166">
        <v>93374141</v>
      </c>
      <c r="BC303" s="166" t="s">
        <v>137</v>
      </c>
      <c r="BD303" s="166" t="s">
        <v>263</v>
      </c>
      <c r="BE303" s="166" t="s">
        <v>239</v>
      </c>
      <c r="BF303" s="166" t="s">
        <v>217</v>
      </c>
      <c r="BG303" s="166" t="s">
        <v>190</v>
      </c>
      <c r="BH303" s="166" t="s">
        <v>658</v>
      </c>
      <c r="BI303" s="166" t="s">
        <v>137</v>
      </c>
      <c r="BJ303" s="166" t="s">
        <v>111</v>
      </c>
      <c r="BK303" s="166"/>
      <c r="BL303" s="166"/>
      <c r="BM303" s="166"/>
      <c r="BN303" s="166" t="s">
        <v>192</v>
      </c>
      <c r="BO303" s="166" t="s">
        <v>307</v>
      </c>
    </row>
    <row r="304" spans="1:67">
      <c r="A304" s="166">
        <v>294</v>
      </c>
      <c r="B304" s="166" t="s">
        <v>106</v>
      </c>
      <c r="C304" s="166" t="s">
        <v>107</v>
      </c>
      <c r="D304" s="166" t="s">
        <v>298</v>
      </c>
      <c r="E304" s="166" t="s">
        <v>2223</v>
      </c>
      <c r="F304" s="166" t="s">
        <v>329</v>
      </c>
      <c r="G304" s="166" t="s">
        <v>2224</v>
      </c>
      <c r="H304" s="166" t="s">
        <v>2225</v>
      </c>
      <c r="I304" s="166" t="s">
        <v>111</v>
      </c>
      <c r="J304" s="166" t="s">
        <v>247</v>
      </c>
      <c r="K304" s="166" t="s">
        <v>32</v>
      </c>
      <c r="L304" s="166" t="s">
        <v>271</v>
      </c>
      <c r="M304" s="166" t="s">
        <v>2205</v>
      </c>
      <c r="N304" s="166" t="s">
        <v>111</v>
      </c>
      <c r="O304" s="166"/>
      <c r="P304" s="166"/>
      <c r="Q304" s="166" t="s">
        <v>2226</v>
      </c>
      <c r="R304" s="166" t="s">
        <v>32</v>
      </c>
      <c r="S304" s="166" t="s">
        <v>2227</v>
      </c>
      <c r="T304" s="166" t="s">
        <v>204</v>
      </c>
      <c r="U304" s="166" t="s">
        <v>2228</v>
      </c>
      <c r="V304" s="166" t="s">
        <v>119</v>
      </c>
      <c r="W304" s="166" t="s">
        <v>227</v>
      </c>
      <c r="X304" s="166" t="s">
        <v>247</v>
      </c>
      <c r="Y304" s="166" t="s">
        <v>524</v>
      </c>
      <c r="Z304" s="166" t="s">
        <v>2229</v>
      </c>
      <c r="AA304" s="166" t="s">
        <v>2230</v>
      </c>
      <c r="AB304" s="166" t="s">
        <v>2226</v>
      </c>
      <c r="AC304" s="166">
        <v>5901743</v>
      </c>
      <c r="AD304" s="166" t="s">
        <v>32</v>
      </c>
      <c r="AE304" s="166" t="s">
        <v>2231</v>
      </c>
      <c r="AF304" s="166" t="s">
        <v>32</v>
      </c>
      <c r="AG304" s="166" t="s">
        <v>2232</v>
      </c>
      <c r="AH304" s="167" t="s">
        <v>41</v>
      </c>
      <c r="AI304" s="166" t="s">
        <v>906</v>
      </c>
      <c r="AJ304" s="166" t="s">
        <v>907</v>
      </c>
      <c r="AK304" s="166" t="s">
        <v>127</v>
      </c>
      <c r="AL304" s="166" t="s">
        <v>111</v>
      </c>
      <c r="AM304" s="168">
        <v>2125.65</v>
      </c>
      <c r="AN304" s="166"/>
      <c r="AO304" s="166" t="s">
        <v>111</v>
      </c>
      <c r="AP304" s="166" t="s">
        <v>212</v>
      </c>
      <c r="AQ304" s="166" t="s">
        <v>184</v>
      </c>
      <c r="AR304" s="166" t="s">
        <v>843</v>
      </c>
      <c r="AS304" s="166" t="s">
        <v>2233</v>
      </c>
      <c r="AT304" s="166" t="s">
        <v>2235</v>
      </c>
      <c r="AU304" s="166" t="s">
        <v>431</v>
      </c>
      <c r="AV304" s="166"/>
      <c r="AW304" s="166" t="s">
        <v>2234</v>
      </c>
      <c r="AX304" s="166"/>
      <c r="AY304" s="166"/>
      <c r="AZ304" s="166"/>
      <c r="BA304" s="166"/>
      <c r="BB304" s="166">
        <v>93374141</v>
      </c>
      <c r="BC304" s="166" t="s">
        <v>137</v>
      </c>
      <c r="BD304" s="166" t="s">
        <v>263</v>
      </c>
      <c r="BE304" s="166" t="s">
        <v>239</v>
      </c>
      <c r="BF304" s="166" t="s">
        <v>217</v>
      </c>
      <c r="BG304" s="166" t="s">
        <v>190</v>
      </c>
      <c r="BH304" s="166" t="s">
        <v>658</v>
      </c>
      <c r="BI304" s="166" t="s">
        <v>191</v>
      </c>
      <c r="BJ304" s="166" t="s">
        <v>111</v>
      </c>
      <c r="BK304" s="166"/>
      <c r="BL304" s="166" t="s">
        <v>142</v>
      </c>
      <c r="BM304" s="166"/>
      <c r="BN304" s="166" t="s">
        <v>192</v>
      </c>
      <c r="BO304" s="166" t="s">
        <v>307</v>
      </c>
    </row>
    <row r="305" spans="1:67">
      <c r="A305" s="166">
        <v>295</v>
      </c>
      <c r="B305" s="166" t="s">
        <v>106</v>
      </c>
      <c r="C305" s="166" t="s">
        <v>107</v>
      </c>
      <c r="D305" s="166" t="s">
        <v>298</v>
      </c>
      <c r="E305" s="166" t="s">
        <v>2223</v>
      </c>
      <c r="F305" s="166" t="s">
        <v>329</v>
      </c>
      <c r="G305" s="166" t="s">
        <v>2224</v>
      </c>
      <c r="H305" s="166" t="s">
        <v>2225</v>
      </c>
      <c r="I305" s="166" t="s">
        <v>111</v>
      </c>
      <c r="J305" s="166" t="s">
        <v>247</v>
      </c>
      <c r="K305" s="166" t="s">
        <v>32</v>
      </c>
      <c r="L305" s="166" t="s">
        <v>271</v>
      </c>
      <c r="M305" s="166" t="s">
        <v>2205</v>
      </c>
      <c r="N305" s="166" t="s">
        <v>111</v>
      </c>
      <c r="O305" s="166"/>
      <c r="P305" s="166"/>
      <c r="Q305" s="166" t="s">
        <v>2226</v>
      </c>
      <c r="R305" s="166" t="s">
        <v>32</v>
      </c>
      <c r="S305" s="166" t="s">
        <v>2227</v>
      </c>
      <c r="T305" s="166" t="s">
        <v>204</v>
      </c>
      <c r="U305" s="166" t="s">
        <v>2228</v>
      </c>
      <c r="V305" s="166" t="s">
        <v>119</v>
      </c>
      <c r="W305" s="166" t="s">
        <v>227</v>
      </c>
      <c r="X305" s="166" t="s">
        <v>247</v>
      </c>
      <c r="Y305" s="166" t="s">
        <v>524</v>
      </c>
      <c r="Z305" s="166" t="s">
        <v>2229</v>
      </c>
      <c r="AA305" s="166" t="s">
        <v>2230</v>
      </c>
      <c r="AB305" s="166" t="s">
        <v>2226</v>
      </c>
      <c r="AC305" s="166">
        <v>5901743</v>
      </c>
      <c r="AD305" s="166" t="s">
        <v>32</v>
      </c>
      <c r="AE305" s="166" t="s">
        <v>2231</v>
      </c>
      <c r="AF305" s="166" t="s">
        <v>32</v>
      </c>
      <c r="AG305" s="166" t="s">
        <v>2232</v>
      </c>
      <c r="AH305" s="167" t="s">
        <v>41</v>
      </c>
      <c r="AI305" s="166" t="s">
        <v>912</v>
      </c>
      <c r="AJ305" s="166" t="s">
        <v>913</v>
      </c>
      <c r="AK305" s="166" t="s">
        <v>127</v>
      </c>
      <c r="AL305" s="166" t="s">
        <v>111</v>
      </c>
      <c r="AM305" s="168">
        <v>4392.95</v>
      </c>
      <c r="AN305" s="166"/>
      <c r="AO305" s="166" t="s">
        <v>111</v>
      </c>
      <c r="AP305" s="166" t="s">
        <v>212</v>
      </c>
      <c r="AQ305" s="166" t="s">
        <v>184</v>
      </c>
      <c r="AR305" s="166" t="s">
        <v>843</v>
      </c>
      <c r="AS305" s="166" t="s">
        <v>2233</v>
      </c>
      <c r="AT305" s="166" t="s">
        <v>2236</v>
      </c>
      <c r="AU305" s="166" t="s">
        <v>431</v>
      </c>
      <c r="AV305" s="166"/>
      <c r="AW305" s="166" t="s">
        <v>2234</v>
      </c>
      <c r="AX305" s="166"/>
      <c r="AY305" s="166"/>
      <c r="AZ305" s="166"/>
      <c r="BA305" s="166"/>
      <c r="BB305" s="166">
        <v>93374141</v>
      </c>
      <c r="BC305" s="166" t="s">
        <v>137</v>
      </c>
      <c r="BD305" s="166" t="s">
        <v>263</v>
      </c>
      <c r="BE305" s="166" t="s">
        <v>239</v>
      </c>
      <c r="BF305" s="166" t="s">
        <v>217</v>
      </c>
      <c r="BG305" s="166" t="s">
        <v>190</v>
      </c>
      <c r="BH305" s="166" t="s">
        <v>658</v>
      </c>
      <c r="BI305" s="166" t="s">
        <v>191</v>
      </c>
      <c r="BJ305" s="166" t="s">
        <v>111</v>
      </c>
      <c r="BK305" s="166"/>
      <c r="BL305" s="166" t="s">
        <v>142</v>
      </c>
      <c r="BM305" s="166"/>
      <c r="BN305" s="166" t="s">
        <v>192</v>
      </c>
      <c r="BO305" s="166" t="s">
        <v>307</v>
      </c>
    </row>
    <row r="306" spans="1:67">
      <c r="A306" s="166">
        <v>296</v>
      </c>
      <c r="B306" s="166" t="s">
        <v>106</v>
      </c>
      <c r="C306" s="166" t="s">
        <v>107</v>
      </c>
      <c r="D306" s="166" t="s">
        <v>298</v>
      </c>
      <c r="E306" s="166" t="s">
        <v>2223</v>
      </c>
      <c r="F306" s="166" t="s">
        <v>329</v>
      </c>
      <c r="G306" s="166" t="s">
        <v>2224</v>
      </c>
      <c r="H306" s="166" t="s">
        <v>2225</v>
      </c>
      <c r="I306" s="166" t="s">
        <v>111</v>
      </c>
      <c r="J306" s="166" t="s">
        <v>247</v>
      </c>
      <c r="K306" s="166" t="s">
        <v>32</v>
      </c>
      <c r="L306" s="166" t="s">
        <v>271</v>
      </c>
      <c r="M306" s="166" t="s">
        <v>2205</v>
      </c>
      <c r="N306" s="166" t="s">
        <v>111</v>
      </c>
      <c r="O306" s="166"/>
      <c r="P306" s="166"/>
      <c r="Q306" s="166" t="s">
        <v>2226</v>
      </c>
      <c r="R306" s="166" t="s">
        <v>32</v>
      </c>
      <c r="S306" s="166" t="s">
        <v>2227</v>
      </c>
      <c r="T306" s="166" t="s">
        <v>204</v>
      </c>
      <c r="U306" s="166" t="s">
        <v>2228</v>
      </c>
      <c r="V306" s="166" t="s">
        <v>119</v>
      </c>
      <c r="W306" s="166" t="s">
        <v>227</v>
      </c>
      <c r="X306" s="166" t="s">
        <v>247</v>
      </c>
      <c r="Y306" s="166" t="s">
        <v>524</v>
      </c>
      <c r="Z306" s="166" t="s">
        <v>2229</v>
      </c>
      <c r="AA306" s="166" t="s">
        <v>2230</v>
      </c>
      <c r="AB306" s="166" t="s">
        <v>2226</v>
      </c>
      <c r="AC306" s="166">
        <v>5901743</v>
      </c>
      <c r="AD306" s="166" t="s">
        <v>32</v>
      </c>
      <c r="AE306" s="166" t="s">
        <v>2231</v>
      </c>
      <c r="AF306" s="166" t="s">
        <v>32</v>
      </c>
      <c r="AG306" s="166" t="s">
        <v>2232</v>
      </c>
      <c r="AH306" s="167" t="s">
        <v>41</v>
      </c>
      <c r="AI306" s="166" t="s">
        <v>915</v>
      </c>
      <c r="AJ306" s="166" t="s">
        <v>916</v>
      </c>
      <c r="AK306" s="166" t="s">
        <v>127</v>
      </c>
      <c r="AL306" s="166" t="s">
        <v>111</v>
      </c>
      <c r="AM306" s="168">
        <v>2881.4</v>
      </c>
      <c r="AN306" s="166"/>
      <c r="AO306" s="166" t="s">
        <v>111</v>
      </c>
      <c r="AP306" s="166" t="s">
        <v>212</v>
      </c>
      <c r="AQ306" s="166" t="s">
        <v>184</v>
      </c>
      <c r="AR306" s="166" t="s">
        <v>843</v>
      </c>
      <c r="AS306" s="166" t="s">
        <v>2233</v>
      </c>
      <c r="AT306" s="166" t="s">
        <v>2237</v>
      </c>
      <c r="AU306" s="166" t="s">
        <v>431</v>
      </c>
      <c r="AV306" s="166"/>
      <c r="AW306" s="166" t="s">
        <v>2234</v>
      </c>
      <c r="AX306" s="166"/>
      <c r="AY306" s="166"/>
      <c r="AZ306" s="166"/>
      <c r="BA306" s="166"/>
      <c r="BB306" s="166">
        <v>93374141</v>
      </c>
      <c r="BC306" s="166" t="s">
        <v>137</v>
      </c>
      <c r="BD306" s="166" t="s">
        <v>263</v>
      </c>
      <c r="BE306" s="166" t="s">
        <v>239</v>
      </c>
      <c r="BF306" s="166" t="s">
        <v>217</v>
      </c>
      <c r="BG306" s="166" t="s">
        <v>190</v>
      </c>
      <c r="BH306" s="166" t="s">
        <v>658</v>
      </c>
      <c r="BI306" s="166" t="s">
        <v>191</v>
      </c>
      <c r="BJ306" s="166" t="s">
        <v>111</v>
      </c>
      <c r="BK306" s="166"/>
      <c r="BL306" s="166" t="s">
        <v>142</v>
      </c>
      <c r="BM306" s="166"/>
      <c r="BN306" s="166" t="s">
        <v>192</v>
      </c>
      <c r="BO306" s="166" t="s">
        <v>307</v>
      </c>
    </row>
    <row r="307" spans="1:67">
      <c r="A307" s="166">
        <v>297</v>
      </c>
      <c r="B307" s="166" t="s">
        <v>106</v>
      </c>
      <c r="C307" s="166" t="s">
        <v>107</v>
      </c>
      <c r="D307" s="166" t="s">
        <v>298</v>
      </c>
      <c r="E307" s="166" t="s">
        <v>2238</v>
      </c>
      <c r="F307" s="166" t="s">
        <v>399</v>
      </c>
      <c r="G307" s="166" t="s">
        <v>2239</v>
      </c>
      <c r="H307" s="166" t="s">
        <v>2240</v>
      </c>
      <c r="I307" s="166" t="s">
        <v>1667</v>
      </c>
      <c r="J307" s="166" t="s">
        <v>112</v>
      </c>
      <c r="K307" s="166" t="s">
        <v>9</v>
      </c>
      <c r="L307" s="166" t="s">
        <v>402</v>
      </c>
      <c r="M307" s="166" t="s">
        <v>1668</v>
      </c>
      <c r="N307" s="166" t="s">
        <v>111</v>
      </c>
      <c r="O307" s="166"/>
      <c r="P307" s="166"/>
      <c r="Q307" s="166" t="s">
        <v>2241</v>
      </c>
      <c r="R307" s="166" t="s">
        <v>9</v>
      </c>
      <c r="S307" s="166" t="s">
        <v>2242</v>
      </c>
      <c r="T307" s="166" t="s">
        <v>204</v>
      </c>
      <c r="U307" s="166" t="s">
        <v>2243</v>
      </c>
      <c r="V307" s="166" t="s">
        <v>119</v>
      </c>
      <c r="W307" s="166" t="s">
        <v>1762</v>
      </c>
      <c r="X307" s="166" t="s">
        <v>112</v>
      </c>
      <c r="Y307" s="166" t="s">
        <v>995</v>
      </c>
      <c r="Z307" s="166" t="s">
        <v>2244</v>
      </c>
      <c r="AA307" s="166" t="s">
        <v>2245</v>
      </c>
      <c r="AB307" s="166" t="s">
        <v>2241</v>
      </c>
      <c r="AC307" s="166">
        <v>5901486</v>
      </c>
      <c r="AD307" s="166" t="s">
        <v>9</v>
      </c>
      <c r="AE307" s="166" t="s">
        <v>2246</v>
      </c>
      <c r="AF307" s="166" t="s">
        <v>9</v>
      </c>
      <c r="AG307" s="166" t="s">
        <v>2247</v>
      </c>
      <c r="AH307" s="167" t="s">
        <v>38</v>
      </c>
      <c r="AI307" s="166" t="s">
        <v>2248</v>
      </c>
      <c r="AJ307" s="166" t="s">
        <v>2249</v>
      </c>
      <c r="AK307" s="166" t="s">
        <v>127</v>
      </c>
      <c r="AL307" s="166" t="s">
        <v>111</v>
      </c>
      <c r="AM307" s="168">
        <v>260000</v>
      </c>
      <c r="AN307" s="166"/>
      <c r="AO307" s="166" t="s">
        <v>111</v>
      </c>
      <c r="AP307" s="166" t="s">
        <v>212</v>
      </c>
      <c r="AQ307" s="166" t="s">
        <v>184</v>
      </c>
      <c r="AR307" s="166"/>
      <c r="AS307" s="166" t="s">
        <v>2250</v>
      </c>
      <c r="AT307" s="166" t="s">
        <v>2251</v>
      </c>
      <c r="AU307" s="166" t="s">
        <v>2252</v>
      </c>
      <c r="AV307" s="166"/>
      <c r="AW307" s="166" t="s">
        <v>2253</v>
      </c>
      <c r="AX307" s="166"/>
      <c r="AY307" s="166"/>
      <c r="AZ307" s="166"/>
      <c r="BA307" s="166"/>
      <c r="BB307" s="166">
        <v>93400051</v>
      </c>
      <c r="BC307" s="166" t="s">
        <v>137</v>
      </c>
      <c r="BD307" s="166" t="s">
        <v>138</v>
      </c>
      <c r="BE307" s="166" t="s">
        <v>2254</v>
      </c>
      <c r="BF307" s="166" t="s">
        <v>2255</v>
      </c>
      <c r="BG307" s="166" t="s">
        <v>190</v>
      </c>
      <c r="BH307" s="166" t="s">
        <v>286</v>
      </c>
      <c r="BI307" s="166" t="s">
        <v>191</v>
      </c>
      <c r="BJ307" s="166" t="s">
        <v>111</v>
      </c>
      <c r="BK307" s="166"/>
      <c r="BL307" s="166"/>
      <c r="BM307" s="166"/>
      <c r="BN307" s="166" t="s">
        <v>192</v>
      </c>
      <c r="BO307" s="166" t="s">
        <v>1679</v>
      </c>
    </row>
    <row r="308" spans="1:67">
      <c r="A308" s="166">
        <v>298</v>
      </c>
      <c r="B308" s="166" t="s">
        <v>106</v>
      </c>
      <c r="C308" s="166" t="s">
        <v>107</v>
      </c>
      <c r="D308" s="166" t="s">
        <v>298</v>
      </c>
      <c r="E308" s="166" t="s">
        <v>2238</v>
      </c>
      <c r="F308" s="166" t="s">
        <v>399</v>
      </c>
      <c r="G308" s="166" t="s">
        <v>2239</v>
      </c>
      <c r="H308" s="166" t="s">
        <v>2240</v>
      </c>
      <c r="I308" s="166" t="s">
        <v>1667</v>
      </c>
      <c r="J308" s="166" t="s">
        <v>112</v>
      </c>
      <c r="K308" s="166" t="s">
        <v>9</v>
      </c>
      <c r="L308" s="166" t="s">
        <v>402</v>
      </c>
      <c r="M308" s="166" t="s">
        <v>1668</v>
      </c>
      <c r="N308" s="166" t="s">
        <v>111</v>
      </c>
      <c r="O308" s="166"/>
      <c r="P308" s="166"/>
      <c r="Q308" s="166" t="s">
        <v>2241</v>
      </c>
      <c r="R308" s="166" t="s">
        <v>9</v>
      </c>
      <c r="S308" s="166" t="s">
        <v>2242</v>
      </c>
      <c r="T308" s="166" t="s">
        <v>204</v>
      </c>
      <c r="U308" s="166" t="s">
        <v>2243</v>
      </c>
      <c r="V308" s="166" t="s">
        <v>119</v>
      </c>
      <c r="W308" s="166" t="s">
        <v>1762</v>
      </c>
      <c r="X308" s="166" t="s">
        <v>112</v>
      </c>
      <c r="Y308" s="166" t="s">
        <v>995</v>
      </c>
      <c r="Z308" s="166" t="s">
        <v>2244</v>
      </c>
      <c r="AA308" s="166" t="s">
        <v>2245</v>
      </c>
      <c r="AB308" s="166" t="s">
        <v>2241</v>
      </c>
      <c r="AC308" s="166">
        <v>5901486</v>
      </c>
      <c r="AD308" s="166" t="s">
        <v>9</v>
      </c>
      <c r="AE308" s="166" t="s">
        <v>2246</v>
      </c>
      <c r="AF308" s="166" t="s">
        <v>9</v>
      </c>
      <c r="AG308" s="166" t="s">
        <v>2247</v>
      </c>
      <c r="AH308" s="167" t="s">
        <v>38</v>
      </c>
      <c r="AI308" s="166" t="s">
        <v>2256</v>
      </c>
      <c r="AJ308" s="166" t="s">
        <v>2257</v>
      </c>
      <c r="AK308" s="166" t="s">
        <v>127</v>
      </c>
      <c r="AL308" s="166" t="s">
        <v>111</v>
      </c>
      <c r="AM308" s="168">
        <v>58800</v>
      </c>
      <c r="AN308" s="166"/>
      <c r="AO308" s="166" t="s">
        <v>111</v>
      </c>
      <c r="AP308" s="166" t="s">
        <v>212</v>
      </c>
      <c r="AQ308" s="166" t="s">
        <v>184</v>
      </c>
      <c r="AR308" s="166"/>
      <c r="AS308" s="166" t="s">
        <v>2250</v>
      </c>
      <c r="AT308" s="166" t="s">
        <v>2258</v>
      </c>
      <c r="AU308" s="166" t="s">
        <v>2252</v>
      </c>
      <c r="AV308" s="166"/>
      <c r="AW308" s="166" t="s">
        <v>2253</v>
      </c>
      <c r="AX308" s="166"/>
      <c r="AY308" s="166"/>
      <c r="AZ308" s="166"/>
      <c r="BA308" s="166"/>
      <c r="BB308" s="166">
        <v>93400051</v>
      </c>
      <c r="BC308" s="166" t="s">
        <v>137</v>
      </c>
      <c r="BD308" s="166" t="s">
        <v>138</v>
      </c>
      <c r="BE308" s="166" t="s">
        <v>2254</v>
      </c>
      <c r="BF308" s="166" t="s">
        <v>2255</v>
      </c>
      <c r="BG308" s="166" t="s">
        <v>190</v>
      </c>
      <c r="BH308" s="166" t="s">
        <v>286</v>
      </c>
      <c r="BI308" s="166" t="s">
        <v>191</v>
      </c>
      <c r="BJ308" s="166" t="s">
        <v>111</v>
      </c>
      <c r="BK308" s="166"/>
      <c r="BL308" s="166"/>
      <c r="BM308" s="166"/>
      <c r="BN308" s="166" t="s">
        <v>192</v>
      </c>
      <c r="BO308" s="166" t="s">
        <v>1679</v>
      </c>
    </row>
    <row r="309" spans="1:67">
      <c r="A309" s="166">
        <v>299</v>
      </c>
      <c r="B309" s="166" t="s">
        <v>106</v>
      </c>
      <c r="C309" s="166" t="s">
        <v>107</v>
      </c>
      <c r="D309" s="166" t="s">
        <v>2259</v>
      </c>
      <c r="E309" s="166" t="s">
        <v>2260</v>
      </c>
      <c r="F309" s="166" t="s">
        <v>1093</v>
      </c>
      <c r="G309" s="166" t="s">
        <v>2261</v>
      </c>
      <c r="H309" s="166" t="s">
        <v>2262</v>
      </c>
      <c r="I309" s="166" t="s">
        <v>2263</v>
      </c>
      <c r="J309" s="166"/>
      <c r="K309" s="166" t="s">
        <v>457</v>
      </c>
      <c r="L309" s="166" t="s">
        <v>1403</v>
      </c>
      <c r="M309" s="166" t="s">
        <v>1404</v>
      </c>
      <c r="N309" s="166" t="s">
        <v>111</v>
      </c>
      <c r="O309" s="166" t="s">
        <v>457</v>
      </c>
      <c r="P309" s="166" t="s">
        <v>2264</v>
      </c>
      <c r="Q309" s="166" t="s">
        <v>2265</v>
      </c>
      <c r="R309" s="166" t="s">
        <v>9</v>
      </c>
      <c r="S309" s="166" t="s">
        <v>2266</v>
      </c>
      <c r="T309" s="166" t="s">
        <v>204</v>
      </c>
      <c r="U309" s="166" t="s">
        <v>2267</v>
      </c>
      <c r="V309" s="166" t="s">
        <v>119</v>
      </c>
      <c r="W309" s="166" t="s">
        <v>2268</v>
      </c>
      <c r="X309" s="166" t="s">
        <v>247</v>
      </c>
      <c r="Y309" s="166" t="s">
        <v>177</v>
      </c>
      <c r="Z309" s="166" t="s">
        <v>1672</v>
      </c>
      <c r="AA309" s="166" t="s">
        <v>217</v>
      </c>
      <c r="AB309" s="166" t="s">
        <v>2265</v>
      </c>
      <c r="AC309" s="166">
        <v>5900739</v>
      </c>
      <c r="AD309" s="166" t="s">
        <v>9</v>
      </c>
      <c r="AE309" s="166" t="s">
        <v>2269</v>
      </c>
      <c r="AF309" s="166" t="s">
        <v>9</v>
      </c>
      <c r="AG309" s="166" t="s">
        <v>2270</v>
      </c>
      <c r="AH309" s="167" t="s">
        <v>40</v>
      </c>
      <c r="AI309" s="166" t="s">
        <v>2271</v>
      </c>
      <c r="AJ309" s="166" t="s">
        <v>2272</v>
      </c>
      <c r="AK309" s="166" t="s">
        <v>127</v>
      </c>
      <c r="AL309" s="166" t="s">
        <v>111</v>
      </c>
      <c r="AM309" s="168">
        <v>33500</v>
      </c>
      <c r="AN309" s="166"/>
      <c r="AO309" s="166" t="s">
        <v>111</v>
      </c>
      <c r="AP309" s="166" t="s">
        <v>212</v>
      </c>
      <c r="AQ309" s="166" t="s">
        <v>184</v>
      </c>
      <c r="AR309" s="166"/>
      <c r="AS309" s="166" t="s">
        <v>2273</v>
      </c>
      <c r="AT309" s="166"/>
      <c r="AU309" s="166" t="s">
        <v>2252</v>
      </c>
      <c r="AV309" s="166"/>
      <c r="AW309" s="166" t="s">
        <v>2274</v>
      </c>
      <c r="AX309" s="166"/>
      <c r="AY309" s="166"/>
      <c r="AZ309" s="166"/>
      <c r="BA309" s="166"/>
      <c r="BB309" s="166">
        <v>93300478</v>
      </c>
      <c r="BC309" s="166" t="s">
        <v>137</v>
      </c>
      <c r="BD309" s="166"/>
      <c r="BE309" s="166" t="s">
        <v>111</v>
      </c>
      <c r="BF309" s="166" t="s">
        <v>111</v>
      </c>
      <c r="BG309" s="166"/>
      <c r="BH309" s="166" t="s">
        <v>286</v>
      </c>
      <c r="BI309" s="166" t="s">
        <v>191</v>
      </c>
      <c r="BJ309" s="166" t="s">
        <v>111</v>
      </c>
      <c r="BK309" s="166"/>
      <c r="BL309" s="166"/>
      <c r="BM309" s="166"/>
      <c r="BN309" s="166" t="s">
        <v>192</v>
      </c>
      <c r="BO309" s="166" t="s">
        <v>2275</v>
      </c>
    </row>
    <row r="310" spans="1:67">
      <c r="A310" s="166">
        <v>300</v>
      </c>
      <c r="B310" s="166" t="s">
        <v>106</v>
      </c>
      <c r="C310" s="166" t="s">
        <v>107</v>
      </c>
      <c r="D310" s="166"/>
      <c r="E310" s="166" t="s">
        <v>1025</v>
      </c>
      <c r="F310" s="166"/>
      <c r="G310" s="166" t="s">
        <v>1026</v>
      </c>
      <c r="H310" s="166" t="s">
        <v>1027</v>
      </c>
      <c r="I310" s="166" t="s">
        <v>601</v>
      </c>
      <c r="J310" s="166" t="s">
        <v>112</v>
      </c>
      <c r="K310" s="166" t="s">
        <v>1028</v>
      </c>
      <c r="L310" s="166" t="s">
        <v>603</v>
      </c>
      <c r="M310" s="166" t="s">
        <v>604</v>
      </c>
      <c r="N310" s="166"/>
      <c r="O310" s="166"/>
      <c r="P310" s="166"/>
      <c r="Q310" s="166" t="s">
        <v>1029</v>
      </c>
      <c r="R310" s="166" t="s">
        <v>1028</v>
      </c>
      <c r="S310" s="166" t="s">
        <v>2276</v>
      </c>
      <c r="T310" s="166" t="s">
        <v>117</v>
      </c>
      <c r="U310" s="166" t="s">
        <v>2277</v>
      </c>
      <c r="V310" s="166" t="s">
        <v>119</v>
      </c>
      <c r="W310" s="166" t="s">
        <v>120</v>
      </c>
      <c r="X310" s="166" t="s">
        <v>112</v>
      </c>
      <c r="Y310" s="166" t="s">
        <v>319</v>
      </c>
      <c r="Z310" s="166" t="s">
        <v>544</v>
      </c>
      <c r="AA310" s="166" t="s">
        <v>545</v>
      </c>
      <c r="AB310" s="166" t="s">
        <v>1029</v>
      </c>
      <c r="AC310" s="166">
        <v>5877390</v>
      </c>
      <c r="AD310" s="166" t="s">
        <v>9</v>
      </c>
      <c r="AE310" s="166" t="s">
        <v>2278</v>
      </c>
      <c r="AF310" s="166" t="s">
        <v>1028</v>
      </c>
      <c r="AG310" s="166" t="s">
        <v>2279</v>
      </c>
      <c r="AH310" s="167" t="s">
        <v>41</v>
      </c>
      <c r="AI310" s="166"/>
      <c r="AJ310" s="166"/>
      <c r="AK310" s="166" t="s">
        <v>127</v>
      </c>
      <c r="AL310" s="166" t="s">
        <v>111</v>
      </c>
      <c r="AM310" s="168">
        <v>29865.65</v>
      </c>
      <c r="AN310" s="166" t="s">
        <v>511</v>
      </c>
      <c r="AO310" s="166" t="s">
        <v>111</v>
      </c>
      <c r="AP310" s="166" t="s">
        <v>447</v>
      </c>
      <c r="AQ310" s="166" t="s">
        <v>184</v>
      </c>
      <c r="AR310" s="166"/>
      <c r="AS310" s="166" t="s">
        <v>1036</v>
      </c>
      <c r="AT310" s="166"/>
      <c r="AU310" s="166"/>
      <c r="AV310" s="166"/>
      <c r="AW310" s="166" t="s">
        <v>2280</v>
      </c>
      <c r="AX310" s="166"/>
      <c r="AY310" s="166"/>
      <c r="AZ310" s="166"/>
      <c r="BA310" s="166"/>
      <c r="BB310" s="166">
        <v>92955235</v>
      </c>
      <c r="BC310" s="166" t="s">
        <v>137</v>
      </c>
      <c r="BD310" s="166" t="s">
        <v>138</v>
      </c>
      <c r="BE310" s="166" t="s">
        <v>139</v>
      </c>
      <c r="BF310" s="166" t="s">
        <v>636</v>
      </c>
      <c r="BG310" s="166"/>
      <c r="BH310" s="166" t="s">
        <v>286</v>
      </c>
      <c r="BI310" s="166" t="s">
        <v>137</v>
      </c>
      <c r="BJ310" s="166" t="s">
        <v>111</v>
      </c>
      <c r="BK310" s="166"/>
      <c r="BL310" s="166"/>
      <c r="BM310" s="166"/>
      <c r="BN310" s="166" t="s">
        <v>192</v>
      </c>
      <c r="BO310" s="166"/>
    </row>
    <row r="311" spans="1:67">
      <c r="A311" s="166">
        <v>301</v>
      </c>
      <c r="B311" s="166" t="s">
        <v>106</v>
      </c>
      <c r="C311" s="166" t="s">
        <v>107</v>
      </c>
      <c r="D311" s="166" t="s">
        <v>2281</v>
      </c>
      <c r="E311" s="166" t="s">
        <v>2282</v>
      </c>
      <c r="F311" s="166" t="s">
        <v>663</v>
      </c>
      <c r="G311" s="166" t="s">
        <v>2283</v>
      </c>
      <c r="H311" s="166" t="s">
        <v>2284</v>
      </c>
      <c r="I311" s="166" t="s">
        <v>111</v>
      </c>
      <c r="J311" s="166" t="s">
        <v>112</v>
      </c>
      <c r="K311" s="166" t="s">
        <v>9</v>
      </c>
      <c r="L311" s="166" t="s">
        <v>171</v>
      </c>
      <c r="M311" s="166" t="s">
        <v>2285</v>
      </c>
      <c r="N311" s="166" t="s">
        <v>1008</v>
      </c>
      <c r="O311" s="166"/>
      <c r="P311" s="166"/>
      <c r="Q311" s="166" t="s">
        <v>2286</v>
      </c>
      <c r="R311" s="166" t="s">
        <v>9</v>
      </c>
      <c r="S311" s="166" t="s">
        <v>2287</v>
      </c>
      <c r="T311" s="166" t="s">
        <v>204</v>
      </c>
      <c r="U311" s="166" t="s">
        <v>900</v>
      </c>
      <c r="V311" s="166" t="s">
        <v>119</v>
      </c>
      <c r="W311" s="166" t="s">
        <v>2156</v>
      </c>
      <c r="X311" s="166" t="s">
        <v>112</v>
      </c>
      <c r="Y311" s="166" t="s">
        <v>2288</v>
      </c>
      <c r="Z311" s="166" t="s">
        <v>2289</v>
      </c>
      <c r="AA311" s="166" t="s">
        <v>2290</v>
      </c>
      <c r="AB311" s="166" t="s">
        <v>2286</v>
      </c>
      <c r="AC311" s="166">
        <v>5877005</v>
      </c>
      <c r="AD311" s="166" t="s">
        <v>9</v>
      </c>
      <c r="AE311" s="166" t="s">
        <v>2291</v>
      </c>
      <c r="AF311" s="166" t="s">
        <v>9</v>
      </c>
      <c r="AG311" s="166" t="s">
        <v>2292</v>
      </c>
      <c r="AH311" s="167" t="s">
        <v>38</v>
      </c>
      <c r="AI311" s="166" t="s">
        <v>2293</v>
      </c>
      <c r="AJ311" s="166" t="s">
        <v>1180</v>
      </c>
      <c r="AK311" s="166" t="s">
        <v>127</v>
      </c>
      <c r="AL311" s="166" t="s">
        <v>111</v>
      </c>
      <c r="AM311" s="168">
        <v>63000</v>
      </c>
      <c r="AN311" s="166"/>
      <c r="AO311" s="166" t="s">
        <v>1005</v>
      </c>
      <c r="AP311" s="166" t="s">
        <v>212</v>
      </c>
      <c r="AQ311" s="166" t="s">
        <v>184</v>
      </c>
      <c r="AR311" s="166"/>
      <c r="AS311" s="166" t="s">
        <v>2294</v>
      </c>
      <c r="AT311" s="166"/>
      <c r="AU311" s="166" t="s">
        <v>2252</v>
      </c>
      <c r="AV311" s="166"/>
      <c r="AW311" s="166" t="s">
        <v>2295</v>
      </c>
      <c r="AX311" s="166"/>
      <c r="AY311" s="166"/>
      <c r="AZ311" s="166"/>
      <c r="BA311" s="166"/>
      <c r="BB311" s="166">
        <v>30930392</v>
      </c>
      <c r="BC311" s="166" t="s">
        <v>137</v>
      </c>
      <c r="BD311" s="166" t="s">
        <v>138</v>
      </c>
      <c r="BE311" s="166" t="s">
        <v>375</v>
      </c>
      <c r="BF311" s="166" t="s">
        <v>376</v>
      </c>
      <c r="BG311" s="166" t="s">
        <v>190</v>
      </c>
      <c r="BH311" s="166" t="s">
        <v>218</v>
      </c>
      <c r="BI311" s="166" t="s">
        <v>191</v>
      </c>
      <c r="BJ311" s="166" t="s">
        <v>111</v>
      </c>
      <c r="BK311" s="166"/>
      <c r="BL311" s="166"/>
      <c r="BM311" s="166"/>
      <c r="BN311" s="166" t="s">
        <v>192</v>
      </c>
      <c r="BO311" s="166" t="s">
        <v>307</v>
      </c>
    </row>
    <row r="312" spans="1:67">
      <c r="A312" s="166">
        <v>302</v>
      </c>
      <c r="B312" s="166" t="s">
        <v>106</v>
      </c>
      <c r="C312" s="166" t="s">
        <v>107</v>
      </c>
      <c r="D312" s="166" t="s">
        <v>2281</v>
      </c>
      <c r="E312" s="166" t="s">
        <v>2282</v>
      </c>
      <c r="F312" s="166" t="s">
        <v>663</v>
      </c>
      <c r="G312" s="166" t="s">
        <v>2283</v>
      </c>
      <c r="H312" s="166" t="s">
        <v>2284</v>
      </c>
      <c r="I312" s="166" t="s">
        <v>111</v>
      </c>
      <c r="J312" s="166" t="s">
        <v>112</v>
      </c>
      <c r="K312" s="166" t="s">
        <v>9</v>
      </c>
      <c r="L312" s="166" t="s">
        <v>171</v>
      </c>
      <c r="M312" s="166" t="s">
        <v>2285</v>
      </c>
      <c r="N312" s="166" t="s">
        <v>1008</v>
      </c>
      <c r="O312" s="166"/>
      <c r="P312" s="166"/>
      <c r="Q312" s="166" t="s">
        <v>2286</v>
      </c>
      <c r="R312" s="166" t="s">
        <v>9</v>
      </c>
      <c r="S312" s="166" t="s">
        <v>2287</v>
      </c>
      <c r="T312" s="166" t="s">
        <v>204</v>
      </c>
      <c r="U312" s="166" t="s">
        <v>900</v>
      </c>
      <c r="V312" s="166" t="s">
        <v>119</v>
      </c>
      <c r="W312" s="166" t="s">
        <v>2156</v>
      </c>
      <c r="X312" s="166" t="s">
        <v>112</v>
      </c>
      <c r="Y312" s="166" t="s">
        <v>2288</v>
      </c>
      <c r="Z312" s="166" t="s">
        <v>2289</v>
      </c>
      <c r="AA312" s="166" t="s">
        <v>2290</v>
      </c>
      <c r="AB312" s="166" t="s">
        <v>2286</v>
      </c>
      <c r="AC312" s="166">
        <v>5877005</v>
      </c>
      <c r="AD312" s="166" t="s">
        <v>9</v>
      </c>
      <c r="AE312" s="166" t="s">
        <v>2291</v>
      </c>
      <c r="AF312" s="166" t="s">
        <v>9</v>
      </c>
      <c r="AG312" s="166" t="s">
        <v>2292</v>
      </c>
      <c r="AH312" s="167" t="s">
        <v>38</v>
      </c>
      <c r="AI312" s="166" t="s">
        <v>2296</v>
      </c>
      <c r="AJ312" s="166" t="s">
        <v>1768</v>
      </c>
      <c r="AK312" s="166" t="s">
        <v>127</v>
      </c>
      <c r="AL312" s="166" t="s">
        <v>111</v>
      </c>
      <c r="AM312" s="168">
        <v>28300</v>
      </c>
      <c r="AN312" s="166"/>
      <c r="AO312" s="166" t="s">
        <v>1005</v>
      </c>
      <c r="AP312" s="166" t="s">
        <v>212</v>
      </c>
      <c r="AQ312" s="166" t="s">
        <v>184</v>
      </c>
      <c r="AR312" s="166"/>
      <c r="AS312" s="166" t="s">
        <v>2294</v>
      </c>
      <c r="AT312" s="166"/>
      <c r="AU312" s="166" t="s">
        <v>2252</v>
      </c>
      <c r="AV312" s="166"/>
      <c r="AW312" s="166" t="s">
        <v>2295</v>
      </c>
      <c r="AX312" s="166"/>
      <c r="AY312" s="166"/>
      <c r="AZ312" s="166"/>
      <c r="BA312" s="166"/>
      <c r="BB312" s="166">
        <v>30930392</v>
      </c>
      <c r="BC312" s="166" t="s">
        <v>137</v>
      </c>
      <c r="BD312" s="166" t="s">
        <v>138</v>
      </c>
      <c r="BE312" s="166" t="s">
        <v>375</v>
      </c>
      <c r="BF312" s="166" t="s">
        <v>376</v>
      </c>
      <c r="BG312" s="166" t="s">
        <v>190</v>
      </c>
      <c r="BH312" s="166" t="s">
        <v>218</v>
      </c>
      <c r="BI312" s="166" t="s">
        <v>191</v>
      </c>
      <c r="BJ312" s="166" t="s">
        <v>111</v>
      </c>
      <c r="BK312" s="166"/>
      <c r="BL312" s="166"/>
      <c r="BM312" s="166"/>
      <c r="BN312" s="166" t="s">
        <v>192</v>
      </c>
      <c r="BO312" s="166" t="s">
        <v>307</v>
      </c>
    </row>
    <row r="313" spans="1:67">
      <c r="A313" s="166">
        <v>303</v>
      </c>
      <c r="B313" s="166" t="s">
        <v>106</v>
      </c>
      <c r="C313" s="166" t="s">
        <v>107</v>
      </c>
      <c r="D313" s="166" t="s">
        <v>2297</v>
      </c>
      <c r="E313" s="166" t="s">
        <v>2298</v>
      </c>
      <c r="F313" s="166" t="s">
        <v>1135</v>
      </c>
      <c r="G313" s="166" t="s">
        <v>2299</v>
      </c>
      <c r="H313" s="166" t="s">
        <v>2300</v>
      </c>
      <c r="I313" s="166"/>
      <c r="J313" s="166" t="s">
        <v>228</v>
      </c>
      <c r="K313" s="166" t="s">
        <v>23</v>
      </c>
      <c r="L313" s="166" t="s">
        <v>171</v>
      </c>
      <c r="M313" s="166" t="s">
        <v>172</v>
      </c>
      <c r="N313" s="166" t="s">
        <v>1138</v>
      </c>
      <c r="O313" s="166"/>
      <c r="P313" s="166"/>
      <c r="Q313" s="166" t="s">
        <v>2297</v>
      </c>
      <c r="R313" s="166" t="s">
        <v>23</v>
      </c>
      <c r="S313" s="166" t="s">
        <v>2301</v>
      </c>
      <c r="T313" s="166" t="s">
        <v>117</v>
      </c>
      <c r="U313" s="166" t="s">
        <v>2302</v>
      </c>
      <c r="V313" s="166" t="s">
        <v>119</v>
      </c>
      <c r="W313" s="166" t="s">
        <v>366</v>
      </c>
      <c r="X313" s="166" t="s">
        <v>228</v>
      </c>
      <c r="Y313" s="166" t="s">
        <v>980</v>
      </c>
      <c r="Z313" s="166" t="s">
        <v>544</v>
      </c>
      <c r="AA313" s="166" t="s">
        <v>1102</v>
      </c>
      <c r="AB313" s="166" t="s">
        <v>2297</v>
      </c>
      <c r="AC313" s="166">
        <v>5908964</v>
      </c>
      <c r="AD313" s="166" t="s">
        <v>23</v>
      </c>
      <c r="AE313" s="166" t="s">
        <v>2303</v>
      </c>
      <c r="AF313" s="166" t="s">
        <v>23</v>
      </c>
      <c r="AG313" s="166" t="s">
        <v>2303</v>
      </c>
      <c r="AH313" s="167" t="s">
        <v>41</v>
      </c>
      <c r="AI313" s="166" t="s">
        <v>2113</v>
      </c>
      <c r="AJ313" s="166" t="s">
        <v>164</v>
      </c>
      <c r="AK313" s="166" t="s">
        <v>127</v>
      </c>
      <c r="AL313" s="166" t="s">
        <v>111</v>
      </c>
      <c r="AM313" s="168">
        <v>2472.7</v>
      </c>
      <c r="AN313" s="166" t="s">
        <v>511</v>
      </c>
      <c r="AO313" s="166" t="s">
        <v>1135</v>
      </c>
      <c r="AP313" s="166" t="s">
        <v>130</v>
      </c>
      <c r="AQ313" s="166" t="s">
        <v>184</v>
      </c>
      <c r="AR313" s="166" t="s">
        <v>1296</v>
      </c>
      <c r="AS313" s="166" t="s">
        <v>2304</v>
      </c>
      <c r="AT313" s="166" t="s">
        <v>2305</v>
      </c>
      <c r="AU313" s="166" t="s">
        <v>783</v>
      </c>
      <c r="AV313" s="166"/>
      <c r="AW313" s="166" t="s">
        <v>2306</v>
      </c>
      <c r="AX313" s="166"/>
      <c r="AY313" s="166"/>
      <c r="AZ313" s="166"/>
      <c r="BA313" s="166"/>
      <c r="BB313" s="166">
        <v>74057181</v>
      </c>
      <c r="BC313" s="166" t="s">
        <v>137</v>
      </c>
      <c r="BD313" s="166" t="s">
        <v>138</v>
      </c>
      <c r="BE313" s="166" t="s">
        <v>375</v>
      </c>
      <c r="BF313" s="166" t="s">
        <v>217</v>
      </c>
      <c r="BG313" s="166" t="s">
        <v>190</v>
      </c>
      <c r="BH313" s="166" t="s">
        <v>241</v>
      </c>
      <c r="BI313" s="166" t="s">
        <v>191</v>
      </c>
      <c r="BJ313" s="166" t="s">
        <v>111</v>
      </c>
      <c r="BK313" s="166"/>
      <c r="BL313" s="166" t="s">
        <v>142</v>
      </c>
      <c r="BM313" s="166"/>
      <c r="BN313" s="166" t="s">
        <v>192</v>
      </c>
      <c r="BO313" s="166" t="s">
        <v>172</v>
      </c>
    </row>
    <row r="314" spans="1:67">
      <c r="A314" s="166">
        <v>304</v>
      </c>
      <c r="B314" s="166" t="s">
        <v>106</v>
      </c>
      <c r="C314" s="166" t="s">
        <v>107</v>
      </c>
      <c r="D314" s="166" t="s">
        <v>2297</v>
      </c>
      <c r="E314" s="166" t="s">
        <v>2298</v>
      </c>
      <c r="F314" s="166" t="s">
        <v>1135</v>
      </c>
      <c r="G314" s="166" t="s">
        <v>2299</v>
      </c>
      <c r="H314" s="166" t="s">
        <v>2300</v>
      </c>
      <c r="I314" s="166"/>
      <c r="J314" s="166" t="s">
        <v>228</v>
      </c>
      <c r="K314" s="166" t="s">
        <v>23</v>
      </c>
      <c r="L314" s="166" t="s">
        <v>171</v>
      </c>
      <c r="M314" s="166" t="s">
        <v>172</v>
      </c>
      <c r="N314" s="166" t="s">
        <v>1138</v>
      </c>
      <c r="O314" s="166"/>
      <c r="P314" s="166"/>
      <c r="Q314" s="166" t="s">
        <v>2297</v>
      </c>
      <c r="R314" s="166" t="s">
        <v>23</v>
      </c>
      <c r="S314" s="166" t="s">
        <v>2301</v>
      </c>
      <c r="T314" s="166" t="s">
        <v>117</v>
      </c>
      <c r="U314" s="166" t="s">
        <v>2302</v>
      </c>
      <c r="V314" s="166" t="s">
        <v>119</v>
      </c>
      <c r="W314" s="166" t="s">
        <v>366</v>
      </c>
      <c r="X314" s="166" t="s">
        <v>228</v>
      </c>
      <c r="Y314" s="166" t="s">
        <v>980</v>
      </c>
      <c r="Z314" s="166" t="s">
        <v>544</v>
      </c>
      <c r="AA314" s="166" t="s">
        <v>1102</v>
      </c>
      <c r="AB314" s="166" t="s">
        <v>2297</v>
      </c>
      <c r="AC314" s="166">
        <v>5908964</v>
      </c>
      <c r="AD314" s="166" t="s">
        <v>23</v>
      </c>
      <c r="AE314" s="166" t="s">
        <v>2303</v>
      </c>
      <c r="AF314" s="166" t="s">
        <v>23</v>
      </c>
      <c r="AG314" s="166" t="s">
        <v>2303</v>
      </c>
      <c r="AH314" s="167" t="s">
        <v>41</v>
      </c>
      <c r="AI314" s="166" t="s">
        <v>2307</v>
      </c>
      <c r="AJ314" s="166" t="s">
        <v>925</v>
      </c>
      <c r="AK314" s="166" t="s">
        <v>127</v>
      </c>
      <c r="AL314" s="166" t="s">
        <v>111</v>
      </c>
      <c r="AM314" s="168">
        <v>3117.1</v>
      </c>
      <c r="AN314" s="166" t="s">
        <v>511</v>
      </c>
      <c r="AO314" s="166" t="s">
        <v>1135</v>
      </c>
      <c r="AP314" s="166" t="s">
        <v>130</v>
      </c>
      <c r="AQ314" s="166" t="s">
        <v>184</v>
      </c>
      <c r="AR314" s="166" t="s">
        <v>1296</v>
      </c>
      <c r="AS314" s="166" t="s">
        <v>2304</v>
      </c>
      <c r="AT314" s="166" t="s">
        <v>2308</v>
      </c>
      <c r="AU314" s="166" t="s">
        <v>783</v>
      </c>
      <c r="AV314" s="166"/>
      <c r="AW314" s="166" t="s">
        <v>2306</v>
      </c>
      <c r="AX314" s="166"/>
      <c r="AY314" s="166"/>
      <c r="AZ314" s="166"/>
      <c r="BA314" s="166"/>
      <c r="BB314" s="166">
        <v>74057181</v>
      </c>
      <c r="BC314" s="166" t="s">
        <v>137</v>
      </c>
      <c r="BD314" s="166" t="s">
        <v>138</v>
      </c>
      <c r="BE314" s="166" t="s">
        <v>375</v>
      </c>
      <c r="BF314" s="166" t="s">
        <v>217</v>
      </c>
      <c r="BG314" s="166" t="s">
        <v>190</v>
      </c>
      <c r="BH314" s="166" t="s">
        <v>241</v>
      </c>
      <c r="BI314" s="166" t="s">
        <v>191</v>
      </c>
      <c r="BJ314" s="166" t="s">
        <v>111</v>
      </c>
      <c r="BK314" s="166"/>
      <c r="BL314" s="166" t="s">
        <v>142</v>
      </c>
      <c r="BM314" s="166"/>
      <c r="BN314" s="166" t="s">
        <v>192</v>
      </c>
      <c r="BO314" s="166" t="s">
        <v>172</v>
      </c>
    </row>
    <row r="315" spans="1:67">
      <c r="A315" s="166">
        <v>305</v>
      </c>
      <c r="B315" s="166" t="s">
        <v>106</v>
      </c>
      <c r="C315" s="166" t="s">
        <v>107</v>
      </c>
      <c r="D315" s="166" t="s">
        <v>2297</v>
      </c>
      <c r="E315" s="166" t="s">
        <v>2298</v>
      </c>
      <c r="F315" s="166" t="s">
        <v>1135</v>
      </c>
      <c r="G315" s="166" t="s">
        <v>2299</v>
      </c>
      <c r="H315" s="166" t="s">
        <v>2300</v>
      </c>
      <c r="I315" s="166"/>
      <c r="J315" s="166" t="s">
        <v>228</v>
      </c>
      <c r="K315" s="166" t="s">
        <v>23</v>
      </c>
      <c r="L315" s="166" t="s">
        <v>171</v>
      </c>
      <c r="M315" s="166" t="s">
        <v>172</v>
      </c>
      <c r="N315" s="166" t="s">
        <v>1138</v>
      </c>
      <c r="O315" s="166"/>
      <c r="P315" s="166"/>
      <c r="Q315" s="166" t="s">
        <v>2297</v>
      </c>
      <c r="R315" s="166" t="s">
        <v>23</v>
      </c>
      <c r="S315" s="166" t="s">
        <v>2301</v>
      </c>
      <c r="T315" s="166" t="s">
        <v>117</v>
      </c>
      <c r="U315" s="166" t="s">
        <v>2302</v>
      </c>
      <c r="V315" s="166" t="s">
        <v>119</v>
      </c>
      <c r="W315" s="166" t="s">
        <v>366</v>
      </c>
      <c r="X315" s="166" t="s">
        <v>228</v>
      </c>
      <c r="Y315" s="166" t="s">
        <v>980</v>
      </c>
      <c r="Z315" s="166" t="s">
        <v>544</v>
      </c>
      <c r="AA315" s="166" t="s">
        <v>1102</v>
      </c>
      <c r="AB315" s="166" t="s">
        <v>2297</v>
      </c>
      <c r="AC315" s="166">
        <v>5908964</v>
      </c>
      <c r="AD315" s="166" t="s">
        <v>23</v>
      </c>
      <c r="AE315" s="166" t="s">
        <v>2303</v>
      </c>
      <c r="AF315" s="166" t="s">
        <v>23</v>
      </c>
      <c r="AG315" s="166" t="s">
        <v>2303</v>
      </c>
      <c r="AH315" s="167" t="s">
        <v>41</v>
      </c>
      <c r="AI315" s="166" t="s">
        <v>2115</v>
      </c>
      <c r="AJ315" s="166" t="s">
        <v>161</v>
      </c>
      <c r="AK315" s="166" t="s">
        <v>127</v>
      </c>
      <c r="AL315" s="166" t="s">
        <v>111</v>
      </c>
      <c r="AM315" s="168">
        <v>3662.5</v>
      </c>
      <c r="AN315" s="166" t="s">
        <v>511</v>
      </c>
      <c r="AO315" s="166" t="s">
        <v>1135</v>
      </c>
      <c r="AP315" s="166" t="s">
        <v>130</v>
      </c>
      <c r="AQ315" s="166" t="s">
        <v>184</v>
      </c>
      <c r="AR315" s="166" t="s">
        <v>1296</v>
      </c>
      <c r="AS315" s="166" t="s">
        <v>2304</v>
      </c>
      <c r="AT315" s="166" t="s">
        <v>2309</v>
      </c>
      <c r="AU315" s="166" t="s">
        <v>783</v>
      </c>
      <c r="AV315" s="166"/>
      <c r="AW315" s="166" t="s">
        <v>2306</v>
      </c>
      <c r="AX315" s="166"/>
      <c r="AY315" s="166"/>
      <c r="AZ315" s="166"/>
      <c r="BA315" s="166"/>
      <c r="BB315" s="166">
        <v>74057181</v>
      </c>
      <c r="BC315" s="166" t="s">
        <v>137</v>
      </c>
      <c r="BD315" s="166" t="s">
        <v>138</v>
      </c>
      <c r="BE315" s="166" t="s">
        <v>375</v>
      </c>
      <c r="BF315" s="166" t="s">
        <v>217</v>
      </c>
      <c r="BG315" s="166" t="s">
        <v>190</v>
      </c>
      <c r="BH315" s="166" t="s">
        <v>241</v>
      </c>
      <c r="BI315" s="166" t="s">
        <v>191</v>
      </c>
      <c r="BJ315" s="166" t="s">
        <v>111</v>
      </c>
      <c r="BK315" s="166"/>
      <c r="BL315" s="166" t="s">
        <v>142</v>
      </c>
      <c r="BM315" s="166"/>
      <c r="BN315" s="166" t="s">
        <v>192</v>
      </c>
      <c r="BO315" s="166" t="s">
        <v>172</v>
      </c>
    </row>
    <row r="316" spans="1:67">
      <c r="A316" s="166">
        <v>306</v>
      </c>
      <c r="B316" s="166" t="s">
        <v>106</v>
      </c>
      <c r="C316" s="166" t="s">
        <v>107</v>
      </c>
      <c r="D316" s="166" t="s">
        <v>2297</v>
      </c>
      <c r="E316" s="166" t="s">
        <v>2298</v>
      </c>
      <c r="F316" s="166" t="s">
        <v>1135</v>
      </c>
      <c r="G316" s="166" t="s">
        <v>2299</v>
      </c>
      <c r="H316" s="166" t="s">
        <v>2300</v>
      </c>
      <c r="I316" s="166"/>
      <c r="J316" s="166" t="s">
        <v>228</v>
      </c>
      <c r="K316" s="166" t="s">
        <v>23</v>
      </c>
      <c r="L316" s="166" t="s">
        <v>171</v>
      </c>
      <c r="M316" s="166" t="s">
        <v>172</v>
      </c>
      <c r="N316" s="166" t="s">
        <v>1138</v>
      </c>
      <c r="O316" s="166"/>
      <c r="P316" s="166"/>
      <c r="Q316" s="166" t="s">
        <v>2297</v>
      </c>
      <c r="R316" s="166" t="s">
        <v>23</v>
      </c>
      <c r="S316" s="166" t="s">
        <v>2301</v>
      </c>
      <c r="T316" s="166" t="s">
        <v>117</v>
      </c>
      <c r="U316" s="166" t="s">
        <v>2302</v>
      </c>
      <c r="V316" s="166" t="s">
        <v>119</v>
      </c>
      <c r="W316" s="166" t="s">
        <v>366</v>
      </c>
      <c r="X316" s="166" t="s">
        <v>228</v>
      </c>
      <c r="Y316" s="166" t="s">
        <v>980</v>
      </c>
      <c r="Z316" s="166" t="s">
        <v>544</v>
      </c>
      <c r="AA316" s="166" t="s">
        <v>1102</v>
      </c>
      <c r="AB316" s="166" t="s">
        <v>2297</v>
      </c>
      <c r="AC316" s="166">
        <v>5908964</v>
      </c>
      <c r="AD316" s="166" t="s">
        <v>23</v>
      </c>
      <c r="AE316" s="166" t="s">
        <v>2303</v>
      </c>
      <c r="AF316" s="166" t="s">
        <v>23</v>
      </c>
      <c r="AG316" s="166" t="s">
        <v>2303</v>
      </c>
      <c r="AH316" s="167" t="s">
        <v>41</v>
      </c>
      <c r="AI316" s="166" t="s">
        <v>2310</v>
      </c>
      <c r="AJ316" s="166" t="s">
        <v>928</v>
      </c>
      <c r="AK316" s="166" t="s">
        <v>127</v>
      </c>
      <c r="AL316" s="166" t="s">
        <v>111</v>
      </c>
      <c r="AM316" s="168">
        <v>6545.8</v>
      </c>
      <c r="AN316" s="166" t="s">
        <v>511</v>
      </c>
      <c r="AO316" s="166" t="s">
        <v>1135</v>
      </c>
      <c r="AP316" s="166" t="s">
        <v>130</v>
      </c>
      <c r="AQ316" s="166" t="s">
        <v>184</v>
      </c>
      <c r="AR316" s="166" t="s">
        <v>1296</v>
      </c>
      <c r="AS316" s="166" t="s">
        <v>2304</v>
      </c>
      <c r="AT316" s="166" t="s">
        <v>2311</v>
      </c>
      <c r="AU316" s="166" t="s">
        <v>783</v>
      </c>
      <c r="AV316" s="166"/>
      <c r="AW316" s="166" t="s">
        <v>2306</v>
      </c>
      <c r="AX316" s="166"/>
      <c r="AY316" s="166"/>
      <c r="AZ316" s="166"/>
      <c r="BA316" s="166"/>
      <c r="BB316" s="166">
        <v>74057181</v>
      </c>
      <c r="BC316" s="166" t="s">
        <v>137</v>
      </c>
      <c r="BD316" s="166" t="s">
        <v>138</v>
      </c>
      <c r="BE316" s="166" t="s">
        <v>375</v>
      </c>
      <c r="BF316" s="166" t="s">
        <v>217</v>
      </c>
      <c r="BG316" s="166" t="s">
        <v>190</v>
      </c>
      <c r="BH316" s="166" t="s">
        <v>241</v>
      </c>
      <c r="BI316" s="166" t="s">
        <v>191</v>
      </c>
      <c r="BJ316" s="166" t="s">
        <v>111</v>
      </c>
      <c r="BK316" s="166"/>
      <c r="BL316" s="166" t="s">
        <v>142</v>
      </c>
      <c r="BM316" s="166"/>
      <c r="BN316" s="166" t="s">
        <v>192</v>
      </c>
      <c r="BO316" s="166" t="s">
        <v>172</v>
      </c>
    </row>
    <row r="317" spans="1:67">
      <c r="A317" s="166">
        <v>307</v>
      </c>
      <c r="B317" s="166" t="s">
        <v>106</v>
      </c>
      <c r="C317" s="166" t="s">
        <v>107</v>
      </c>
      <c r="D317" s="166" t="s">
        <v>2297</v>
      </c>
      <c r="E317" s="166" t="s">
        <v>2298</v>
      </c>
      <c r="F317" s="166" t="s">
        <v>1135</v>
      </c>
      <c r="G317" s="166" t="s">
        <v>2299</v>
      </c>
      <c r="H317" s="166" t="s">
        <v>2300</v>
      </c>
      <c r="I317" s="166"/>
      <c r="J317" s="166" t="s">
        <v>228</v>
      </c>
      <c r="K317" s="166" t="s">
        <v>23</v>
      </c>
      <c r="L317" s="166" t="s">
        <v>171</v>
      </c>
      <c r="M317" s="166" t="s">
        <v>172</v>
      </c>
      <c r="N317" s="166" t="s">
        <v>1138</v>
      </c>
      <c r="O317" s="166"/>
      <c r="P317" s="166"/>
      <c r="Q317" s="166" t="s">
        <v>2297</v>
      </c>
      <c r="R317" s="166" t="s">
        <v>23</v>
      </c>
      <c r="S317" s="166" t="s">
        <v>2301</v>
      </c>
      <c r="T317" s="166" t="s">
        <v>117</v>
      </c>
      <c r="U317" s="166" t="s">
        <v>2302</v>
      </c>
      <c r="V317" s="166" t="s">
        <v>119</v>
      </c>
      <c r="W317" s="166" t="s">
        <v>366</v>
      </c>
      <c r="X317" s="166" t="s">
        <v>228</v>
      </c>
      <c r="Y317" s="166" t="s">
        <v>980</v>
      </c>
      <c r="Z317" s="166" t="s">
        <v>544</v>
      </c>
      <c r="AA317" s="166" t="s">
        <v>1102</v>
      </c>
      <c r="AB317" s="166" t="s">
        <v>2297</v>
      </c>
      <c r="AC317" s="166">
        <v>5908964</v>
      </c>
      <c r="AD317" s="166" t="s">
        <v>23</v>
      </c>
      <c r="AE317" s="166" t="s">
        <v>2303</v>
      </c>
      <c r="AF317" s="166" t="s">
        <v>23</v>
      </c>
      <c r="AG317" s="166" t="s">
        <v>2303</v>
      </c>
      <c r="AH317" s="167" t="s">
        <v>41</v>
      </c>
      <c r="AI317" s="166" t="s">
        <v>2117</v>
      </c>
      <c r="AJ317" s="166" t="s">
        <v>158</v>
      </c>
      <c r="AK317" s="166" t="s">
        <v>127</v>
      </c>
      <c r="AL317" s="166" t="s">
        <v>111</v>
      </c>
      <c r="AM317" s="168">
        <v>6514.6</v>
      </c>
      <c r="AN317" s="166" t="s">
        <v>511</v>
      </c>
      <c r="AO317" s="166" t="s">
        <v>1135</v>
      </c>
      <c r="AP317" s="166" t="s">
        <v>130</v>
      </c>
      <c r="AQ317" s="166" t="s">
        <v>184</v>
      </c>
      <c r="AR317" s="166" t="s">
        <v>1296</v>
      </c>
      <c r="AS317" s="166" t="s">
        <v>2304</v>
      </c>
      <c r="AT317" s="166" t="s">
        <v>2312</v>
      </c>
      <c r="AU317" s="166" t="s">
        <v>783</v>
      </c>
      <c r="AV317" s="166"/>
      <c r="AW317" s="166" t="s">
        <v>2306</v>
      </c>
      <c r="AX317" s="166"/>
      <c r="AY317" s="166"/>
      <c r="AZ317" s="166"/>
      <c r="BA317" s="166"/>
      <c r="BB317" s="166">
        <v>74057181</v>
      </c>
      <c r="BC317" s="166" t="s">
        <v>137</v>
      </c>
      <c r="BD317" s="166" t="s">
        <v>138</v>
      </c>
      <c r="BE317" s="166" t="s">
        <v>375</v>
      </c>
      <c r="BF317" s="166" t="s">
        <v>217</v>
      </c>
      <c r="BG317" s="166" t="s">
        <v>190</v>
      </c>
      <c r="BH317" s="166" t="s">
        <v>241</v>
      </c>
      <c r="BI317" s="166" t="s">
        <v>191</v>
      </c>
      <c r="BJ317" s="166" t="s">
        <v>111</v>
      </c>
      <c r="BK317" s="166"/>
      <c r="BL317" s="166" t="s">
        <v>142</v>
      </c>
      <c r="BM317" s="166"/>
      <c r="BN317" s="166" t="s">
        <v>192</v>
      </c>
      <c r="BO317" s="166" t="s">
        <v>172</v>
      </c>
    </row>
    <row r="318" spans="1:67">
      <c r="A318" s="166">
        <v>308</v>
      </c>
      <c r="B318" s="166" t="s">
        <v>106</v>
      </c>
      <c r="C318" s="166" t="s">
        <v>107</v>
      </c>
      <c r="D318" s="166" t="s">
        <v>2297</v>
      </c>
      <c r="E318" s="166" t="s">
        <v>2298</v>
      </c>
      <c r="F318" s="166" t="s">
        <v>1135</v>
      </c>
      <c r="G318" s="166" t="s">
        <v>2299</v>
      </c>
      <c r="H318" s="166" t="s">
        <v>2300</v>
      </c>
      <c r="I318" s="166"/>
      <c r="J318" s="166" t="s">
        <v>228</v>
      </c>
      <c r="K318" s="166" t="s">
        <v>23</v>
      </c>
      <c r="L318" s="166" t="s">
        <v>171</v>
      </c>
      <c r="M318" s="166" t="s">
        <v>172</v>
      </c>
      <c r="N318" s="166" t="s">
        <v>1138</v>
      </c>
      <c r="O318" s="166"/>
      <c r="P318" s="166"/>
      <c r="Q318" s="166" t="s">
        <v>2297</v>
      </c>
      <c r="R318" s="166" t="s">
        <v>23</v>
      </c>
      <c r="S318" s="166" t="s">
        <v>2301</v>
      </c>
      <c r="T318" s="166" t="s">
        <v>117</v>
      </c>
      <c r="U318" s="166" t="s">
        <v>2302</v>
      </c>
      <c r="V318" s="166" t="s">
        <v>119</v>
      </c>
      <c r="W318" s="166" t="s">
        <v>366</v>
      </c>
      <c r="X318" s="166" t="s">
        <v>228</v>
      </c>
      <c r="Y318" s="166" t="s">
        <v>980</v>
      </c>
      <c r="Z318" s="166" t="s">
        <v>544</v>
      </c>
      <c r="AA318" s="166" t="s">
        <v>1102</v>
      </c>
      <c r="AB318" s="166" t="s">
        <v>2297</v>
      </c>
      <c r="AC318" s="166">
        <v>5908964</v>
      </c>
      <c r="AD318" s="166" t="s">
        <v>23</v>
      </c>
      <c r="AE318" s="166" t="s">
        <v>2303</v>
      </c>
      <c r="AF318" s="166" t="s">
        <v>23</v>
      </c>
      <c r="AG318" s="166" t="s">
        <v>2303</v>
      </c>
      <c r="AH318" s="167" t="s">
        <v>41</v>
      </c>
      <c r="AI318" s="166" t="s">
        <v>2072</v>
      </c>
      <c r="AJ318" s="166" t="s">
        <v>148</v>
      </c>
      <c r="AK318" s="166" t="s">
        <v>127</v>
      </c>
      <c r="AL318" s="166" t="s">
        <v>111</v>
      </c>
      <c r="AM318" s="168">
        <v>4987.3</v>
      </c>
      <c r="AN318" s="166" t="s">
        <v>511</v>
      </c>
      <c r="AO318" s="166" t="s">
        <v>1135</v>
      </c>
      <c r="AP318" s="166" t="s">
        <v>130</v>
      </c>
      <c r="AQ318" s="166" t="s">
        <v>184</v>
      </c>
      <c r="AR318" s="166" t="s">
        <v>1296</v>
      </c>
      <c r="AS318" s="166" t="s">
        <v>2304</v>
      </c>
      <c r="AT318" s="166" t="s">
        <v>2313</v>
      </c>
      <c r="AU318" s="166" t="s">
        <v>783</v>
      </c>
      <c r="AV318" s="166"/>
      <c r="AW318" s="166" t="s">
        <v>2306</v>
      </c>
      <c r="AX318" s="166"/>
      <c r="AY318" s="166"/>
      <c r="AZ318" s="166"/>
      <c r="BA318" s="166"/>
      <c r="BB318" s="166">
        <v>74057181</v>
      </c>
      <c r="BC318" s="166" t="s">
        <v>137</v>
      </c>
      <c r="BD318" s="166" t="s">
        <v>138</v>
      </c>
      <c r="BE318" s="166" t="s">
        <v>375</v>
      </c>
      <c r="BF318" s="166" t="s">
        <v>217</v>
      </c>
      <c r="BG318" s="166" t="s">
        <v>190</v>
      </c>
      <c r="BH318" s="166" t="s">
        <v>241</v>
      </c>
      <c r="BI318" s="166" t="s">
        <v>191</v>
      </c>
      <c r="BJ318" s="166" t="s">
        <v>111</v>
      </c>
      <c r="BK318" s="166"/>
      <c r="BL318" s="166" t="s">
        <v>142</v>
      </c>
      <c r="BM318" s="166"/>
      <c r="BN318" s="166" t="s">
        <v>192</v>
      </c>
      <c r="BO318" s="166" t="s">
        <v>172</v>
      </c>
    </row>
    <row r="319" spans="1:67">
      <c r="A319" s="166">
        <v>309</v>
      </c>
      <c r="B319" s="166" t="s">
        <v>106</v>
      </c>
      <c r="C319" s="166" t="s">
        <v>107</v>
      </c>
      <c r="D319" s="166" t="s">
        <v>298</v>
      </c>
      <c r="E319" s="166" t="s">
        <v>2314</v>
      </c>
      <c r="F319" s="166" t="s">
        <v>329</v>
      </c>
      <c r="G319" s="166" t="s">
        <v>2315</v>
      </c>
      <c r="H319" s="166" t="s">
        <v>2316</v>
      </c>
      <c r="I319" s="166" t="s">
        <v>111</v>
      </c>
      <c r="J319" s="166" t="s">
        <v>332</v>
      </c>
      <c r="K319" s="166" t="s">
        <v>430</v>
      </c>
      <c r="L319" s="166" t="s">
        <v>478</v>
      </c>
      <c r="M319" s="166" t="s">
        <v>478</v>
      </c>
      <c r="N319" s="166" t="s">
        <v>111</v>
      </c>
      <c r="O319" s="166"/>
      <c r="P319" s="166"/>
      <c r="Q319" s="166" t="s">
        <v>2317</v>
      </c>
      <c r="R319" s="166" t="s">
        <v>430</v>
      </c>
      <c r="S319" s="166" t="s">
        <v>2318</v>
      </c>
      <c r="T319" s="166" t="s">
        <v>204</v>
      </c>
      <c r="U319" s="166" t="s">
        <v>2319</v>
      </c>
      <c r="V319" s="166" t="s">
        <v>119</v>
      </c>
      <c r="W319" s="166" t="s">
        <v>276</v>
      </c>
      <c r="X319" s="166" t="s">
        <v>228</v>
      </c>
      <c r="Y319" s="166" t="s">
        <v>2320</v>
      </c>
      <c r="Z319" s="166" t="s">
        <v>2321</v>
      </c>
      <c r="AA319" s="166" t="s">
        <v>2322</v>
      </c>
      <c r="AB319" s="166" t="s">
        <v>2317</v>
      </c>
      <c r="AC319" s="166">
        <v>5876685</v>
      </c>
      <c r="AD319" s="166" t="s">
        <v>9</v>
      </c>
      <c r="AE319" s="166" t="s">
        <v>2323</v>
      </c>
      <c r="AF319" s="166" t="s">
        <v>430</v>
      </c>
      <c r="AG319" s="166" t="s">
        <v>2324</v>
      </c>
      <c r="AH319" s="167" t="s">
        <v>38</v>
      </c>
      <c r="AI319" s="166"/>
      <c r="AJ319" s="166"/>
      <c r="AK319" s="166" t="s">
        <v>127</v>
      </c>
      <c r="AL319" s="166" t="s">
        <v>111</v>
      </c>
      <c r="AM319" s="168">
        <v>3600</v>
      </c>
      <c r="AN319" s="166"/>
      <c r="AO319" s="166" t="s">
        <v>111</v>
      </c>
      <c r="AP319" s="166" t="s">
        <v>447</v>
      </c>
      <c r="AQ319" s="166" t="s">
        <v>184</v>
      </c>
      <c r="AR319" s="166"/>
      <c r="AS319" s="166" t="s">
        <v>2325</v>
      </c>
      <c r="AT319" s="166"/>
      <c r="AU319" s="166"/>
      <c r="AV319" s="166"/>
      <c r="AW319" s="166" t="s">
        <v>2326</v>
      </c>
      <c r="AX319" s="166"/>
      <c r="AY319" s="166"/>
      <c r="AZ319" s="166"/>
      <c r="BA319" s="166"/>
      <c r="BB319" s="166">
        <v>93299299</v>
      </c>
      <c r="BC319" s="166" t="s">
        <v>137</v>
      </c>
      <c r="BD319" s="166" t="s">
        <v>238</v>
      </c>
      <c r="BE319" s="166" t="s">
        <v>285</v>
      </c>
      <c r="BF319" s="166" t="s">
        <v>217</v>
      </c>
      <c r="BG319" s="166" t="s">
        <v>190</v>
      </c>
      <c r="BH319" s="166" t="s">
        <v>141</v>
      </c>
      <c r="BI319" s="166" t="s">
        <v>137</v>
      </c>
      <c r="BJ319" s="166" t="s">
        <v>111</v>
      </c>
      <c r="BK319" s="166"/>
      <c r="BL319" s="166"/>
      <c r="BM319" s="166"/>
      <c r="BN319" s="166" t="s">
        <v>143</v>
      </c>
      <c r="BO319" s="166" t="s">
        <v>307</v>
      </c>
    </row>
    <row r="320" spans="1:67">
      <c r="A320" s="166">
        <v>310</v>
      </c>
      <c r="B320" s="166" t="s">
        <v>106</v>
      </c>
      <c r="C320" s="166" t="s">
        <v>107</v>
      </c>
      <c r="D320" s="166"/>
      <c r="E320" s="166" t="s">
        <v>2327</v>
      </c>
      <c r="F320" s="166"/>
      <c r="G320" s="166" t="s">
        <v>2328</v>
      </c>
      <c r="H320" s="166" t="s">
        <v>2329</v>
      </c>
      <c r="I320" s="166" t="s">
        <v>111</v>
      </c>
      <c r="J320" s="166" t="s">
        <v>198</v>
      </c>
      <c r="K320" s="166" t="s">
        <v>9</v>
      </c>
      <c r="L320" s="166" t="s">
        <v>248</v>
      </c>
      <c r="M320" s="166" t="s">
        <v>249</v>
      </c>
      <c r="N320" s="166"/>
      <c r="O320" s="166"/>
      <c r="P320" s="166"/>
      <c r="Q320" s="166" t="s">
        <v>2330</v>
      </c>
      <c r="R320" s="166" t="s">
        <v>9</v>
      </c>
      <c r="S320" s="166" t="s">
        <v>2331</v>
      </c>
      <c r="T320" s="166" t="s">
        <v>117</v>
      </c>
      <c r="U320" s="166" t="s">
        <v>2332</v>
      </c>
      <c r="V320" s="166" t="s">
        <v>119</v>
      </c>
      <c r="W320" s="166" t="s">
        <v>745</v>
      </c>
      <c r="X320" s="166" t="s">
        <v>198</v>
      </c>
      <c r="Y320" s="166" t="s">
        <v>2333</v>
      </c>
      <c r="Z320" s="166" t="s">
        <v>2334</v>
      </c>
      <c r="AA320" s="166" t="s">
        <v>2335</v>
      </c>
      <c r="AB320" s="166" t="s">
        <v>2330</v>
      </c>
      <c r="AC320" s="166">
        <v>5876268</v>
      </c>
      <c r="AD320" s="166" t="s">
        <v>9</v>
      </c>
      <c r="AE320" s="166" t="s">
        <v>2336</v>
      </c>
      <c r="AF320" s="166" t="s">
        <v>9</v>
      </c>
      <c r="AG320" s="166" t="s">
        <v>2337</v>
      </c>
      <c r="AH320" s="167" t="s">
        <v>39</v>
      </c>
      <c r="AI320" s="166" t="s">
        <v>354</v>
      </c>
      <c r="AJ320" s="166" t="s">
        <v>355</v>
      </c>
      <c r="AK320" s="166" t="s">
        <v>127</v>
      </c>
      <c r="AL320" s="166" t="s">
        <v>111</v>
      </c>
      <c r="AM320" s="168">
        <v>19950</v>
      </c>
      <c r="AN320" s="166" t="s">
        <v>511</v>
      </c>
      <c r="AO320" s="166" t="s">
        <v>111</v>
      </c>
      <c r="AP320" s="166" t="s">
        <v>130</v>
      </c>
      <c r="AQ320" s="166" t="s">
        <v>184</v>
      </c>
      <c r="AR320" s="166" t="s">
        <v>1013</v>
      </c>
      <c r="AS320" s="166" t="s">
        <v>2338</v>
      </c>
      <c r="AT320" s="166" t="s">
        <v>2339</v>
      </c>
      <c r="AU320" s="166" t="s">
        <v>783</v>
      </c>
      <c r="AV320" s="166"/>
      <c r="AW320" s="166" t="s">
        <v>2340</v>
      </c>
      <c r="AX320" s="166"/>
      <c r="AY320" s="166"/>
      <c r="AZ320" s="166"/>
      <c r="BA320" s="166"/>
      <c r="BB320" s="166">
        <v>93023556</v>
      </c>
      <c r="BC320" s="166" t="s">
        <v>137</v>
      </c>
      <c r="BD320" s="166" t="s">
        <v>138</v>
      </c>
      <c r="BE320" s="166" t="s">
        <v>350</v>
      </c>
      <c r="BF320" s="166" t="s">
        <v>376</v>
      </c>
      <c r="BG320" s="166"/>
      <c r="BH320" s="166" t="s">
        <v>141</v>
      </c>
      <c r="BI320" s="166" t="s">
        <v>191</v>
      </c>
      <c r="BJ320" s="166" t="s">
        <v>111</v>
      </c>
      <c r="BK320" s="166"/>
      <c r="BL320" s="166" t="s">
        <v>142</v>
      </c>
      <c r="BM320" s="166"/>
      <c r="BN320" s="166"/>
      <c r="BO320" s="166"/>
    </row>
    <row r="321" spans="1:67">
      <c r="A321" s="166">
        <v>311</v>
      </c>
      <c r="B321" s="166" t="s">
        <v>106</v>
      </c>
      <c r="C321" s="166" t="s">
        <v>107</v>
      </c>
      <c r="D321" s="166"/>
      <c r="E321" s="166" t="s">
        <v>2327</v>
      </c>
      <c r="F321" s="166"/>
      <c r="G321" s="166" t="s">
        <v>2328</v>
      </c>
      <c r="H321" s="166" t="s">
        <v>2329</v>
      </c>
      <c r="I321" s="166" t="s">
        <v>111</v>
      </c>
      <c r="J321" s="166" t="s">
        <v>198</v>
      </c>
      <c r="K321" s="166" t="s">
        <v>9</v>
      </c>
      <c r="L321" s="166" t="s">
        <v>248</v>
      </c>
      <c r="M321" s="166" t="s">
        <v>249</v>
      </c>
      <c r="N321" s="166"/>
      <c r="O321" s="166"/>
      <c r="P321" s="166"/>
      <c r="Q321" s="166" t="s">
        <v>2330</v>
      </c>
      <c r="R321" s="166" t="s">
        <v>9</v>
      </c>
      <c r="S321" s="166" t="s">
        <v>2331</v>
      </c>
      <c r="T321" s="166" t="s">
        <v>117</v>
      </c>
      <c r="U321" s="166" t="s">
        <v>2332</v>
      </c>
      <c r="V321" s="166" t="s">
        <v>119</v>
      </c>
      <c r="W321" s="166" t="s">
        <v>745</v>
      </c>
      <c r="X321" s="166" t="s">
        <v>198</v>
      </c>
      <c r="Y321" s="166" t="s">
        <v>2333</v>
      </c>
      <c r="Z321" s="166" t="s">
        <v>2334</v>
      </c>
      <c r="AA321" s="166" t="s">
        <v>2335</v>
      </c>
      <c r="AB321" s="166" t="s">
        <v>2330</v>
      </c>
      <c r="AC321" s="166">
        <v>5876268</v>
      </c>
      <c r="AD321" s="166" t="s">
        <v>9</v>
      </c>
      <c r="AE321" s="166" t="s">
        <v>2336</v>
      </c>
      <c r="AF321" s="166" t="s">
        <v>9</v>
      </c>
      <c r="AG321" s="166" t="s">
        <v>2337</v>
      </c>
      <c r="AH321" s="167" t="s">
        <v>39</v>
      </c>
      <c r="AI321" s="166" t="s">
        <v>351</v>
      </c>
      <c r="AJ321" s="166" t="s">
        <v>352</v>
      </c>
      <c r="AK321" s="166" t="s">
        <v>127</v>
      </c>
      <c r="AL321" s="166" t="s">
        <v>111</v>
      </c>
      <c r="AM321" s="168">
        <v>12270</v>
      </c>
      <c r="AN321" s="166" t="s">
        <v>511</v>
      </c>
      <c r="AO321" s="166" t="s">
        <v>111</v>
      </c>
      <c r="AP321" s="166" t="s">
        <v>130</v>
      </c>
      <c r="AQ321" s="166" t="s">
        <v>184</v>
      </c>
      <c r="AR321" s="166" t="s">
        <v>1013</v>
      </c>
      <c r="AS321" s="166" t="s">
        <v>2338</v>
      </c>
      <c r="AT321" s="166" t="s">
        <v>2341</v>
      </c>
      <c r="AU321" s="166" t="s">
        <v>783</v>
      </c>
      <c r="AV321" s="166"/>
      <c r="AW321" s="166" t="s">
        <v>2340</v>
      </c>
      <c r="AX321" s="166"/>
      <c r="AY321" s="166"/>
      <c r="AZ321" s="166"/>
      <c r="BA321" s="166"/>
      <c r="BB321" s="166">
        <v>93023556</v>
      </c>
      <c r="BC321" s="166" t="s">
        <v>137</v>
      </c>
      <c r="BD321" s="166" t="s">
        <v>138</v>
      </c>
      <c r="BE321" s="166" t="s">
        <v>350</v>
      </c>
      <c r="BF321" s="166" t="s">
        <v>376</v>
      </c>
      <c r="BG321" s="166"/>
      <c r="BH321" s="166" t="s">
        <v>141</v>
      </c>
      <c r="BI321" s="166" t="s">
        <v>191</v>
      </c>
      <c r="BJ321" s="166" t="s">
        <v>111</v>
      </c>
      <c r="BK321" s="166"/>
      <c r="BL321" s="166" t="s">
        <v>142</v>
      </c>
      <c r="BM321" s="166"/>
      <c r="BN321" s="166"/>
      <c r="BO321" s="166"/>
    </row>
    <row r="322" spans="1:67">
      <c r="A322" s="166">
        <v>312</v>
      </c>
      <c r="B322" s="166" t="s">
        <v>106</v>
      </c>
      <c r="C322" s="166" t="s">
        <v>107</v>
      </c>
      <c r="D322" s="166"/>
      <c r="E322" s="166" t="s">
        <v>2327</v>
      </c>
      <c r="F322" s="166"/>
      <c r="G322" s="166" t="s">
        <v>2328</v>
      </c>
      <c r="H322" s="166" t="s">
        <v>2329</v>
      </c>
      <c r="I322" s="166" t="s">
        <v>111</v>
      </c>
      <c r="J322" s="166" t="s">
        <v>198</v>
      </c>
      <c r="K322" s="166" t="s">
        <v>9</v>
      </c>
      <c r="L322" s="166" t="s">
        <v>248</v>
      </c>
      <c r="M322" s="166" t="s">
        <v>249</v>
      </c>
      <c r="N322" s="166"/>
      <c r="O322" s="166"/>
      <c r="P322" s="166"/>
      <c r="Q322" s="166" t="s">
        <v>2330</v>
      </c>
      <c r="R322" s="166" t="s">
        <v>9</v>
      </c>
      <c r="S322" s="166" t="s">
        <v>2331</v>
      </c>
      <c r="T322" s="166" t="s">
        <v>117</v>
      </c>
      <c r="U322" s="166" t="s">
        <v>2332</v>
      </c>
      <c r="V322" s="166" t="s">
        <v>119</v>
      </c>
      <c r="W322" s="166" t="s">
        <v>745</v>
      </c>
      <c r="X322" s="166" t="s">
        <v>198</v>
      </c>
      <c r="Y322" s="166" t="s">
        <v>2333</v>
      </c>
      <c r="Z322" s="166" t="s">
        <v>2334</v>
      </c>
      <c r="AA322" s="166" t="s">
        <v>2335</v>
      </c>
      <c r="AB322" s="166" t="s">
        <v>2330</v>
      </c>
      <c r="AC322" s="166">
        <v>5876268</v>
      </c>
      <c r="AD322" s="166" t="s">
        <v>9</v>
      </c>
      <c r="AE322" s="166" t="s">
        <v>2336</v>
      </c>
      <c r="AF322" s="166" t="s">
        <v>9</v>
      </c>
      <c r="AG322" s="166" t="s">
        <v>2337</v>
      </c>
      <c r="AH322" s="167" t="s">
        <v>39</v>
      </c>
      <c r="AI322" s="166" t="s">
        <v>1128</v>
      </c>
      <c r="AJ322" s="166" t="s">
        <v>1129</v>
      </c>
      <c r="AK322" s="166" t="s">
        <v>127</v>
      </c>
      <c r="AL322" s="166" t="s">
        <v>111</v>
      </c>
      <c r="AM322" s="168">
        <v>8890</v>
      </c>
      <c r="AN322" s="166" t="s">
        <v>511</v>
      </c>
      <c r="AO322" s="166" t="s">
        <v>111</v>
      </c>
      <c r="AP322" s="166" t="s">
        <v>130</v>
      </c>
      <c r="AQ322" s="166" t="s">
        <v>184</v>
      </c>
      <c r="AR322" s="166" t="s">
        <v>1013</v>
      </c>
      <c r="AS322" s="166" t="s">
        <v>2338</v>
      </c>
      <c r="AT322" s="166" t="s">
        <v>2342</v>
      </c>
      <c r="AU322" s="166" t="s">
        <v>783</v>
      </c>
      <c r="AV322" s="166"/>
      <c r="AW322" s="166" t="s">
        <v>2340</v>
      </c>
      <c r="AX322" s="166"/>
      <c r="AY322" s="166"/>
      <c r="AZ322" s="166"/>
      <c r="BA322" s="166"/>
      <c r="BB322" s="166">
        <v>93023556</v>
      </c>
      <c r="BC322" s="166" t="s">
        <v>137</v>
      </c>
      <c r="BD322" s="166" t="s">
        <v>138</v>
      </c>
      <c r="BE322" s="166" t="s">
        <v>350</v>
      </c>
      <c r="BF322" s="166" t="s">
        <v>376</v>
      </c>
      <c r="BG322" s="166"/>
      <c r="BH322" s="166" t="s">
        <v>141</v>
      </c>
      <c r="BI322" s="166" t="s">
        <v>191</v>
      </c>
      <c r="BJ322" s="166" t="s">
        <v>111</v>
      </c>
      <c r="BK322" s="166"/>
      <c r="BL322" s="166" t="s">
        <v>142</v>
      </c>
      <c r="BM322" s="166"/>
      <c r="BN322" s="166"/>
      <c r="BO322" s="166"/>
    </row>
    <row r="323" spans="1:67">
      <c r="A323" s="166">
        <v>313</v>
      </c>
      <c r="B323" s="166" t="s">
        <v>106</v>
      </c>
      <c r="C323" s="166" t="s">
        <v>107</v>
      </c>
      <c r="D323" s="166"/>
      <c r="E323" s="166" t="s">
        <v>2327</v>
      </c>
      <c r="F323" s="166"/>
      <c r="G323" s="166" t="s">
        <v>2328</v>
      </c>
      <c r="H323" s="166" t="s">
        <v>2329</v>
      </c>
      <c r="I323" s="166" t="s">
        <v>111</v>
      </c>
      <c r="J323" s="166" t="s">
        <v>198</v>
      </c>
      <c r="K323" s="166" t="s">
        <v>9</v>
      </c>
      <c r="L323" s="166" t="s">
        <v>248</v>
      </c>
      <c r="M323" s="166" t="s">
        <v>249</v>
      </c>
      <c r="N323" s="166"/>
      <c r="O323" s="166"/>
      <c r="P323" s="166"/>
      <c r="Q323" s="166" t="s">
        <v>2330</v>
      </c>
      <c r="R323" s="166" t="s">
        <v>9</v>
      </c>
      <c r="S323" s="166" t="s">
        <v>2331</v>
      </c>
      <c r="T323" s="166" t="s">
        <v>117</v>
      </c>
      <c r="U323" s="166" t="s">
        <v>2332</v>
      </c>
      <c r="V323" s="166" t="s">
        <v>119</v>
      </c>
      <c r="W323" s="166" t="s">
        <v>745</v>
      </c>
      <c r="X323" s="166" t="s">
        <v>198</v>
      </c>
      <c r="Y323" s="166" t="s">
        <v>2333</v>
      </c>
      <c r="Z323" s="166" t="s">
        <v>2334</v>
      </c>
      <c r="AA323" s="166" t="s">
        <v>2335</v>
      </c>
      <c r="AB323" s="166" t="s">
        <v>2330</v>
      </c>
      <c r="AC323" s="166">
        <v>5876268</v>
      </c>
      <c r="AD323" s="166" t="s">
        <v>9</v>
      </c>
      <c r="AE323" s="166" t="s">
        <v>2336</v>
      </c>
      <c r="AF323" s="166" t="s">
        <v>9</v>
      </c>
      <c r="AG323" s="166" t="s">
        <v>2337</v>
      </c>
      <c r="AH323" s="167" t="s">
        <v>39</v>
      </c>
      <c r="AI323" s="166" t="s">
        <v>1646</v>
      </c>
      <c r="AJ323" s="166" t="s">
        <v>358</v>
      </c>
      <c r="AK323" s="166" t="s">
        <v>127</v>
      </c>
      <c r="AL323" s="166" t="s">
        <v>111</v>
      </c>
      <c r="AM323" s="168">
        <v>6290</v>
      </c>
      <c r="AN323" s="166" t="s">
        <v>511</v>
      </c>
      <c r="AO323" s="166" t="s">
        <v>111</v>
      </c>
      <c r="AP323" s="166" t="s">
        <v>130</v>
      </c>
      <c r="AQ323" s="166" t="s">
        <v>184</v>
      </c>
      <c r="AR323" s="166" t="s">
        <v>1013</v>
      </c>
      <c r="AS323" s="166" t="s">
        <v>2338</v>
      </c>
      <c r="AT323" s="166" t="s">
        <v>2343</v>
      </c>
      <c r="AU323" s="166" t="s">
        <v>783</v>
      </c>
      <c r="AV323" s="166"/>
      <c r="AW323" s="166" t="s">
        <v>2340</v>
      </c>
      <c r="AX323" s="166"/>
      <c r="AY323" s="166"/>
      <c r="AZ323" s="166"/>
      <c r="BA323" s="166"/>
      <c r="BB323" s="166">
        <v>93023556</v>
      </c>
      <c r="BC323" s="166" t="s">
        <v>137</v>
      </c>
      <c r="BD323" s="166" t="s">
        <v>138</v>
      </c>
      <c r="BE323" s="166" t="s">
        <v>350</v>
      </c>
      <c r="BF323" s="166" t="s">
        <v>376</v>
      </c>
      <c r="BG323" s="166"/>
      <c r="BH323" s="166" t="s">
        <v>141</v>
      </c>
      <c r="BI323" s="166" t="s">
        <v>191</v>
      </c>
      <c r="BJ323" s="166" t="s">
        <v>111</v>
      </c>
      <c r="BK323" s="166"/>
      <c r="BL323" s="166" t="s">
        <v>142</v>
      </c>
      <c r="BM323" s="166"/>
      <c r="BN323" s="166"/>
      <c r="BO323" s="166"/>
    </row>
    <row r="324" spans="1:67">
      <c r="A324" s="166">
        <v>314</v>
      </c>
      <c r="B324" s="166" t="s">
        <v>106</v>
      </c>
      <c r="C324" s="166" t="s">
        <v>107</v>
      </c>
      <c r="D324" s="166" t="s">
        <v>298</v>
      </c>
      <c r="E324" s="166" t="s">
        <v>2344</v>
      </c>
      <c r="F324" s="166" t="s">
        <v>399</v>
      </c>
      <c r="G324" s="166" t="s">
        <v>2345</v>
      </c>
      <c r="H324" s="166" t="s">
        <v>2346</v>
      </c>
      <c r="I324" s="166" t="s">
        <v>2347</v>
      </c>
      <c r="J324" s="166" t="s">
        <v>112</v>
      </c>
      <c r="K324" s="166" t="s">
        <v>799</v>
      </c>
      <c r="L324" s="166" t="s">
        <v>402</v>
      </c>
      <c r="M324" s="166" t="s">
        <v>2348</v>
      </c>
      <c r="N324" s="166" t="s">
        <v>111</v>
      </c>
      <c r="O324" s="166"/>
      <c r="P324" s="166"/>
      <c r="Q324" s="166" t="s">
        <v>2349</v>
      </c>
      <c r="R324" s="166" t="s">
        <v>799</v>
      </c>
      <c r="S324" s="166" t="s">
        <v>2350</v>
      </c>
      <c r="T324" s="166" t="s">
        <v>204</v>
      </c>
      <c r="U324" s="166" t="s">
        <v>2351</v>
      </c>
      <c r="V324" s="166" t="s">
        <v>338</v>
      </c>
      <c r="W324" s="166" t="s">
        <v>366</v>
      </c>
      <c r="X324" s="166" t="s">
        <v>112</v>
      </c>
      <c r="Y324" s="166" t="s">
        <v>628</v>
      </c>
      <c r="Z324" s="166" t="s">
        <v>2352</v>
      </c>
      <c r="AA324" s="166" t="s">
        <v>945</v>
      </c>
      <c r="AB324" s="166" t="s">
        <v>2349</v>
      </c>
      <c r="AC324" s="166">
        <v>5908303</v>
      </c>
      <c r="AD324" s="166" t="s">
        <v>9</v>
      </c>
      <c r="AE324" s="166" t="s">
        <v>2353</v>
      </c>
      <c r="AF324" s="166" t="s">
        <v>799</v>
      </c>
      <c r="AG324" s="166" t="s">
        <v>2354</v>
      </c>
      <c r="AH324" s="167" t="s">
        <v>41</v>
      </c>
      <c r="AI324" s="166"/>
      <c r="AJ324" s="166"/>
      <c r="AK324" s="166" t="s">
        <v>127</v>
      </c>
      <c r="AL324" s="166" t="s">
        <v>111</v>
      </c>
      <c r="AM324" s="168">
        <v>15900</v>
      </c>
      <c r="AN324" s="166"/>
      <c r="AO324" s="166" t="s">
        <v>111</v>
      </c>
      <c r="AP324" s="166" t="s">
        <v>447</v>
      </c>
      <c r="AQ324" s="166" t="s">
        <v>184</v>
      </c>
      <c r="AR324" s="166"/>
      <c r="AS324" s="166" t="s">
        <v>2355</v>
      </c>
      <c r="AT324" s="166"/>
      <c r="AU324" s="166"/>
      <c r="AV324" s="166"/>
      <c r="AW324" s="166" t="s">
        <v>2356</v>
      </c>
      <c r="AX324" s="166"/>
      <c r="AY324" s="166"/>
      <c r="AZ324" s="166"/>
      <c r="BA324" s="166"/>
      <c r="BB324" s="166">
        <v>86691647</v>
      </c>
      <c r="BC324" s="166" t="s">
        <v>137</v>
      </c>
      <c r="BD324" s="166" t="s">
        <v>138</v>
      </c>
      <c r="BE324" s="166" t="s">
        <v>375</v>
      </c>
      <c r="BF324" s="166" t="s">
        <v>579</v>
      </c>
      <c r="BG324" s="166" t="s">
        <v>2357</v>
      </c>
      <c r="BH324" s="166" t="s">
        <v>286</v>
      </c>
      <c r="BI324" s="166" t="s">
        <v>137</v>
      </c>
      <c r="BJ324" s="166" t="s">
        <v>2358</v>
      </c>
      <c r="BK324" s="166"/>
      <c r="BL324" s="166"/>
      <c r="BM324" s="166"/>
      <c r="BN324" s="166" t="s">
        <v>192</v>
      </c>
      <c r="BO324" s="166" t="s">
        <v>2348</v>
      </c>
    </row>
    <row r="325" spans="1:67">
      <c r="A325" s="166">
        <v>315</v>
      </c>
      <c r="B325" s="166" t="s">
        <v>106</v>
      </c>
      <c r="C325" s="166" t="s">
        <v>107</v>
      </c>
      <c r="D325" s="166" t="s">
        <v>379</v>
      </c>
      <c r="E325" s="166" t="s">
        <v>2359</v>
      </c>
      <c r="F325" s="166" t="s">
        <v>195</v>
      </c>
      <c r="G325" s="166" t="s">
        <v>2360</v>
      </c>
      <c r="H325" s="166" t="s">
        <v>111</v>
      </c>
      <c r="I325" s="166" t="s">
        <v>111</v>
      </c>
      <c r="J325" s="166" t="s">
        <v>112</v>
      </c>
      <c r="K325" s="166" t="s">
        <v>195</v>
      </c>
      <c r="L325" s="166" t="s">
        <v>248</v>
      </c>
      <c r="M325" s="166" t="s">
        <v>249</v>
      </c>
      <c r="N325" s="166" t="s">
        <v>111</v>
      </c>
      <c r="O325" s="166" t="s">
        <v>195</v>
      </c>
      <c r="P325" s="166" t="s">
        <v>2361</v>
      </c>
      <c r="Q325" s="166" t="s">
        <v>2362</v>
      </c>
      <c r="R325" s="166" t="s">
        <v>9</v>
      </c>
      <c r="S325" s="166" t="s">
        <v>2363</v>
      </c>
      <c r="T325" s="166" t="s">
        <v>204</v>
      </c>
      <c r="U325" s="166" t="s">
        <v>2364</v>
      </c>
      <c r="V325" s="166" t="s">
        <v>119</v>
      </c>
      <c r="W325" s="166" t="s">
        <v>120</v>
      </c>
      <c r="X325" s="166" t="s">
        <v>112</v>
      </c>
      <c r="Y325" s="166" t="s">
        <v>2365</v>
      </c>
      <c r="Z325" s="166" t="s">
        <v>178</v>
      </c>
      <c r="AA325" s="166" t="s">
        <v>2169</v>
      </c>
      <c r="AB325" s="166" t="s">
        <v>2362</v>
      </c>
      <c r="AC325" s="166">
        <v>5899409</v>
      </c>
      <c r="AD325" s="166" t="s">
        <v>9</v>
      </c>
      <c r="AE325" s="166" t="s">
        <v>2366</v>
      </c>
      <c r="AF325" s="166" t="s">
        <v>9</v>
      </c>
      <c r="AG325" s="166" t="s">
        <v>2367</v>
      </c>
      <c r="AH325" s="167" t="s">
        <v>41</v>
      </c>
      <c r="AI325" s="166" t="s">
        <v>2368</v>
      </c>
      <c r="AJ325" s="166" t="s">
        <v>2369</v>
      </c>
      <c r="AK325" s="166" t="s">
        <v>127</v>
      </c>
      <c r="AL325" s="166" t="s">
        <v>111</v>
      </c>
      <c r="AM325" s="168">
        <v>536.9</v>
      </c>
      <c r="AN325" s="166"/>
      <c r="AO325" s="166" t="s">
        <v>111</v>
      </c>
      <c r="AP325" s="166" t="s">
        <v>212</v>
      </c>
      <c r="AQ325" s="166" t="s">
        <v>184</v>
      </c>
      <c r="AR325" s="166" t="s">
        <v>1296</v>
      </c>
      <c r="AS325" s="166" t="s">
        <v>2370</v>
      </c>
      <c r="AT325" s="166" t="s">
        <v>2371</v>
      </c>
      <c r="AU325" s="166" t="s">
        <v>2372</v>
      </c>
      <c r="AV325" s="166"/>
      <c r="AW325" s="166" t="s">
        <v>2373</v>
      </c>
      <c r="AX325" s="166"/>
      <c r="AY325" s="166"/>
      <c r="AZ325" s="166"/>
      <c r="BA325" s="166"/>
      <c r="BB325" s="166">
        <v>92735611</v>
      </c>
      <c r="BC325" s="166" t="s">
        <v>137</v>
      </c>
      <c r="BD325" s="166" t="s">
        <v>138</v>
      </c>
      <c r="BE325" s="166" t="s">
        <v>2374</v>
      </c>
      <c r="BF325" s="166" t="s">
        <v>140</v>
      </c>
      <c r="BG325" s="166" t="s">
        <v>190</v>
      </c>
      <c r="BH325" s="166" t="s">
        <v>286</v>
      </c>
      <c r="BI325" s="166" t="s">
        <v>191</v>
      </c>
      <c r="BJ325" s="166" t="s">
        <v>111</v>
      </c>
      <c r="BK325" s="166"/>
      <c r="BL325" s="166" t="s">
        <v>142</v>
      </c>
      <c r="BM325" s="166"/>
      <c r="BN325" s="166" t="s">
        <v>451</v>
      </c>
      <c r="BO325" s="166" t="s">
        <v>307</v>
      </c>
    </row>
    <row r="326" spans="1:67">
      <c r="A326" s="166">
        <v>316</v>
      </c>
      <c r="B326" s="166" t="s">
        <v>106</v>
      </c>
      <c r="C326" s="166" t="s">
        <v>107</v>
      </c>
      <c r="D326" s="166" t="s">
        <v>379</v>
      </c>
      <c r="E326" s="166" t="s">
        <v>2359</v>
      </c>
      <c r="F326" s="166" t="s">
        <v>195</v>
      </c>
      <c r="G326" s="166" t="s">
        <v>2360</v>
      </c>
      <c r="H326" s="166" t="s">
        <v>111</v>
      </c>
      <c r="I326" s="166" t="s">
        <v>111</v>
      </c>
      <c r="J326" s="166" t="s">
        <v>112</v>
      </c>
      <c r="K326" s="166" t="s">
        <v>195</v>
      </c>
      <c r="L326" s="166" t="s">
        <v>248</v>
      </c>
      <c r="M326" s="166" t="s">
        <v>249</v>
      </c>
      <c r="N326" s="166" t="s">
        <v>111</v>
      </c>
      <c r="O326" s="166" t="s">
        <v>195</v>
      </c>
      <c r="P326" s="166" t="s">
        <v>2361</v>
      </c>
      <c r="Q326" s="166" t="s">
        <v>2362</v>
      </c>
      <c r="R326" s="166" t="s">
        <v>9</v>
      </c>
      <c r="S326" s="166" t="s">
        <v>2363</v>
      </c>
      <c r="T326" s="166" t="s">
        <v>204</v>
      </c>
      <c r="U326" s="166" t="s">
        <v>2364</v>
      </c>
      <c r="V326" s="166" t="s">
        <v>119</v>
      </c>
      <c r="W326" s="166" t="s">
        <v>120</v>
      </c>
      <c r="X326" s="166" t="s">
        <v>112</v>
      </c>
      <c r="Y326" s="166" t="s">
        <v>2365</v>
      </c>
      <c r="Z326" s="166" t="s">
        <v>178</v>
      </c>
      <c r="AA326" s="166" t="s">
        <v>2169</v>
      </c>
      <c r="AB326" s="166" t="s">
        <v>2362</v>
      </c>
      <c r="AC326" s="166">
        <v>5899409</v>
      </c>
      <c r="AD326" s="166" t="s">
        <v>9</v>
      </c>
      <c r="AE326" s="166" t="s">
        <v>2366</v>
      </c>
      <c r="AF326" s="166" t="s">
        <v>9</v>
      </c>
      <c r="AG326" s="166" t="s">
        <v>2367</v>
      </c>
      <c r="AH326" s="167" t="s">
        <v>41</v>
      </c>
      <c r="AI326" s="166" t="s">
        <v>2375</v>
      </c>
      <c r="AJ326" s="166" t="s">
        <v>2376</v>
      </c>
      <c r="AK326" s="166" t="s">
        <v>127</v>
      </c>
      <c r="AL326" s="166" t="s">
        <v>111</v>
      </c>
      <c r="AM326" s="168">
        <v>5429.75</v>
      </c>
      <c r="AN326" s="166"/>
      <c r="AO326" s="166" t="s">
        <v>111</v>
      </c>
      <c r="AP326" s="166" t="s">
        <v>212</v>
      </c>
      <c r="AQ326" s="166" t="s">
        <v>184</v>
      </c>
      <c r="AR326" s="166" t="s">
        <v>1296</v>
      </c>
      <c r="AS326" s="166" t="s">
        <v>2370</v>
      </c>
      <c r="AT326" s="166" t="s">
        <v>2377</v>
      </c>
      <c r="AU326" s="166" t="s">
        <v>2372</v>
      </c>
      <c r="AV326" s="166"/>
      <c r="AW326" s="166" t="s">
        <v>2373</v>
      </c>
      <c r="AX326" s="166"/>
      <c r="AY326" s="166"/>
      <c r="AZ326" s="166"/>
      <c r="BA326" s="166"/>
      <c r="BB326" s="166">
        <v>92735611</v>
      </c>
      <c r="BC326" s="166" t="s">
        <v>137</v>
      </c>
      <c r="BD326" s="166" t="s">
        <v>138</v>
      </c>
      <c r="BE326" s="166" t="s">
        <v>2374</v>
      </c>
      <c r="BF326" s="166" t="s">
        <v>140</v>
      </c>
      <c r="BG326" s="166" t="s">
        <v>190</v>
      </c>
      <c r="BH326" s="166" t="s">
        <v>286</v>
      </c>
      <c r="BI326" s="166" t="s">
        <v>191</v>
      </c>
      <c r="BJ326" s="166" t="s">
        <v>111</v>
      </c>
      <c r="BK326" s="166"/>
      <c r="BL326" s="166" t="s">
        <v>142</v>
      </c>
      <c r="BM326" s="166"/>
      <c r="BN326" s="166" t="s">
        <v>451</v>
      </c>
      <c r="BO326" s="166" t="s">
        <v>307</v>
      </c>
    </row>
    <row r="327" spans="1:67">
      <c r="A327" s="166">
        <v>317</v>
      </c>
      <c r="B327" s="166" t="s">
        <v>106</v>
      </c>
      <c r="C327" s="166" t="s">
        <v>107</v>
      </c>
      <c r="D327" s="166" t="s">
        <v>379</v>
      </c>
      <c r="E327" s="166" t="s">
        <v>2359</v>
      </c>
      <c r="F327" s="166" t="s">
        <v>195</v>
      </c>
      <c r="G327" s="166" t="s">
        <v>2360</v>
      </c>
      <c r="H327" s="166" t="s">
        <v>111</v>
      </c>
      <c r="I327" s="166" t="s">
        <v>111</v>
      </c>
      <c r="J327" s="166" t="s">
        <v>112</v>
      </c>
      <c r="K327" s="166" t="s">
        <v>195</v>
      </c>
      <c r="L327" s="166" t="s">
        <v>248</v>
      </c>
      <c r="M327" s="166" t="s">
        <v>249</v>
      </c>
      <c r="N327" s="166" t="s">
        <v>111</v>
      </c>
      <c r="O327" s="166" t="s">
        <v>195</v>
      </c>
      <c r="P327" s="166" t="s">
        <v>2361</v>
      </c>
      <c r="Q327" s="166" t="s">
        <v>2362</v>
      </c>
      <c r="R327" s="166" t="s">
        <v>9</v>
      </c>
      <c r="S327" s="166" t="s">
        <v>2363</v>
      </c>
      <c r="T327" s="166" t="s">
        <v>204</v>
      </c>
      <c r="U327" s="166" t="s">
        <v>2364</v>
      </c>
      <c r="V327" s="166" t="s">
        <v>119</v>
      </c>
      <c r="W327" s="166" t="s">
        <v>120</v>
      </c>
      <c r="X327" s="166" t="s">
        <v>112</v>
      </c>
      <c r="Y327" s="166" t="s">
        <v>2365</v>
      </c>
      <c r="Z327" s="166" t="s">
        <v>178</v>
      </c>
      <c r="AA327" s="166" t="s">
        <v>2169</v>
      </c>
      <c r="AB327" s="166" t="s">
        <v>2362</v>
      </c>
      <c r="AC327" s="166">
        <v>5899409</v>
      </c>
      <c r="AD327" s="166" t="s">
        <v>9</v>
      </c>
      <c r="AE327" s="166" t="s">
        <v>2366</v>
      </c>
      <c r="AF327" s="166" t="s">
        <v>9</v>
      </c>
      <c r="AG327" s="166" t="s">
        <v>2367</v>
      </c>
      <c r="AH327" s="167" t="s">
        <v>41</v>
      </c>
      <c r="AI327" s="166" t="s">
        <v>2378</v>
      </c>
      <c r="AJ327" s="166" t="s">
        <v>2379</v>
      </c>
      <c r="AK327" s="166" t="s">
        <v>127</v>
      </c>
      <c r="AL327" s="166" t="s">
        <v>111</v>
      </c>
      <c r="AM327" s="168">
        <v>786.9</v>
      </c>
      <c r="AN327" s="166"/>
      <c r="AO327" s="166" t="s">
        <v>111</v>
      </c>
      <c r="AP327" s="166" t="s">
        <v>212</v>
      </c>
      <c r="AQ327" s="166" t="s">
        <v>184</v>
      </c>
      <c r="AR327" s="166" t="s">
        <v>1296</v>
      </c>
      <c r="AS327" s="166" t="s">
        <v>2370</v>
      </c>
      <c r="AT327" s="166" t="s">
        <v>2380</v>
      </c>
      <c r="AU327" s="166" t="s">
        <v>2372</v>
      </c>
      <c r="AV327" s="166"/>
      <c r="AW327" s="166" t="s">
        <v>2373</v>
      </c>
      <c r="AX327" s="166"/>
      <c r="AY327" s="166"/>
      <c r="AZ327" s="166"/>
      <c r="BA327" s="166"/>
      <c r="BB327" s="166">
        <v>92735611</v>
      </c>
      <c r="BC327" s="166" t="s">
        <v>137</v>
      </c>
      <c r="BD327" s="166" t="s">
        <v>138</v>
      </c>
      <c r="BE327" s="166" t="s">
        <v>2374</v>
      </c>
      <c r="BF327" s="166" t="s">
        <v>140</v>
      </c>
      <c r="BG327" s="166" t="s">
        <v>190</v>
      </c>
      <c r="BH327" s="166" t="s">
        <v>286</v>
      </c>
      <c r="BI327" s="166" t="s">
        <v>191</v>
      </c>
      <c r="BJ327" s="166" t="s">
        <v>111</v>
      </c>
      <c r="BK327" s="166"/>
      <c r="BL327" s="166" t="s">
        <v>142</v>
      </c>
      <c r="BM327" s="166"/>
      <c r="BN327" s="166" t="s">
        <v>451</v>
      </c>
      <c r="BO327" s="166" t="s">
        <v>307</v>
      </c>
    </row>
    <row r="328" spans="1:67">
      <c r="A328" s="166">
        <v>318</v>
      </c>
      <c r="B328" s="166" t="s">
        <v>106</v>
      </c>
      <c r="C328" s="166" t="s">
        <v>107</v>
      </c>
      <c r="D328" s="166" t="s">
        <v>379</v>
      </c>
      <c r="E328" s="166" t="s">
        <v>2359</v>
      </c>
      <c r="F328" s="166" t="s">
        <v>195</v>
      </c>
      <c r="G328" s="166" t="s">
        <v>2360</v>
      </c>
      <c r="H328" s="166" t="s">
        <v>111</v>
      </c>
      <c r="I328" s="166" t="s">
        <v>111</v>
      </c>
      <c r="J328" s="166" t="s">
        <v>112</v>
      </c>
      <c r="K328" s="166" t="s">
        <v>195</v>
      </c>
      <c r="L328" s="166" t="s">
        <v>248</v>
      </c>
      <c r="M328" s="166" t="s">
        <v>249</v>
      </c>
      <c r="N328" s="166" t="s">
        <v>111</v>
      </c>
      <c r="O328" s="166" t="s">
        <v>195</v>
      </c>
      <c r="P328" s="166" t="s">
        <v>2361</v>
      </c>
      <c r="Q328" s="166" t="s">
        <v>2362</v>
      </c>
      <c r="R328" s="166" t="s">
        <v>9</v>
      </c>
      <c r="S328" s="166" t="s">
        <v>2363</v>
      </c>
      <c r="T328" s="166" t="s">
        <v>204</v>
      </c>
      <c r="U328" s="166" t="s">
        <v>2364</v>
      </c>
      <c r="V328" s="166" t="s">
        <v>119</v>
      </c>
      <c r="W328" s="166" t="s">
        <v>120</v>
      </c>
      <c r="X328" s="166" t="s">
        <v>112</v>
      </c>
      <c r="Y328" s="166" t="s">
        <v>2365</v>
      </c>
      <c r="Z328" s="166" t="s">
        <v>178</v>
      </c>
      <c r="AA328" s="166" t="s">
        <v>2169</v>
      </c>
      <c r="AB328" s="166" t="s">
        <v>2362</v>
      </c>
      <c r="AC328" s="166">
        <v>5899409</v>
      </c>
      <c r="AD328" s="166" t="s">
        <v>9</v>
      </c>
      <c r="AE328" s="166" t="s">
        <v>2366</v>
      </c>
      <c r="AF328" s="166" t="s">
        <v>9</v>
      </c>
      <c r="AG328" s="166" t="s">
        <v>2367</v>
      </c>
      <c r="AH328" s="167" t="s">
        <v>41</v>
      </c>
      <c r="AI328" s="166" t="s">
        <v>2381</v>
      </c>
      <c r="AJ328" s="166" t="s">
        <v>2382</v>
      </c>
      <c r="AK328" s="166" t="s">
        <v>127</v>
      </c>
      <c r="AL328" s="166" t="s">
        <v>111</v>
      </c>
      <c r="AM328" s="168">
        <v>5429.75</v>
      </c>
      <c r="AN328" s="166"/>
      <c r="AO328" s="166" t="s">
        <v>111</v>
      </c>
      <c r="AP328" s="166" t="s">
        <v>212</v>
      </c>
      <c r="AQ328" s="166" t="s">
        <v>184</v>
      </c>
      <c r="AR328" s="166" t="s">
        <v>1296</v>
      </c>
      <c r="AS328" s="166" t="s">
        <v>2370</v>
      </c>
      <c r="AT328" s="166" t="s">
        <v>2383</v>
      </c>
      <c r="AU328" s="166" t="s">
        <v>2372</v>
      </c>
      <c r="AV328" s="166"/>
      <c r="AW328" s="166" t="s">
        <v>2373</v>
      </c>
      <c r="AX328" s="166"/>
      <c r="AY328" s="166"/>
      <c r="AZ328" s="166"/>
      <c r="BA328" s="166"/>
      <c r="BB328" s="166">
        <v>92735611</v>
      </c>
      <c r="BC328" s="166" t="s">
        <v>137</v>
      </c>
      <c r="BD328" s="166" t="s">
        <v>138</v>
      </c>
      <c r="BE328" s="166" t="s">
        <v>2374</v>
      </c>
      <c r="BF328" s="166" t="s">
        <v>140</v>
      </c>
      <c r="BG328" s="166" t="s">
        <v>190</v>
      </c>
      <c r="BH328" s="166" t="s">
        <v>286</v>
      </c>
      <c r="BI328" s="166" t="s">
        <v>191</v>
      </c>
      <c r="BJ328" s="166" t="s">
        <v>111</v>
      </c>
      <c r="BK328" s="166"/>
      <c r="BL328" s="166" t="s">
        <v>142</v>
      </c>
      <c r="BM328" s="166"/>
      <c r="BN328" s="166" t="s">
        <v>451</v>
      </c>
      <c r="BO328" s="166" t="s">
        <v>307</v>
      </c>
    </row>
    <row r="329" spans="1:67">
      <c r="A329" s="166">
        <v>319</v>
      </c>
      <c r="B329" s="166" t="s">
        <v>106</v>
      </c>
      <c r="C329" s="166" t="s">
        <v>107</v>
      </c>
      <c r="D329" s="166" t="s">
        <v>379</v>
      </c>
      <c r="E329" s="166" t="s">
        <v>2359</v>
      </c>
      <c r="F329" s="166" t="s">
        <v>195</v>
      </c>
      <c r="G329" s="166" t="s">
        <v>2360</v>
      </c>
      <c r="H329" s="166" t="s">
        <v>111</v>
      </c>
      <c r="I329" s="166" t="s">
        <v>111</v>
      </c>
      <c r="J329" s="166" t="s">
        <v>112</v>
      </c>
      <c r="K329" s="166" t="s">
        <v>195</v>
      </c>
      <c r="L329" s="166" t="s">
        <v>248</v>
      </c>
      <c r="M329" s="166" t="s">
        <v>249</v>
      </c>
      <c r="N329" s="166" t="s">
        <v>111</v>
      </c>
      <c r="O329" s="166" t="s">
        <v>195</v>
      </c>
      <c r="P329" s="166" t="s">
        <v>2361</v>
      </c>
      <c r="Q329" s="166" t="s">
        <v>2362</v>
      </c>
      <c r="R329" s="166" t="s">
        <v>9</v>
      </c>
      <c r="S329" s="166" t="s">
        <v>2363</v>
      </c>
      <c r="T329" s="166" t="s">
        <v>204</v>
      </c>
      <c r="U329" s="166" t="s">
        <v>2364</v>
      </c>
      <c r="V329" s="166" t="s">
        <v>119</v>
      </c>
      <c r="W329" s="166" t="s">
        <v>120</v>
      </c>
      <c r="X329" s="166" t="s">
        <v>112</v>
      </c>
      <c r="Y329" s="166" t="s">
        <v>2365</v>
      </c>
      <c r="Z329" s="166" t="s">
        <v>178</v>
      </c>
      <c r="AA329" s="166" t="s">
        <v>2169</v>
      </c>
      <c r="AB329" s="166" t="s">
        <v>2362</v>
      </c>
      <c r="AC329" s="166">
        <v>5899409</v>
      </c>
      <c r="AD329" s="166" t="s">
        <v>9</v>
      </c>
      <c r="AE329" s="166" t="s">
        <v>2366</v>
      </c>
      <c r="AF329" s="166" t="s">
        <v>9</v>
      </c>
      <c r="AG329" s="166" t="s">
        <v>2367</v>
      </c>
      <c r="AH329" s="167" t="s">
        <v>41</v>
      </c>
      <c r="AI329" s="166" t="s">
        <v>2384</v>
      </c>
      <c r="AJ329" s="166" t="s">
        <v>2385</v>
      </c>
      <c r="AK329" s="166" t="s">
        <v>127</v>
      </c>
      <c r="AL329" s="166" t="s">
        <v>111</v>
      </c>
      <c r="AM329" s="168">
        <v>786.9</v>
      </c>
      <c r="AN329" s="166"/>
      <c r="AO329" s="166" t="s">
        <v>111</v>
      </c>
      <c r="AP329" s="166" t="s">
        <v>212</v>
      </c>
      <c r="AQ329" s="166" t="s">
        <v>184</v>
      </c>
      <c r="AR329" s="166" t="s">
        <v>1296</v>
      </c>
      <c r="AS329" s="166" t="s">
        <v>2370</v>
      </c>
      <c r="AT329" s="166" t="s">
        <v>2386</v>
      </c>
      <c r="AU329" s="166" t="s">
        <v>2372</v>
      </c>
      <c r="AV329" s="166"/>
      <c r="AW329" s="166" t="s">
        <v>2373</v>
      </c>
      <c r="AX329" s="166"/>
      <c r="AY329" s="166"/>
      <c r="AZ329" s="166"/>
      <c r="BA329" s="166"/>
      <c r="BB329" s="166">
        <v>92735611</v>
      </c>
      <c r="BC329" s="166" t="s">
        <v>137</v>
      </c>
      <c r="BD329" s="166" t="s">
        <v>138</v>
      </c>
      <c r="BE329" s="166" t="s">
        <v>2374</v>
      </c>
      <c r="BF329" s="166" t="s">
        <v>140</v>
      </c>
      <c r="BG329" s="166" t="s">
        <v>190</v>
      </c>
      <c r="BH329" s="166" t="s">
        <v>286</v>
      </c>
      <c r="BI329" s="166" t="s">
        <v>191</v>
      </c>
      <c r="BJ329" s="166" t="s">
        <v>111</v>
      </c>
      <c r="BK329" s="166"/>
      <c r="BL329" s="166" t="s">
        <v>142</v>
      </c>
      <c r="BM329" s="166"/>
      <c r="BN329" s="166" t="s">
        <v>451</v>
      </c>
      <c r="BO329" s="166" t="s">
        <v>307</v>
      </c>
    </row>
    <row r="330" spans="1:67">
      <c r="A330" s="166">
        <v>320</v>
      </c>
      <c r="B330" s="166" t="s">
        <v>106</v>
      </c>
      <c r="C330" s="166" t="s">
        <v>107</v>
      </c>
      <c r="D330" s="166" t="s">
        <v>379</v>
      </c>
      <c r="E330" s="166" t="s">
        <v>2359</v>
      </c>
      <c r="F330" s="166" t="s">
        <v>195</v>
      </c>
      <c r="G330" s="166" t="s">
        <v>2360</v>
      </c>
      <c r="H330" s="166" t="s">
        <v>111</v>
      </c>
      <c r="I330" s="166" t="s">
        <v>111</v>
      </c>
      <c r="J330" s="166" t="s">
        <v>112</v>
      </c>
      <c r="K330" s="166" t="s">
        <v>195</v>
      </c>
      <c r="L330" s="166" t="s">
        <v>248</v>
      </c>
      <c r="M330" s="166" t="s">
        <v>249</v>
      </c>
      <c r="N330" s="166" t="s">
        <v>111</v>
      </c>
      <c r="O330" s="166" t="s">
        <v>195</v>
      </c>
      <c r="P330" s="166" t="s">
        <v>2361</v>
      </c>
      <c r="Q330" s="166" t="s">
        <v>2362</v>
      </c>
      <c r="R330" s="166" t="s">
        <v>9</v>
      </c>
      <c r="S330" s="166" t="s">
        <v>2363</v>
      </c>
      <c r="T330" s="166" t="s">
        <v>204</v>
      </c>
      <c r="U330" s="166" t="s">
        <v>2364</v>
      </c>
      <c r="V330" s="166" t="s">
        <v>119</v>
      </c>
      <c r="W330" s="166" t="s">
        <v>120</v>
      </c>
      <c r="X330" s="166" t="s">
        <v>112</v>
      </c>
      <c r="Y330" s="166" t="s">
        <v>2365</v>
      </c>
      <c r="Z330" s="166" t="s">
        <v>178</v>
      </c>
      <c r="AA330" s="166" t="s">
        <v>2169</v>
      </c>
      <c r="AB330" s="166" t="s">
        <v>2362</v>
      </c>
      <c r="AC330" s="166">
        <v>5899409</v>
      </c>
      <c r="AD330" s="166" t="s">
        <v>9</v>
      </c>
      <c r="AE330" s="166" t="s">
        <v>2366</v>
      </c>
      <c r="AF330" s="166" t="s">
        <v>9</v>
      </c>
      <c r="AG330" s="166" t="s">
        <v>2367</v>
      </c>
      <c r="AH330" s="167" t="s">
        <v>41</v>
      </c>
      <c r="AI330" s="166" t="s">
        <v>2387</v>
      </c>
      <c r="AJ330" s="166" t="s">
        <v>2388</v>
      </c>
      <c r="AK330" s="166" t="s">
        <v>127</v>
      </c>
      <c r="AL330" s="166" t="s">
        <v>111</v>
      </c>
      <c r="AM330" s="168">
        <v>5429.8</v>
      </c>
      <c r="AN330" s="166"/>
      <c r="AO330" s="166" t="s">
        <v>111</v>
      </c>
      <c r="AP330" s="166" t="s">
        <v>212</v>
      </c>
      <c r="AQ330" s="166" t="s">
        <v>184</v>
      </c>
      <c r="AR330" s="166" t="s">
        <v>1296</v>
      </c>
      <c r="AS330" s="166" t="s">
        <v>2370</v>
      </c>
      <c r="AT330" s="166" t="s">
        <v>2389</v>
      </c>
      <c r="AU330" s="166" t="s">
        <v>2372</v>
      </c>
      <c r="AV330" s="166"/>
      <c r="AW330" s="166" t="s">
        <v>2373</v>
      </c>
      <c r="AX330" s="166"/>
      <c r="AY330" s="166"/>
      <c r="AZ330" s="166"/>
      <c r="BA330" s="166"/>
      <c r="BB330" s="166">
        <v>92735611</v>
      </c>
      <c r="BC330" s="166" t="s">
        <v>137</v>
      </c>
      <c r="BD330" s="166" t="s">
        <v>138</v>
      </c>
      <c r="BE330" s="166" t="s">
        <v>2374</v>
      </c>
      <c r="BF330" s="166" t="s">
        <v>140</v>
      </c>
      <c r="BG330" s="166" t="s">
        <v>190</v>
      </c>
      <c r="BH330" s="166" t="s">
        <v>286</v>
      </c>
      <c r="BI330" s="166" t="s">
        <v>191</v>
      </c>
      <c r="BJ330" s="166" t="s">
        <v>111</v>
      </c>
      <c r="BK330" s="166"/>
      <c r="BL330" s="166" t="s">
        <v>142</v>
      </c>
      <c r="BM330" s="166"/>
      <c r="BN330" s="166" t="s">
        <v>451</v>
      </c>
      <c r="BO330" s="166" t="s">
        <v>307</v>
      </c>
    </row>
    <row r="331" spans="1:67">
      <c r="A331" s="166">
        <v>321</v>
      </c>
      <c r="B331" s="166" t="s">
        <v>106</v>
      </c>
      <c r="C331" s="166" t="s">
        <v>107</v>
      </c>
      <c r="D331" s="166" t="s">
        <v>379</v>
      </c>
      <c r="E331" s="166" t="s">
        <v>2359</v>
      </c>
      <c r="F331" s="166" t="s">
        <v>195</v>
      </c>
      <c r="G331" s="166" t="s">
        <v>2360</v>
      </c>
      <c r="H331" s="166" t="s">
        <v>111</v>
      </c>
      <c r="I331" s="166" t="s">
        <v>111</v>
      </c>
      <c r="J331" s="166" t="s">
        <v>112</v>
      </c>
      <c r="K331" s="166" t="s">
        <v>195</v>
      </c>
      <c r="L331" s="166" t="s">
        <v>248</v>
      </c>
      <c r="M331" s="166" t="s">
        <v>249</v>
      </c>
      <c r="N331" s="166" t="s">
        <v>111</v>
      </c>
      <c r="O331" s="166" t="s">
        <v>195</v>
      </c>
      <c r="P331" s="166" t="s">
        <v>2361</v>
      </c>
      <c r="Q331" s="166" t="s">
        <v>2362</v>
      </c>
      <c r="R331" s="166" t="s">
        <v>9</v>
      </c>
      <c r="S331" s="166" t="s">
        <v>2363</v>
      </c>
      <c r="T331" s="166" t="s">
        <v>204</v>
      </c>
      <c r="U331" s="166" t="s">
        <v>2364</v>
      </c>
      <c r="V331" s="166" t="s">
        <v>119</v>
      </c>
      <c r="W331" s="166" t="s">
        <v>120</v>
      </c>
      <c r="X331" s="166" t="s">
        <v>112</v>
      </c>
      <c r="Y331" s="166" t="s">
        <v>2365</v>
      </c>
      <c r="Z331" s="166" t="s">
        <v>178</v>
      </c>
      <c r="AA331" s="166" t="s">
        <v>2169</v>
      </c>
      <c r="AB331" s="166" t="s">
        <v>2362</v>
      </c>
      <c r="AC331" s="166">
        <v>5899409</v>
      </c>
      <c r="AD331" s="166" t="s">
        <v>9</v>
      </c>
      <c r="AE331" s="166" t="s">
        <v>2366</v>
      </c>
      <c r="AF331" s="166" t="s">
        <v>9</v>
      </c>
      <c r="AG331" s="166" t="s">
        <v>2367</v>
      </c>
      <c r="AH331" s="167" t="s">
        <v>41</v>
      </c>
      <c r="AI331" s="166" t="s">
        <v>2390</v>
      </c>
      <c r="AJ331" s="166" t="s">
        <v>935</v>
      </c>
      <c r="AK331" s="166" t="s">
        <v>127</v>
      </c>
      <c r="AL331" s="166" t="s">
        <v>111</v>
      </c>
      <c r="AM331" s="168">
        <v>5000</v>
      </c>
      <c r="AN331" s="166"/>
      <c r="AO331" s="166" t="s">
        <v>111</v>
      </c>
      <c r="AP331" s="166" t="s">
        <v>212</v>
      </c>
      <c r="AQ331" s="166" t="s">
        <v>184</v>
      </c>
      <c r="AR331" s="166" t="s">
        <v>1296</v>
      </c>
      <c r="AS331" s="166" t="s">
        <v>2370</v>
      </c>
      <c r="AT331" s="166"/>
      <c r="AU331" s="166" t="s">
        <v>2372</v>
      </c>
      <c r="AV331" s="166"/>
      <c r="AW331" s="166" t="s">
        <v>2373</v>
      </c>
      <c r="AX331" s="166"/>
      <c r="AY331" s="166"/>
      <c r="AZ331" s="166"/>
      <c r="BA331" s="166"/>
      <c r="BB331" s="166">
        <v>92735611</v>
      </c>
      <c r="BC331" s="166" t="s">
        <v>137</v>
      </c>
      <c r="BD331" s="166" t="s">
        <v>138</v>
      </c>
      <c r="BE331" s="166" t="s">
        <v>2374</v>
      </c>
      <c r="BF331" s="166" t="s">
        <v>140</v>
      </c>
      <c r="BG331" s="166" t="s">
        <v>190</v>
      </c>
      <c r="BH331" s="166" t="s">
        <v>286</v>
      </c>
      <c r="BI331" s="166" t="s">
        <v>191</v>
      </c>
      <c r="BJ331" s="166" t="s">
        <v>111</v>
      </c>
      <c r="BK331" s="166"/>
      <c r="BL331" s="166"/>
      <c r="BM331" s="166"/>
      <c r="BN331" s="166" t="s">
        <v>451</v>
      </c>
      <c r="BO331" s="166" t="s">
        <v>307</v>
      </c>
    </row>
    <row r="332" spans="1:67">
      <c r="A332" s="166">
        <v>322</v>
      </c>
      <c r="B332" s="166" t="s">
        <v>106</v>
      </c>
      <c r="C332" s="166" t="s">
        <v>107</v>
      </c>
      <c r="D332" s="166" t="s">
        <v>2391</v>
      </c>
      <c r="E332" s="166" t="s">
        <v>2392</v>
      </c>
      <c r="F332" s="166" t="s">
        <v>244</v>
      </c>
      <c r="G332" s="166" t="s">
        <v>2393</v>
      </c>
      <c r="H332" s="166" t="s">
        <v>2394</v>
      </c>
      <c r="I332" s="166"/>
      <c r="J332" s="166" t="s">
        <v>112</v>
      </c>
      <c r="K332" s="166" t="s">
        <v>32</v>
      </c>
      <c r="L332" s="166" t="s">
        <v>489</v>
      </c>
      <c r="M332" s="166" t="s">
        <v>490</v>
      </c>
      <c r="N332" s="166" t="s">
        <v>111</v>
      </c>
      <c r="O332" s="166"/>
      <c r="P332" s="166"/>
      <c r="Q332" s="166" t="s">
        <v>2391</v>
      </c>
      <c r="R332" s="166" t="s">
        <v>32</v>
      </c>
      <c r="S332" s="166" t="s">
        <v>2395</v>
      </c>
      <c r="T332" s="166" t="s">
        <v>204</v>
      </c>
      <c r="U332" s="166" t="s">
        <v>2396</v>
      </c>
      <c r="V332" s="166" t="s">
        <v>338</v>
      </c>
      <c r="W332" s="166" t="s">
        <v>227</v>
      </c>
      <c r="X332" s="166" t="s">
        <v>112</v>
      </c>
      <c r="Y332" s="166" t="s">
        <v>319</v>
      </c>
      <c r="Z332" s="166" t="s">
        <v>544</v>
      </c>
      <c r="AA332" s="166" t="s">
        <v>2397</v>
      </c>
      <c r="AB332" s="166" t="s">
        <v>2391</v>
      </c>
      <c r="AC332" s="166">
        <v>5899148</v>
      </c>
      <c r="AD332" s="166" t="s">
        <v>32</v>
      </c>
      <c r="AE332" s="166" t="s">
        <v>2398</v>
      </c>
      <c r="AF332" s="166" t="s">
        <v>32</v>
      </c>
      <c r="AG332" s="166" t="s">
        <v>2399</v>
      </c>
      <c r="AH332" s="167" t="s">
        <v>38</v>
      </c>
      <c r="AI332" s="166" t="s">
        <v>2400</v>
      </c>
      <c r="AJ332" s="166" t="s">
        <v>1068</v>
      </c>
      <c r="AK332" s="166" t="s">
        <v>127</v>
      </c>
      <c r="AL332" s="166" t="s">
        <v>111</v>
      </c>
      <c r="AM332" s="168">
        <v>21600</v>
      </c>
      <c r="AN332" s="166"/>
      <c r="AO332" s="166" t="s">
        <v>111</v>
      </c>
      <c r="AP332" s="166" t="s">
        <v>212</v>
      </c>
      <c r="AQ332" s="166" t="s">
        <v>184</v>
      </c>
      <c r="AR332" s="166"/>
      <c r="AS332" s="166" t="s">
        <v>2401</v>
      </c>
      <c r="AT332" s="166"/>
      <c r="AU332" s="166" t="s">
        <v>2372</v>
      </c>
      <c r="AV332" s="166"/>
      <c r="AW332" s="166" t="s">
        <v>2402</v>
      </c>
      <c r="AX332" s="166"/>
      <c r="AY332" s="166"/>
      <c r="AZ332" s="166"/>
      <c r="BA332" s="166"/>
      <c r="BB332" s="166">
        <v>43458879</v>
      </c>
      <c r="BC332" s="166" t="s">
        <v>137</v>
      </c>
      <c r="BD332" s="166" t="s">
        <v>238</v>
      </c>
      <c r="BE332" s="166" t="s">
        <v>239</v>
      </c>
      <c r="BF332" s="166" t="s">
        <v>217</v>
      </c>
      <c r="BG332" s="166" t="s">
        <v>190</v>
      </c>
      <c r="BH332" s="166" t="s">
        <v>286</v>
      </c>
      <c r="BI332" s="166" t="s">
        <v>191</v>
      </c>
      <c r="BJ332" s="166" t="s">
        <v>111</v>
      </c>
      <c r="BK332" s="166"/>
      <c r="BL332" s="166"/>
      <c r="BM332" s="166"/>
      <c r="BN332" s="166" t="s">
        <v>192</v>
      </c>
      <c r="BO332" s="166" t="s">
        <v>265</v>
      </c>
    </row>
    <row r="333" spans="1:67">
      <c r="A333" s="166">
        <v>323</v>
      </c>
      <c r="B333" s="166" t="s">
        <v>106</v>
      </c>
      <c r="C333" s="166" t="s">
        <v>107</v>
      </c>
      <c r="D333" s="166" t="s">
        <v>2403</v>
      </c>
      <c r="E333" s="166" t="s">
        <v>2404</v>
      </c>
      <c r="F333" s="166" t="s">
        <v>956</v>
      </c>
      <c r="G333" s="166" t="s">
        <v>2405</v>
      </c>
      <c r="H333" s="166" t="s">
        <v>111</v>
      </c>
      <c r="I333" s="166" t="s">
        <v>111</v>
      </c>
      <c r="J333" s="166" t="s">
        <v>112</v>
      </c>
      <c r="K333" s="166" t="s">
        <v>32</v>
      </c>
      <c r="L333" s="166" t="s">
        <v>171</v>
      </c>
      <c r="M333" s="166" t="s">
        <v>975</v>
      </c>
      <c r="N333" s="166" t="s">
        <v>1954</v>
      </c>
      <c r="O333" s="166"/>
      <c r="P333" s="166"/>
      <c r="Q333" s="166" t="s">
        <v>2403</v>
      </c>
      <c r="R333" s="166" t="s">
        <v>32</v>
      </c>
      <c r="S333" s="166" t="s">
        <v>2406</v>
      </c>
      <c r="T333" s="166" t="s">
        <v>204</v>
      </c>
      <c r="U333" s="166" t="s">
        <v>2407</v>
      </c>
      <c r="V333" s="166" t="s">
        <v>119</v>
      </c>
      <c r="W333" s="166" t="s">
        <v>227</v>
      </c>
      <c r="X333" s="166" t="s">
        <v>112</v>
      </c>
      <c r="Y333" s="166" t="s">
        <v>2408</v>
      </c>
      <c r="Z333" s="166" t="s">
        <v>2409</v>
      </c>
      <c r="AA333" s="166" t="s">
        <v>2410</v>
      </c>
      <c r="AB333" s="166" t="s">
        <v>2403</v>
      </c>
      <c r="AC333" s="166">
        <v>5898687</v>
      </c>
      <c r="AD333" s="166" t="s">
        <v>32</v>
      </c>
      <c r="AE333" s="166" t="s">
        <v>2411</v>
      </c>
      <c r="AF333" s="166" t="s">
        <v>32</v>
      </c>
      <c r="AG333" s="166" t="s">
        <v>2411</v>
      </c>
      <c r="AH333" s="167" t="s">
        <v>39</v>
      </c>
      <c r="AI333" s="166" t="s">
        <v>2412</v>
      </c>
      <c r="AJ333" s="166" t="s">
        <v>2413</v>
      </c>
      <c r="AK333" s="166" t="s">
        <v>127</v>
      </c>
      <c r="AL333" s="166" t="s">
        <v>111</v>
      </c>
      <c r="AM333" s="168">
        <v>13145.1</v>
      </c>
      <c r="AN333" s="166"/>
      <c r="AO333" s="166" t="s">
        <v>32</v>
      </c>
      <c r="AP333" s="166" t="s">
        <v>212</v>
      </c>
      <c r="AQ333" s="166" t="s">
        <v>184</v>
      </c>
      <c r="AR333" s="166" t="s">
        <v>1296</v>
      </c>
      <c r="AS333" s="166" t="s">
        <v>2414</v>
      </c>
      <c r="AT333" s="166" t="s">
        <v>2415</v>
      </c>
      <c r="AU333" s="166" t="s">
        <v>2372</v>
      </c>
      <c r="AV333" s="166"/>
      <c r="AW333" s="166" t="s">
        <v>2416</v>
      </c>
      <c r="AX333" s="166"/>
      <c r="AY333" s="166"/>
      <c r="AZ333" s="166"/>
      <c r="BA333" s="166"/>
      <c r="BB333" s="166">
        <v>93078948</v>
      </c>
      <c r="BC333" s="166" t="s">
        <v>137</v>
      </c>
      <c r="BD333" s="166" t="s">
        <v>138</v>
      </c>
      <c r="BE333" s="166" t="s">
        <v>239</v>
      </c>
      <c r="BF333" s="166" t="s">
        <v>217</v>
      </c>
      <c r="BG333" s="166" t="s">
        <v>190</v>
      </c>
      <c r="BH333" s="166" t="s">
        <v>286</v>
      </c>
      <c r="BI333" s="166" t="s">
        <v>191</v>
      </c>
      <c r="BJ333" s="166" t="s">
        <v>111</v>
      </c>
      <c r="BK333" s="166"/>
      <c r="BL333" s="166" t="s">
        <v>142</v>
      </c>
      <c r="BM333" s="166"/>
      <c r="BN333" s="166" t="s">
        <v>143</v>
      </c>
      <c r="BO333" s="166" t="s">
        <v>307</v>
      </c>
    </row>
    <row r="334" spans="1:67">
      <c r="A334" s="166">
        <v>324</v>
      </c>
      <c r="B334" s="166" t="s">
        <v>106</v>
      </c>
      <c r="C334" s="166" t="s">
        <v>107</v>
      </c>
      <c r="D334" s="166" t="s">
        <v>2403</v>
      </c>
      <c r="E334" s="166" t="s">
        <v>2404</v>
      </c>
      <c r="F334" s="166" t="s">
        <v>956</v>
      </c>
      <c r="G334" s="166" t="s">
        <v>2405</v>
      </c>
      <c r="H334" s="166" t="s">
        <v>111</v>
      </c>
      <c r="I334" s="166" t="s">
        <v>111</v>
      </c>
      <c r="J334" s="166" t="s">
        <v>112</v>
      </c>
      <c r="K334" s="166" t="s">
        <v>32</v>
      </c>
      <c r="L334" s="166" t="s">
        <v>171</v>
      </c>
      <c r="M334" s="166" t="s">
        <v>975</v>
      </c>
      <c r="N334" s="166" t="s">
        <v>1954</v>
      </c>
      <c r="O334" s="166"/>
      <c r="P334" s="166"/>
      <c r="Q334" s="166" t="s">
        <v>2403</v>
      </c>
      <c r="R334" s="166" t="s">
        <v>32</v>
      </c>
      <c r="S334" s="166" t="s">
        <v>2406</v>
      </c>
      <c r="T334" s="166" t="s">
        <v>204</v>
      </c>
      <c r="U334" s="166" t="s">
        <v>2407</v>
      </c>
      <c r="V334" s="166" t="s">
        <v>119</v>
      </c>
      <c r="W334" s="166" t="s">
        <v>227</v>
      </c>
      <c r="X334" s="166" t="s">
        <v>112</v>
      </c>
      <c r="Y334" s="166" t="s">
        <v>2408</v>
      </c>
      <c r="Z334" s="166" t="s">
        <v>2409</v>
      </c>
      <c r="AA334" s="166" t="s">
        <v>2410</v>
      </c>
      <c r="AB334" s="166" t="s">
        <v>2403</v>
      </c>
      <c r="AC334" s="166">
        <v>5898687</v>
      </c>
      <c r="AD334" s="166" t="s">
        <v>32</v>
      </c>
      <c r="AE334" s="166" t="s">
        <v>2411</v>
      </c>
      <c r="AF334" s="166" t="s">
        <v>32</v>
      </c>
      <c r="AG334" s="166" t="s">
        <v>2411</v>
      </c>
      <c r="AH334" s="167" t="s">
        <v>39</v>
      </c>
      <c r="AI334" s="166" t="s">
        <v>2417</v>
      </c>
      <c r="AJ334" s="166" t="s">
        <v>2418</v>
      </c>
      <c r="AK334" s="166" t="s">
        <v>127</v>
      </c>
      <c r="AL334" s="166" t="s">
        <v>111</v>
      </c>
      <c r="AM334" s="168">
        <v>10871</v>
      </c>
      <c r="AN334" s="166"/>
      <c r="AO334" s="166" t="s">
        <v>32</v>
      </c>
      <c r="AP334" s="166" t="s">
        <v>212</v>
      </c>
      <c r="AQ334" s="166" t="s">
        <v>184</v>
      </c>
      <c r="AR334" s="166" t="s">
        <v>1296</v>
      </c>
      <c r="AS334" s="166" t="s">
        <v>2414</v>
      </c>
      <c r="AT334" s="166" t="s">
        <v>2419</v>
      </c>
      <c r="AU334" s="166" t="s">
        <v>2372</v>
      </c>
      <c r="AV334" s="166"/>
      <c r="AW334" s="166" t="s">
        <v>2416</v>
      </c>
      <c r="AX334" s="166"/>
      <c r="AY334" s="166"/>
      <c r="AZ334" s="166"/>
      <c r="BA334" s="166"/>
      <c r="BB334" s="166">
        <v>93078948</v>
      </c>
      <c r="BC334" s="166" t="s">
        <v>137</v>
      </c>
      <c r="BD334" s="166" t="s">
        <v>138</v>
      </c>
      <c r="BE334" s="166" t="s">
        <v>239</v>
      </c>
      <c r="BF334" s="166" t="s">
        <v>217</v>
      </c>
      <c r="BG334" s="166" t="s">
        <v>190</v>
      </c>
      <c r="BH334" s="166" t="s">
        <v>286</v>
      </c>
      <c r="BI334" s="166" t="s">
        <v>191</v>
      </c>
      <c r="BJ334" s="166" t="s">
        <v>111</v>
      </c>
      <c r="BK334" s="166"/>
      <c r="BL334" s="166" t="s">
        <v>142</v>
      </c>
      <c r="BM334" s="166"/>
      <c r="BN334" s="166" t="s">
        <v>143</v>
      </c>
      <c r="BO334" s="166" t="s">
        <v>307</v>
      </c>
    </row>
    <row r="335" spans="1:67">
      <c r="A335" s="166">
        <v>325</v>
      </c>
      <c r="B335" s="166" t="s">
        <v>106</v>
      </c>
      <c r="C335" s="166" t="s">
        <v>107</v>
      </c>
      <c r="D335" s="166" t="s">
        <v>2403</v>
      </c>
      <c r="E335" s="166" t="s">
        <v>2404</v>
      </c>
      <c r="F335" s="166" t="s">
        <v>956</v>
      </c>
      <c r="G335" s="166" t="s">
        <v>2405</v>
      </c>
      <c r="H335" s="166" t="s">
        <v>111</v>
      </c>
      <c r="I335" s="166" t="s">
        <v>111</v>
      </c>
      <c r="J335" s="166" t="s">
        <v>112</v>
      </c>
      <c r="K335" s="166" t="s">
        <v>32</v>
      </c>
      <c r="L335" s="166" t="s">
        <v>171</v>
      </c>
      <c r="M335" s="166" t="s">
        <v>975</v>
      </c>
      <c r="N335" s="166" t="s">
        <v>1954</v>
      </c>
      <c r="O335" s="166"/>
      <c r="P335" s="166"/>
      <c r="Q335" s="166" t="s">
        <v>2403</v>
      </c>
      <c r="R335" s="166" t="s">
        <v>32</v>
      </c>
      <c r="S335" s="166" t="s">
        <v>2406</v>
      </c>
      <c r="T335" s="166" t="s">
        <v>204</v>
      </c>
      <c r="U335" s="166" t="s">
        <v>2407</v>
      </c>
      <c r="V335" s="166" t="s">
        <v>119</v>
      </c>
      <c r="W335" s="166" t="s">
        <v>227</v>
      </c>
      <c r="X335" s="166" t="s">
        <v>112</v>
      </c>
      <c r="Y335" s="166" t="s">
        <v>2408</v>
      </c>
      <c r="Z335" s="166" t="s">
        <v>2409</v>
      </c>
      <c r="AA335" s="166" t="s">
        <v>2410</v>
      </c>
      <c r="AB335" s="166" t="s">
        <v>2403</v>
      </c>
      <c r="AC335" s="166">
        <v>5898687</v>
      </c>
      <c r="AD335" s="166" t="s">
        <v>32</v>
      </c>
      <c r="AE335" s="166" t="s">
        <v>2411</v>
      </c>
      <c r="AF335" s="166" t="s">
        <v>32</v>
      </c>
      <c r="AG335" s="166" t="s">
        <v>2411</v>
      </c>
      <c r="AH335" s="167" t="s">
        <v>39</v>
      </c>
      <c r="AI335" s="166" t="s">
        <v>2420</v>
      </c>
      <c r="AJ335" s="166" t="s">
        <v>2421</v>
      </c>
      <c r="AK335" s="166" t="s">
        <v>127</v>
      </c>
      <c r="AL335" s="166" t="s">
        <v>111</v>
      </c>
      <c r="AM335" s="168">
        <v>17283.9</v>
      </c>
      <c r="AN335" s="166"/>
      <c r="AO335" s="166" t="s">
        <v>32</v>
      </c>
      <c r="AP335" s="166" t="s">
        <v>212</v>
      </c>
      <c r="AQ335" s="166" t="s">
        <v>184</v>
      </c>
      <c r="AR335" s="166" t="s">
        <v>1296</v>
      </c>
      <c r="AS335" s="166" t="s">
        <v>2414</v>
      </c>
      <c r="AT335" s="166" t="s">
        <v>2422</v>
      </c>
      <c r="AU335" s="166" t="s">
        <v>2372</v>
      </c>
      <c r="AV335" s="166"/>
      <c r="AW335" s="166" t="s">
        <v>2416</v>
      </c>
      <c r="AX335" s="166"/>
      <c r="AY335" s="166"/>
      <c r="AZ335" s="166"/>
      <c r="BA335" s="166"/>
      <c r="BB335" s="166">
        <v>93078948</v>
      </c>
      <c r="BC335" s="166" t="s">
        <v>137</v>
      </c>
      <c r="BD335" s="166" t="s">
        <v>138</v>
      </c>
      <c r="BE335" s="166" t="s">
        <v>239</v>
      </c>
      <c r="BF335" s="166" t="s">
        <v>217</v>
      </c>
      <c r="BG335" s="166" t="s">
        <v>190</v>
      </c>
      <c r="BH335" s="166" t="s">
        <v>286</v>
      </c>
      <c r="BI335" s="166" t="s">
        <v>191</v>
      </c>
      <c r="BJ335" s="166" t="s">
        <v>111</v>
      </c>
      <c r="BK335" s="166"/>
      <c r="BL335" s="166" t="s">
        <v>142</v>
      </c>
      <c r="BM335" s="166"/>
      <c r="BN335" s="166" t="s">
        <v>143</v>
      </c>
      <c r="BO335" s="166" t="s">
        <v>307</v>
      </c>
    </row>
    <row r="336" spans="1:67">
      <c r="A336" s="166">
        <v>326</v>
      </c>
      <c r="B336" s="166" t="s">
        <v>106</v>
      </c>
      <c r="C336" s="166" t="s">
        <v>107</v>
      </c>
      <c r="D336" s="166" t="s">
        <v>2403</v>
      </c>
      <c r="E336" s="166" t="s">
        <v>2404</v>
      </c>
      <c r="F336" s="166" t="s">
        <v>956</v>
      </c>
      <c r="G336" s="166" t="s">
        <v>2405</v>
      </c>
      <c r="H336" s="166" t="s">
        <v>111</v>
      </c>
      <c r="I336" s="166" t="s">
        <v>111</v>
      </c>
      <c r="J336" s="166" t="s">
        <v>112</v>
      </c>
      <c r="K336" s="166" t="s">
        <v>32</v>
      </c>
      <c r="L336" s="166" t="s">
        <v>171</v>
      </c>
      <c r="M336" s="166" t="s">
        <v>975</v>
      </c>
      <c r="N336" s="166" t="s">
        <v>1954</v>
      </c>
      <c r="O336" s="166"/>
      <c r="P336" s="166"/>
      <c r="Q336" s="166" t="s">
        <v>2403</v>
      </c>
      <c r="R336" s="166" t="s">
        <v>32</v>
      </c>
      <c r="S336" s="166" t="s">
        <v>2406</v>
      </c>
      <c r="T336" s="166" t="s">
        <v>204</v>
      </c>
      <c r="U336" s="166" t="s">
        <v>2407</v>
      </c>
      <c r="V336" s="166" t="s">
        <v>119</v>
      </c>
      <c r="W336" s="166" t="s">
        <v>227</v>
      </c>
      <c r="X336" s="166" t="s">
        <v>112</v>
      </c>
      <c r="Y336" s="166" t="s">
        <v>2408</v>
      </c>
      <c r="Z336" s="166" t="s">
        <v>2409</v>
      </c>
      <c r="AA336" s="166" t="s">
        <v>2410</v>
      </c>
      <c r="AB336" s="166" t="s">
        <v>2403</v>
      </c>
      <c r="AC336" s="166">
        <v>5898687</v>
      </c>
      <c r="AD336" s="166" t="s">
        <v>32</v>
      </c>
      <c r="AE336" s="166" t="s">
        <v>2411</v>
      </c>
      <c r="AF336" s="166" t="s">
        <v>32</v>
      </c>
      <c r="AG336" s="166" t="s">
        <v>2411</v>
      </c>
      <c r="AH336" s="167" t="s">
        <v>39</v>
      </c>
      <c r="AI336" s="166" t="s">
        <v>2423</v>
      </c>
      <c r="AJ336" s="166" t="s">
        <v>2424</v>
      </c>
      <c r="AK336" s="166" t="s">
        <v>127</v>
      </c>
      <c r="AL336" s="166" t="s">
        <v>111</v>
      </c>
      <c r="AM336" s="168">
        <v>7500</v>
      </c>
      <c r="AN336" s="166"/>
      <c r="AO336" s="166" t="s">
        <v>32</v>
      </c>
      <c r="AP336" s="166" t="s">
        <v>212</v>
      </c>
      <c r="AQ336" s="166" t="s">
        <v>184</v>
      </c>
      <c r="AR336" s="166" t="s">
        <v>1296</v>
      </c>
      <c r="AS336" s="166" t="s">
        <v>2414</v>
      </c>
      <c r="AT336" s="166" t="s">
        <v>2425</v>
      </c>
      <c r="AU336" s="166" t="s">
        <v>2372</v>
      </c>
      <c r="AV336" s="166"/>
      <c r="AW336" s="166" t="s">
        <v>2416</v>
      </c>
      <c r="AX336" s="166"/>
      <c r="AY336" s="166"/>
      <c r="AZ336" s="166"/>
      <c r="BA336" s="166"/>
      <c r="BB336" s="166">
        <v>93078948</v>
      </c>
      <c r="BC336" s="166" t="s">
        <v>137</v>
      </c>
      <c r="BD336" s="166" t="s">
        <v>138</v>
      </c>
      <c r="BE336" s="166" t="s">
        <v>239</v>
      </c>
      <c r="BF336" s="166" t="s">
        <v>217</v>
      </c>
      <c r="BG336" s="166" t="s">
        <v>190</v>
      </c>
      <c r="BH336" s="166" t="s">
        <v>286</v>
      </c>
      <c r="BI336" s="166" t="s">
        <v>191</v>
      </c>
      <c r="BJ336" s="166" t="s">
        <v>111</v>
      </c>
      <c r="BK336" s="166"/>
      <c r="BL336" s="166" t="s">
        <v>142</v>
      </c>
      <c r="BM336" s="166"/>
      <c r="BN336" s="166" t="s">
        <v>143</v>
      </c>
      <c r="BO336" s="166" t="s">
        <v>307</v>
      </c>
    </row>
    <row r="337" spans="1:67">
      <c r="A337" s="166">
        <v>327</v>
      </c>
      <c r="B337" s="166" t="s">
        <v>106</v>
      </c>
      <c r="C337" s="166" t="s">
        <v>107</v>
      </c>
      <c r="D337" s="166" t="s">
        <v>2403</v>
      </c>
      <c r="E337" s="166" t="s">
        <v>2404</v>
      </c>
      <c r="F337" s="166" t="s">
        <v>956</v>
      </c>
      <c r="G337" s="166" t="s">
        <v>2405</v>
      </c>
      <c r="H337" s="166" t="s">
        <v>111</v>
      </c>
      <c r="I337" s="166" t="s">
        <v>111</v>
      </c>
      <c r="J337" s="166" t="s">
        <v>112</v>
      </c>
      <c r="K337" s="166" t="s">
        <v>32</v>
      </c>
      <c r="L337" s="166" t="s">
        <v>171</v>
      </c>
      <c r="M337" s="166" t="s">
        <v>975</v>
      </c>
      <c r="N337" s="166" t="s">
        <v>1954</v>
      </c>
      <c r="O337" s="166"/>
      <c r="P337" s="166"/>
      <c r="Q337" s="166" t="s">
        <v>2403</v>
      </c>
      <c r="R337" s="166" t="s">
        <v>32</v>
      </c>
      <c r="S337" s="166" t="s">
        <v>2406</v>
      </c>
      <c r="T337" s="166" t="s">
        <v>204</v>
      </c>
      <c r="U337" s="166" t="s">
        <v>2407</v>
      </c>
      <c r="V337" s="166" t="s">
        <v>119</v>
      </c>
      <c r="W337" s="166" t="s">
        <v>227</v>
      </c>
      <c r="X337" s="166" t="s">
        <v>112</v>
      </c>
      <c r="Y337" s="166" t="s">
        <v>2408</v>
      </c>
      <c r="Z337" s="166" t="s">
        <v>2409</v>
      </c>
      <c r="AA337" s="166" t="s">
        <v>2410</v>
      </c>
      <c r="AB337" s="166" t="s">
        <v>2403</v>
      </c>
      <c r="AC337" s="166">
        <v>5898687</v>
      </c>
      <c r="AD337" s="166" t="s">
        <v>32</v>
      </c>
      <c r="AE337" s="166" t="s">
        <v>2411</v>
      </c>
      <c r="AF337" s="166" t="s">
        <v>32</v>
      </c>
      <c r="AG337" s="166" t="s">
        <v>2411</v>
      </c>
      <c r="AH337" s="167" t="s">
        <v>39</v>
      </c>
      <c r="AI337" s="166" t="s">
        <v>2426</v>
      </c>
      <c r="AJ337" s="166" t="s">
        <v>1341</v>
      </c>
      <c r="AK337" s="166" t="s">
        <v>127</v>
      </c>
      <c r="AL337" s="166" t="s">
        <v>111</v>
      </c>
      <c r="AM337" s="168">
        <v>9000</v>
      </c>
      <c r="AN337" s="166"/>
      <c r="AO337" s="166" t="s">
        <v>32</v>
      </c>
      <c r="AP337" s="166" t="s">
        <v>212</v>
      </c>
      <c r="AQ337" s="166" t="s">
        <v>184</v>
      </c>
      <c r="AR337" s="166" t="s">
        <v>1296</v>
      </c>
      <c r="AS337" s="166" t="s">
        <v>2414</v>
      </c>
      <c r="AT337" s="166"/>
      <c r="AU337" s="166" t="s">
        <v>2372</v>
      </c>
      <c r="AV337" s="166"/>
      <c r="AW337" s="166" t="s">
        <v>2416</v>
      </c>
      <c r="AX337" s="166"/>
      <c r="AY337" s="166"/>
      <c r="AZ337" s="166"/>
      <c r="BA337" s="166"/>
      <c r="BB337" s="166">
        <v>93078948</v>
      </c>
      <c r="BC337" s="166" t="s">
        <v>137</v>
      </c>
      <c r="BD337" s="166" t="s">
        <v>138</v>
      </c>
      <c r="BE337" s="166" t="s">
        <v>239</v>
      </c>
      <c r="BF337" s="166" t="s">
        <v>217</v>
      </c>
      <c r="BG337" s="166" t="s">
        <v>190</v>
      </c>
      <c r="BH337" s="166" t="s">
        <v>286</v>
      </c>
      <c r="BI337" s="166" t="s">
        <v>191</v>
      </c>
      <c r="BJ337" s="166" t="s">
        <v>111</v>
      </c>
      <c r="BK337" s="166"/>
      <c r="BL337" s="166"/>
      <c r="BM337" s="166"/>
      <c r="BN337" s="166" t="s">
        <v>143</v>
      </c>
      <c r="BO337" s="166" t="s">
        <v>307</v>
      </c>
    </row>
    <row r="338" spans="1:67">
      <c r="A338" s="166">
        <v>328</v>
      </c>
      <c r="B338" s="166" t="s">
        <v>106</v>
      </c>
      <c r="C338" s="166" t="s">
        <v>107</v>
      </c>
      <c r="D338" s="166" t="s">
        <v>2427</v>
      </c>
      <c r="E338" s="166" t="s">
        <v>2428</v>
      </c>
      <c r="F338" s="166" t="s">
        <v>663</v>
      </c>
      <c r="G338" s="166" t="s">
        <v>2429</v>
      </c>
      <c r="H338" s="166" t="s">
        <v>2430</v>
      </c>
      <c r="I338" s="166" t="s">
        <v>111</v>
      </c>
      <c r="J338" s="166" t="s">
        <v>112</v>
      </c>
      <c r="K338" s="166" t="s">
        <v>23</v>
      </c>
      <c r="L338" s="166" t="s">
        <v>171</v>
      </c>
      <c r="M338" s="166" t="s">
        <v>419</v>
      </c>
      <c r="N338" s="166" t="s">
        <v>2431</v>
      </c>
      <c r="O338" s="166"/>
      <c r="P338" s="166"/>
      <c r="Q338" s="166" t="s">
        <v>2427</v>
      </c>
      <c r="R338" s="166" t="s">
        <v>23</v>
      </c>
      <c r="S338" s="166" t="s">
        <v>2432</v>
      </c>
      <c r="T338" s="166" t="s">
        <v>204</v>
      </c>
      <c r="U338" s="166" t="s">
        <v>2433</v>
      </c>
      <c r="V338" s="166" t="s">
        <v>119</v>
      </c>
      <c r="W338" s="166" t="s">
        <v>820</v>
      </c>
      <c r="X338" s="166" t="s">
        <v>112</v>
      </c>
      <c r="Y338" s="166" t="s">
        <v>2434</v>
      </c>
      <c r="Z338" s="166" t="s">
        <v>2435</v>
      </c>
      <c r="AA338" s="166" t="s">
        <v>2436</v>
      </c>
      <c r="AB338" s="166" t="s">
        <v>2427</v>
      </c>
      <c r="AC338" s="166">
        <v>5898561</v>
      </c>
      <c r="AD338" s="166" t="s">
        <v>23</v>
      </c>
      <c r="AE338" s="166" t="s">
        <v>2437</v>
      </c>
      <c r="AF338" s="166" t="s">
        <v>23</v>
      </c>
      <c r="AG338" s="166" t="s">
        <v>2437</v>
      </c>
      <c r="AH338" s="167" t="s">
        <v>40</v>
      </c>
      <c r="AI338" s="166" t="s">
        <v>2438</v>
      </c>
      <c r="AJ338" s="166" t="s">
        <v>825</v>
      </c>
      <c r="AK338" s="166" t="s">
        <v>127</v>
      </c>
      <c r="AL338" s="166" t="s">
        <v>111</v>
      </c>
      <c r="AM338" s="168">
        <v>5180</v>
      </c>
      <c r="AN338" s="166"/>
      <c r="AO338" s="166" t="s">
        <v>2431</v>
      </c>
      <c r="AP338" s="166" t="s">
        <v>212</v>
      </c>
      <c r="AQ338" s="166" t="s">
        <v>184</v>
      </c>
      <c r="AR338" s="166" t="s">
        <v>843</v>
      </c>
      <c r="AS338" s="166" t="s">
        <v>2439</v>
      </c>
      <c r="AT338" s="166" t="s">
        <v>2440</v>
      </c>
      <c r="AU338" s="166" t="s">
        <v>2372</v>
      </c>
      <c r="AV338" s="166"/>
      <c r="AW338" s="166" t="s">
        <v>2441</v>
      </c>
      <c r="AX338" s="166"/>
      <c r="AY338" s="166"/>
      <c r="AZ338" s="166"/>
      <c r="BA338" s="166"/>
      <c r="BB338" s="166">
        <v>93164581</v>
      </c>
      <c r="BC338" s="166" t="s">
        <v>137</v>
      </c>
      <c r="BD338" s="166" t="s">
        <v>1038</v>
      </c>
      <c r="BE338" s="166" t="s">
        <v>825</v>
      </c>
      <c r="BF338" s="166" t="s">
        <v>111</v>
      </c>
      <c r="BG338" s="166"/>
      <c r="BH338" s="166" t="s">
        <v>141</v>
      </c>
      <c r="BI338" s="166" t="s">
        <v>191</v>
      </c>
      <c r="BJ338" s="166" t="s">
        <v>111</v>
      </c>
      <c r="BK338" s="166"/>
      <c r="BL338" s="166" t="s">
        <v>142</v>
      </c>
      <c r="BM338" s="166"/>
      <c r="BN338" s="166" t="s">
        <v>378</v>
      </c>
      <c r="BO338" s="166" t="s">
        <v>307</v>
      </c>
    </row>
    <row r="339" spans="1:67">
      <c r="A339" s="166">
        <v>329</v>
      </c>
      <c r="B339" s="166" t="s">
        <v>106</v>
      </c>
      <c r="C339" s="166" t="s">
        <v>107</v>
      </c>
      <c r="D339" s="166"/>
      <c r="E339" s="166" t="s">
        <v>2442</v>
      </c>
      <c r="F339" s="166"/>
      <c r="G339" s="166" t="s">
        <v>2443</v>
      </c>
      <c r="H339" s="166" t="s">
        <v>2444</v>
      </c>
      <c r="I339" s="166" t="s">
        <v>111</v>
      </c>
      <c r="J339" s="166" t="s">
        <v>247</v>
      </c>
      <c r="K339" s="166" t="s">
        <v>9</v>
      </c>
      <c r="L339" s="166" t="s">
        <v>113</v>
      </c>
      <c r="M339" s="166" t="s">
        <v>1387</v>
      </c>
      <c r="N339" s="166"/>
      <c r="O339" s="166"/>
      <c r="P339" s="166"/>
      <c r="Q339" s="166" t="s">
        <v>2445</v>
      </c>
      <c r="R339" s="166" t="s">
        <v>9</v>
      </c>
      <c r="S339" s="166" t="s">
        <v>2446</v>
      </c>
      <c r="T339" s="166" t="s">
        <v>117</v>
      </c>
      <c r="U339" s="166" t="s">
        <v>2447</v>
      </c>
      <c r="V339" s="166" t="s">
        <v>119</v>
      </c>
      <c r="W339" s="166" t="s">
        <v>1546</v>
      </c>
      <c r="X339" s="166" t="s">
        <v>247</v>
      </c>
      <c r="Y339" s="166" t="s">
        <v>253</v>
      </c>
      <c r="Z339" s="166" t="s">
        <v>2448</v>
      </c>
      <c r="AA339" s="166" t="s">
        <v>2169</v>
      </c>
      <c r="AB339" s="166" t="s">
        <v>2445</v>
      </c>
      <c r="AC339" s="166">
        <v>5875639</v>
      </c>
      <c r="AD339" s="166" t="s">
        <v>9</v>
      </c>
      <c r="AE339" s="166" t="s">
        <v>2447</v>
      </c>
      <c r="AF339" s="166" t="s">
        <v>9</v>
      </c>
      <c r="AG339" s="166" t="s">
        <v>2447</v>
      </c>
      <c r="AH339" s="167" t="s">
        <v>40</v>
      </c>
      <c r="AI339" s="166" t="s">
        <v>2449</v>
      </c>
      <c r="AJ339" s="166" t="s">
        <v>1039</v>
      </c>
      <c r="AK339" s="166" t="s">
        <v>127</v>
      </c>
      <c r="AL339" s="166" t="s">
        <v>111</v>
      </c>
      <c r="AM339" s="168">
        <v>4591</v>
      </c>
      <c r="AN339" s="166" t="s">
        <v>511</v>
      </c>
      <c r="AO339" s="166" t="s">
        <v>2444</v>
      </c>
      <c r="AP339" s="166" t="s">
        <v>130</v>
      </c>
      <c r="AQ339" s="166" t="s">
        <v>184</v>
      </c>
      <c r="AR339" s="166" t="s">
        <v>1345</v>
      </c>
      <c r="AS339" s="166" t="s">
        <v>2450</v>
      </c>
      <c r="AT339" s="166" t="s">
        <v>2451</v>
      </c>
      <c r="AU339" s="166" t="s">
        <v>2372</v>
      </c>
      <c r="AV339" s="166"/>
      <c r="AW339" s="166" t="s">
        <v>2452</v>
      </c>
      <c r="AX339" s="166"/>
      <c r="AY339" s="166"/>
      <c r="AZ339" s="166"/>
      <c r="BA339" s="166"/>
      <c r="BB339" s="166">
        <v>83648140</v>
      </c>
      <c r="BC339" s="166" t="s">
        <v>137</v>
      </c>
      <c r="BD339" s="166" t="s">
        <v>263</v>
      </c>
      <c r="BE339" s="166" t="s">
        <v>2453</v>
      </c>
      <c r="BF339" s="166" t="s">
        <v>140</v>
      </c>
      <c r="BG339" s="166"/>
      <c r="BH339" s="166" t="s">
        <v>141</v>
      </c>
      <c r="BI339" s="166" t="s">
        <v>191</v>
      </c>
      <c r="BJ339" s="166" t="s">
        <v>111</v>
      </c>
      <c r="BK339" s="166"/>
      <c r="BL339" s="166" t="s">
        <v>150</v>
      </c>
      <c r="BM339" s="166"/>
      <c r="BN339" s="166" t="s">
        <v>192</v>
      </c>
      <c r="BO339" s="166"/>
    </row>
    <row r="340" spans="1:67">
      <c r="A340" s="166">
        <v>330</v>
      </c>
      <c r="B340" s="166" t="s">
        <v>106</v>
      </c>
      <c r="C340" s="166" t="s">
        <v>107</v>
      </c>
      <c r="D340" s="166" t="s">
        <v>2454</v>
      </c>
      <c r="E340" s="166" t="s">
        <v>2455</v>
      </c>
      <c r="F340" s="166" t="s">
        <v>436</v>
      </c>
      <c r="G340" s="166" t="s">
        <v>2456</v>
      </c>
      <c r="H340" s="166" t="s">
        <v>2457</v>
      </c>
      <c r="I340" s="166"/>
      <c r="J340" s="166" t="s">
        <v>228</v>
      </c>
      <c r="K340" s="166" t="s">
        <v>9</v>
      </c>
      <c r="L340" s="166" t="s">
        <v>171</v>
      </c>
      <c r="M340" s="166" t="s">
        <v>172</v>
      </c>
      <c r="N340" s="166" t="s">
        <v>440</v>
      </c>
      <c r="O340" s="166"/>
      <c r="P340" s="166"/>
      <c r="Q340" s="166" t="s">
        <v>2454</v>
      </c>
      <c r="R340" s="166" t="s">
        <v>9</v>
      </c>
      <c r="S340" s="166" t="s">
        <v>2458</v>
      </c>
      <c r="T340" s="166" t="s">
        <v>117</v>
      </c>
      <c r="U340" s="166" t="s">
        <v>2459</v>
      </c>
      <c r="V340" s="166" t="s">
        <v>119</v>
      </c>
      <c r="W340" s="166" t="s">
        <v>227</v>
      </c>
      <c r="X340" s="166" t="s">
        <v>228</v>
      </c>
      <c r="Y340" s="166" t="s">
        <v>2365</v>
      </c>
      <c r="Z340" s="166" t="s">
        <v>2460</v>
      </c>
      <c r="AA340" s="166" t="s">
        <v>1379</v>
      </c>
      <c r="AB340" s="166" t="s">
        <v>2454</v>
      </c>
      <c r="AC340" s="166">
        <v>5875503</v>
      </c>
      <c r="AD340" s="166" t="s">
        <v>9</v>
      </c>
      <c r="AE340" s="166" t="s">
        <v>2461</v>
      </c>
      <c r="AF340" s="166" t="s">
        <v>9</v>
      </c>
      <c r="AG340" s="166" t="s">
        <v>2462</v>
      </c>
      <c r="AH340" s="167" t="s">
        <v>38</v>
      </c>
      <c r="AI340" s="166" t="s">
        <v>2463</v>
      </c>
      <c r="AJ340" s="166" t="s">
        <v>1180</v>
      </c>
      <c r="AK340" s="166" t="s">
        <v>127</v>
      </c>
      <c r="AL340" s="166" t="s">
        <v>111</v>
      </c>
      <c r="AM340" s="168">
        <v>94000</v>
      </c>
      <c r="AN340" s="166"/>
      <c r="AO340" s="166" t="s">
        <v>436</v>
      </c>
      <c r="AP340" s="166" t="s">
        <v>130</v>
      </c>
      <c r="AQ340" s="166" t="s">
        <v>184</v>
      </c>
      <c r="AR340" s="166"/>
      <c r="AS340" s="166" t="s">
        <v>2464</v>
      </c>
      <c r="AT340" s="166"/>
      <c r="AU340" s="166" t="s">
        <v>2372</v>
      </c>
      <c r="AV340" s="166"/>
      <c r="AW340" s="166" t="s">
        <v>2465</v>
      </c>
      <c r="AX340" s="166"/>
      <c r="AY340" s="166"/>
      <c r="AZ340" s="166"/>
      <c r="BA340" s="166"/>
      <c r="BB340" s="166">
        <v>33338537</v>
      </c>
      <c r="BC340" s="166" t="s">
        <v>137</v>
      </c>
      <c r="BD340" s="166" t="s">
        <v>138</v>
      </c>
      <c r="BE340" s="166" t="s">
        <v>1251</v>
      </c>
      <c r="BF340" s="166" t="s">
        <v>217</v>
      </c>
      <c r="BG340" s="166" t="s">
        <v>190</v>
      </c>
      <c r="BH340" s="166" t="s">
        <v>286</v>
      </c>
      <c r="BI340" s="166" t="s">
        <v>191</v>
      </c>
      <c r="BJ340" s="166" t="s">
        <v>111</v>
      </c>
      <c r="BK340" s="166"/>
      <c r="BL340" s="166"/>
      <c r="BM340" s="166"/>
      <c r="BN340" s="166" t="s">
        <v>378</v>
      </c>
      <c r="BO340" s="166" t="s">
        <v>172</v>
      </c>
    </row>
    <row r="341" spans="1:67">
      <c r="A341" s="166">
        <v>331</v>
      </c>
      <c r="B341" s="166" t="s">
        <v>106</v>
      </c>
      <c r="C341" s="166" t="s">
        <v>107</v>
      </c>
      <c r="D341" s="166" t="s">
        <v>2454</v>
      </c>
      <c r="E341" s="166" t="s">
        <v>2455</v>
      </c>
      <c r="F341" s="166" t="s">
        <v>436</v>
      </c>
      <c r="G341" s="166" t="s">
        <v>2456</v>
      </c>
      <c r="H341" s="166" t="s">
        <v>2457</v>
      </c>
      <c r="I341" s="166"/>
      <c r="J341" s="166" t="s">
        <v>228</v>
      </c>
      <c r="K341" s="166" t="s">
        <v>9</v>
      </c>
      <c r="L341" s="166" t="s">
        <v>171</v>
      </c>
      <c r="M341" s="166" t="s">
        <v>172</v>
      </c>
      <c r="N341" s="166" t="s">
        <v>440</v>
      </c>
      <c r="O341" s="166"/>
      <c r="P341" s="166"/>
      <c r="Q341" s="166" t="s">
        <v>2454</v>
      </c>
      <c r="R341" s="166" t="s">
        <v>9</v>
      </c>
      <c r="S341" s="166" t="s">
        <v>2458</v>
      </c>
      <c r="T341" s="166" t="s">
        <v>117</v>
      </c>
      <c r="U341" s="166" t="s">
        <v>2459</v>
      </c>
      <c r="V341" s="166" t="s">
        <v>119</v>
      </c>
      <c r="W341" s="166" t="s">
        <v>227</v>
      </c>
      <c r="X341" s="166" t="s">
        <v>228</v>
      </c>
      <c r="Y341" s="166" t="s">
        <v>2365</v>
      </c>
      <c r="Z341" s="166" t="s">
        <v>2460</v>
      </c>
      <c r="AA341" s="166" t="s">
        <v>1379</v>
      </c>
      <c r="AB341" s="166" t="s">
        <v>2454</v>
      </c>
      <c r="AC341" s="166">
        <v>5875503</v>
      </c>
      <c r="AD341" s="166" t="s">
        <v>9</v>
      </c>
      <c r="AE341" s="166" t="s">
        <v>2461</v>
      </c>
      <c r="AF341" s="166" t="s">
        <v>9</v>
      </c>
      <c r="AG341" s="166" t="s">
        <v>2462</v>
      </c>
      <c r="AH341" s="167" t="s">
        <v>38</v>
      </c>
      <c r="AI341" s="166" t="s">
        <v>2466</v>
      </c>
      <c r="AJ341" s="166" t="s">
        <v>949</v>
      </c>
      <c r="AK341" s="166" t="s">
        <v>127</v>
      </c>
      <c r="AL341" s="166" t="s">
        <v>111</v>
      </c>
      <c r="AM341" s="168">
        <v>18300</v>
      </c>
      <c r="AN341" s="166"/>
      <c r="AO341" s="166" t="s">
        <v>436</v>
      </c>
      <c r="AP341" s="166" t="s">
        <v>130</v>
      </c>
      <c r="AQ341" s="166" t="s">
        <v>184</v>
      </c>
      <c r="AR341" s="166"/>
      <c r="AS341" s="166" t="s">
        <v>2464</v>
      </c>
      <c r="AT341" s="166"/>
      <c r="AU341" s="166" t="s">
        <v>2372</v>
      </c>
      <c r="AV341" s="166"/>
      <c r="AW341" s="166" t="s">
        <v>2465</v>
      </c>
      <c r="AX341" s="166"/>
      <c r="AY341" s="166"/>
      <c r="AZ341" s="166"/>
      <c r="BA341" s="166"/>
      <c r="BB341" s="166">
        <v>33338537</v>
      </c>
      <c r="BC341" s="166" t="s">
        <v>137</v>
      </c>
      <c r="BD341" s="166" t="s">
        <v>138</v>
      </c>
      <c r="BE341" s="166" t="s">
        <v>1251</v>
      </c>
      <c r="BF341" s="166" t="s">
        <v>217</v>
      </c>
      <c r="BG341" s="166" t="s">
        <v>190</v>
      </c>
      <c r="BH341" s="166" t="s">
        <v>286</v>
      </c>
      <c r="BI341" s="166" t="s">
        <v>191</v>
      </c>
      <c r="BJ341" s="166" t="s">
        <v>111</v>
      </c>
      <c r="BK341" s="166"/>
      <c r="BL341" s="166"/>
      <c r="BM341" s="166"/>
      <c r="BN341" s="166" t="s">
        <v>378</v>
      </c>
      <c r="BO341" s="166" t="s">
        <v>172</v>
      </c>
    </row>
    <row r="342" spans="1:67">
      <c r="A342" s="166">
        <v>332</v>
      </c>
      <c r="B342" s="166" t="s">
        <v>106</v>
      </c>
      <c r="C342" s="166" t="s">
        <v>107</v>
      </c>
      <c r="D342" s="166" t="s">
        <v>2467</v>
      </c>
      <c r="E342" s="166" t="s">
        <v>2468</v>
      </c>
      <c r="F342" s="166" t="s">
        <v>1005</v>
      </c>
      <c r="G342" s="166" t="s">
        <v>2469</v>
      </c>
      <c r="H342" s="166" t="s">
        <v>2470</v>
      </c>
      <c r="I342" s="166"/>
      <c r="J342" s="166" t="s">
        <v>198</v>
      </c>
      <c r="K342" s="166" t="s">
        <v>23</v>
      </c>
      <c r="L342" s="166" t="s">
        <v>171</v>
      </c>
      <c r="M342" s="166" t="s">
        <v>172</v>
      </c>
      <c r="N342" s="166" t="s">
        <v>1008</v>
      </c>
      <c r="O342" s="166"/>
      <c r="P342" s="166"/>
      <c r="Q342" s="166" t="s">
        <v>2467</v>
      </c>
      <c r="R342" s="166" t="s">
        <v>23</v>
      </c>
      <c r="S342" s="166" t="s">
        <v>2471</v>
      </c>
      <c r="T342" s="166" t="s">
        <v>117</v>
      </c>
      <c r="U342" s="166" t="s">
        <v>2472</v>
      </c>
      <c r="V342" s="166" t="s">
        <v>119</v>
      </c>
      <c r="W342" s="166" t="s">
        <v>227</v>
      </c>
      <c r="X342" s="166" t="s">
        <v>198</v>
      </c>
      <c r="Y342" s="166" t="s">
        <v>1046</v>
      </c>
      <c r="Z342" s="166" t="s">
        <v>2473</v>
      </c>
      <c r="AA342" s="166" t="s">
        <v>1410</v>
      </c>
      <c r="AB342" s="166" t="s">
        <v>2467</v>
      </c>
      <c r="AC342" s="166">
        <v>5908039</v>
      </c>
      <c r="AD342" s="166" t="s">
        <v>23</v>
      </c>
      <c r="AE342" s="166" t="s">
        <v>2474</v>
      </c>
      <c r="AF342" s="166" t="s">
        <v>23</v>
      </c>
      <c r="AG342" s="166" t="s">
        <v>2475</v>
      </c>
      <c r="AH342" s="167" t="s">
        <v>38</v>
      </c>
      <c r="AI342" s="166" t="s">
        <v>2476</v>
      </c>
      <c r="AJ342" s="166" t="s">
        <v>888</v>
      </c>
      <c r="AK342" s="166" t="s">
        <v>127</v>
      </c>
      <c r="AL342" s="166" t="s">
        <v>111</v>
      </c>
      <c r="AM342" s="168">
        <v>1600</v>
      </c>
      <c r="AN342" s="166"/>
      <c r="AO342" s="166" t="s">
        <v>1005</v>
      </c>
      <c r="AP342" s="166" t="s">
        <v>130</v>
      </c>
      <c r="AQ342" s="166" t="s">
        <v>184</v>
      </c>
      <c r="AR342" s="166"/>
      <c r="AS342" s="166" t="s">
        <v>2477</v>
      </c>
      <c r="AT342" s="166"/>
      <c r="AU342" s="166" t="s">
        <v>2478</v>
      </c>
      <c r="AV342" s="166"/>
      <c r="AW342" s="166" t="s">
        <v>2479</v>
      </c>
      <c r="AX342" s="166"/>
      <c r="AY342" s="166"/>
      <c r="AZ342" s="166"/>
      <c r="BA342" s="166"/>
      <c r="BB342" s="166">
        <v>39367274</v>
      </c>
      <c r="BC342" s="166" t="s">
        <v>137</v>
      </c>
      <c r="BD342" s="166" t="s">
        <v>238</v>
      </c>
      <c r="BE342" s="166" t="s">
        <v>239</v>
      </c>
      <c r="BF342" s="166" t="s">
        <v>217</v>
      </c>
      <c r="BG342" s="166" t="s">
        <v>190</v>
      </c>
      <c r="BH342" s="166" t="s">
        <v>286</v>
      </c>
      <c r="BI342" s="166" t="s">
        <v>191</v>
      </c>
      <c r="BJ342" s="166" t="s">
        <v>111</v>
      </c>
      <c r="BK342" s="166"/>
      <c r="BL342" s="166"/>
      <c r="BM342" s="166"/>
      <c r="BN342" s="166"/>
      <c r="BO342" s="166" t="s">
        <v>172</v>
      </c>
    </row>
    <row r="343" spans="1:67">
      <c r="A343" s="166">
        <v>333</v>
      </c>
      <c r="B343" s="166" t="s">
        <v>106</v>
      </c>
      <c r="C343" s="166" t="s">
        <v>107</v>
      </c>
      <c r="D343" s="166" t="s">
        <v>379</v>
      </c>
      <c r="E343" s="166" t="s">
        <v>2480</v>
      </c>
      <c r="F343" s="166" t="s">
        <v>381</v>
      </c>
      <c r="G343" s="166" t="s">
        <v>2481</v>
      </c>
      <c r="H343" s="166" t="s">
        <v>2482</v>
      </c>
      <c r="I343" s="166" t="s">
        <v>111</v>
      </c>
      <c r="J343" s="166" t="s">
        <v>198</v>
      </c>
      <c r="K343" s="166" t="s">
        <v>381</v>
      </c>
      <c r="L343" s="166" t="s">
        <v>248</v>
      </c>
      <c r="M343" s="166" t="s">
        <v>249</v>
      </c>
      <c r="N343" s="166" t="s">
        <v>111</v>
      </c>
      <c r="O343" s="166" t="s">
        <v>381</v>
      </c>
      <c r="P343" s="166" t="s">
        <v>2328</v>
      </c>
      <c r="Q343" s="166" t="s">
        <v>2330</v>
      </c>
      <c r="R343" s="166" t="s">
        <v>9</v>
      </c>
      <c r="S343" s="166" t="s">
        <v>2483</v>
      </c>
      <c r="T343" s="166" t="s">
        <v>204</v>
      </c>
      <c r="U343" s="166" t="s">
        <v>2484</v>
      </c>
      <c r="V343" s="166" t="s">
        <v>119</v>
      </c>
      <c r="W343" s="166" t="s">
        <v>745</v>
      </c>
      <c r="X343" s="166" t="s">
        <v>198</v>
      </c>
      <c r="Y343" s="166" t="s">
        <v>2333</v>
      </c>
      <c r="Z343" s="166" t="s">
        <v>2334</v>
      </c>
      <c r="AA343" s="166" t="s">
        <v>2335</v>
      </c>
      <c r="AB343" s="166" t="s">
        <v>2330</v>
      </c>
      <c r="AC343" s="166">
        <v>5898261</v>
      </c>
      <c r="AD343" s="166" t="s">
        <v>9</v>
      </c>
      <c r="AE343" s="166" t="s">
        <v>2485</v>
      </c>
      <c r="AF343" s="166" t="s">
        <v>9</v>
      </c>
      <c r="AG343" s="166" t="s">
        <v>2486</v>
      </c>
      <c r="AH343" s="167" t="s">
        <v>39</v>
      </c>
      <c r="AI343" s="166" t="s">
        <v>2487</v>
      </c>
      <c r="AJ343" s="166" t="s">
        <v>2488</v>
      </c>
      <c r="AK343" s="166" t="s">
        <v>127</v>
      </c>
      <c r="AL343" s="166" t="s">
        <v>111</v>
      </c>
      <c r="AM343" s="168">
        <v>7663.6</v>
      </c>
      <c r="AN343" s="166"/>
      <c r="AO343" s="166" t="s">
        <v>111</v>
      </c>
      <c r="AP343" s="166" t="s">
        <v>212</v>
      </c>
      <c r="AQ343" s="166" t="s">
        <v>184</v>
      </c>
      <c r="AR343" s="166" t="s">
        <v>1345</v>
      </c>
      <c r="AS343" s="166" t="s">
        <v>2338</v>
      </c>
      <c r="AT343" s="166" t="s">
        <v>2489</v>
      </c>
      <c r="AU343" s="166" t="s">
        <v>2478</v>
      </c>
      <c r="AV343" s="166"/>
      <c r="AW343" s="166" t="s">
        <v>2490</v>
      </c>
      <c r="AX343" s="166"/>
      <c r="AY343" s="166"/>
      <c r="AZ343" s="166"/>
      <c r="BA343" s="166"/>
      <c r="BB343" s="166">
        <v>93023556</v>
      </c>
      <c r="BC343" s="166" t="s">
        <v>137</v>
      </c>
      <c r="BD343" s="166" t="s">
        <v>138</v>
      </c>
      <c r="BE343" s="166" t="s">
        <v>2216</v>
      </c>
      <c r="BF343" s="166" t="s">
        <v>376</v>
      </c>
      <c r="BG343" s="166" t="s">
        <v>190</v>
      </c>
      <c r="BH343" s="166" t="s">
        <v>141</v>
      </c>
      <c r="BI343" s="166" t="s">
        <v>137</v>
      </c>
      <c r="BJ343" s="166" t="s">
        <v>111</v>
      </c>
      <c r="BK343" s="166"/>
      <c r="BL343" s="166" t="s">
        <v>142</v>
      </c>
      <c r="BM343" s="166"/>
      <c r="BN343" s="166"/>
      <c r="BO343" s="166" t="s">
        <v>307</v>
      </c>
    </row>
    <row r="344" spans="1:67">
      <c r="A344" s="166">
        <v>334</v>
      </c>
      <c r="B344" s="166" t="s">
        <v>106</v>
      </c>
      <c r="C344" s="166" t="s">
        <v>107</v>
      </c>
      <c r="D344" s="166" t="s">
        <v>379</v>
      </c>
      <c r="E344" s="166" t="s">
        <v>2480</v>
      </c>
      <c r="F344" s="166" t="s">
        <v>381</v>
      </c>
      <c r="G344" s="166" t="s">
        <v>2481</v>
      </c>
      <c r="H344" s="166" t="s">
        <v>2482</v>
      </c>
      <c r="I344" s="166" t="s">
        <v>111</v>
      </c>
      <c r="J344" s="166" t="s">
        <v>198</v>
      </c>
      <c r="K344" s="166" t="s">
        <v>381</v>
      </c>
      <c r="L344" s="166" t="s">
        <v>248</v>
      </c>
      <c r="M344" s="166" t="s">
        <v>249</v>
      </c>
      <c r="N344" s="166" t="s">
        <v>111</v>
      </c>
      <c r="O344" s="166" t="s">
        <v>381</v>
      </c>
      <c r="P344" s="166" t="s">
        <v>2328</v>
      </c>
      <c r="Q344" s="166" t="s">
        <v>2330</v>
      </c>
      <c r="R344" s="166" t="s">
        <v>9</v>
      </c>
      <c r="S344" s="166" t="s">
        <v>2483</v>
      </c>
      <c r="T344" s="166" t="s">
        <v>204</v>
      </c>
      <c r="U344" s="166" t="s">
        <v>2484</v>
      </c>
      <c r="V344" s="166" t="s">
        <v>119</v>
      </c>
      <c r="W344" s="166" t="s">
        <v>745</v>
      </c>
      <c r="X344" s="166" t="s">
        <v>198</v>
      </c>
      <c r="Y344" s="166" t="s">
        <v>2333</v>
      </c>
      <c r="Z344" s="166" t="s">
        <v>2334</v>
      </c>
      <c r="AA344" s="166" t="s">
        <v>2335</v>
      </c>
      <c r="AB344" s="166" t="s">
        <v>2330</v>
      </c>
      <c r="AC344" s="166">
        <v>5898261</v>
      </c>
      <c r="AD344" s="166" t="s">
        <v>9</v>
      </c>
      <c r="AE344" s="166" t="s">
        <v>2485</v>
      </c>
      <c r="AF344" s="166" t="s">
        <v>9</v>
      </c>
      <c r="AG344" s="166" t="s">
        <v>2486</v>
      </c>
      <c r="AH344" s="167" t="s">
        <v>39</v>
      </c>
      <c r="AI344" s="166" t="s">
        <v>2491</v>
      </c>
      <c r="AJ344" s="166" t="s">
        <v>2418</v>
      </c>
      <c r="AK344" s="166" t="s">
        <v>127</v>
      </c>
      <c r="AL344" s="166" t="s">
        <v>111</v>
      </c>
      <c r="AM344" s="168">
        <v>6136.4</v>
      </c>
      <c r="AN344" s="166"/>
      <c r="AO344" s="166" t="s">
        <v>111</v>
      </c>
      <c r="AP344" s="166" t="s">
        <v>212</v>
      </c>
      <c r="AQ344" s="166" t="s">
        <v>184</v>
      </c>
      <c r="AR344" s="166" t="s">
        <v>1345</v>
      </c>
      <c r="AS344" s="166" t="s">
        <v>2338</v>
      </c>
      <c r="AT344" s="166" t="s">
        <v>2492</v>
      </c>
      <c r="AU344" s="166" t="s">
        <v>2478</v>
      </c>
      <c r="AV344" s="166"/>
      <c r="AW344" s="166" t="s">
        <v>2490</v>
      </c>
      <c r="AX344" s="166"/>
      <c r="AY344" s="166"/>
      <c r="AZ344" s="166"/>
      <c r="BA344" s="166"/>
      <c r="BB344" s="166">
        <v>93023556</v>
      </c>
      <c r="BC344" s="166" t="s">
        <v>137</v>
      </c>
      <c r="BD344" s="166" t="s">
        <v>138</v>
      </c>
      <c r="BE344" s="166" t="s">
        <v>2216</v>
      </c>
      <c r="BF344" s="166" t="s">
        <v>376</v>
      </c>
      <c r="BG344" s="166" t="s">
        <v>190</v>
      </c>
      <c r="BH344" s="166" t="s">
        <v>141</v>
      </c>
      <c r="BI344" s="166" t="s">
        <v>137</v>
      </c>
      <c r="BJ344" s="166" t="s">
        <v>111</v>
      </c>
      <c r="BK344" s="166"/>
      <c r="BL344" s="166" t="s">
        <v>142</v>
      </c>
      <c r="BM344" s="166"/>
      <c r="BN344" s="166"/>
      <c r="BO344" s="166" t="s">
        <v>307</v>
      </c>
    </row>
    <row r="345" spans="1:67">
      <c r="A345" s="166">
        <v>335</v>
      </c>
      <c r="B345" s="166" t="s">
        <v>106</v>
      </c>
      <c r="C345" s="166" t="s">
        <v>107</v>
      </c>
      <c r="D345" s="166" t="s">
        <v>379</v>
      </c>
      <c r="E345" s="166" t="s">
        <v>2480</v>
      </c>
      <c r="F345" s="166" t="s">
        <v>381</v>
      </c>
      <c r="G345" s="166" t="s">
        <v>2481</v>
      </c>
      <c r="H345" s="166" t="s">
        <v>2482</v>
      </c>
      <c r="I345" s="166" t="s">
        <v>111</v>
      </c>
      <c r="J345" s="166" t="s">
        <v>198</v>
      </c>
      <c r="K345" s="166" t="s">
        <v>381</v>
      </c>
      <c r="L345" s="166" t="s">
        <v>248</v>
      </c>
      <c r="M345" s="166" t="s">
        <v>249</v>
      </c>
      <c r="N345" s="166" t="s">
        <v>111</v>
      </c>
      <c r="O345" s="166" t="s">
        <v>381</v>
      </c>
      <c r="P345" s="166" t="s">
        <v>2328</v>
      </c>
      <c r="Q345" s="166" t="s">
        <v>2330</v>
      </c>
      <c r="R345" s="166" t="s">
        <v>9</v>
      </c>
      <c r="S345" s="166" t="s">
        <v>2483</v>
      </c>
      <c r="T345" s="166" t="s">
        <v>204</v>
      </c>
      <c r="U345" s="166" t="s">
        <v>2484</v>
      </c>
      <c r="V345" s="166" t="s">
        <v>119</v>
      </c>
      <c r="W345" s="166" t="s">
        <v>745</v>
      </c>
      <c r="X345" s="166" t="s">
        <v>198</v>
      </c>
      <c r="Y345" s="166" t="s">
        <v>2333</v>
      </c>
      <c r="Z345" s="166" t="s">
        <v>2334</v>
      </c>
      <c r="AA345" s="166" t="s">
        <v>2335</v>
      </c>
      <c r="AB345" s="166" t="s">
        <v>2330</v>
      </c>
      <c r="AC345" s="166">
        <v>5898261</v>
      </c>
      <c r="AD345" s="166" t="s">
        <v>9</v>
      </c>
      <c r="AE345" s="166" t="s">
        <v>2485</v>
      </c>
      <c r="AF345" s="166" t="s">
        <v>9</v>
      </c>
      <c r="AG345" s="166" t="s">
        <v>2486</v>
      </c>
      <c r="AH345" s="167" t="s">
        <v>39</v>
      </c>
      <c r="AI345" s="166" t="s">
        <v>2493</v>
      </c>
      <c r="AJ345" s="166" t="s">
        <v>2494</v>
      </c>
      <c r="AK345" s="166" t="s">
        <v>127</v>
      </c>
      <c r="AL345" s="166" t="s">
        <v>111</v>
      </c>
      <c r="AM345" s="168">
        <v>2850</v>
      </c>
      <c r="AN345" s="166"/>
      <c r="AO345" s="166" t="s">
        <v>111</v>
      </c>
      <c r="AP345" s="166" t="s">
        <v>212</v>
      </c>
      <c r="AQ345" s="166" t="s">
        <v>184</v>
      </c>
      <c r="AR345" s="166" t="s">
        <v>1345</v>
      </c>
      <c r="AS345" s="166" t="s">
        <v>2338</v>
      </c>
      <c r="AT345" s="166" t="s">
        <v>2495</v>
      </c>
      <c r="AU345" s="166" t="s">
        <v>2478</v>
      </c>
      <c r="AV345" s="166"/>
      <c r="AW345" s="166" t="s">
        <v>2490</v>
      </c>
      <c r="AX345" s="166"/>
      <c r="AY345" s="166"/>
      <c r="AZ345" s="166"/>
      <c r="BA345" s="166"/>
      <c r="BB345" s="166">
        <v>93023556</v>
      </c>
      <c r="BC345" s="166" t="s">
        <v>137</v>
      </c>
      <c r="BD345" s="166" t="s">
        <v>138</v>
      </c>
      <c r="BE345" s="166" t="s">
        <v>2216</v>
      </c>
      <c r="BF345" s="166" t="s">
        <v>376</v>
      </c>
      <c r="BG345" s="166" t="s">
        <v>190</v>
      </c>
      <c r="BH345" s="166" t="s">
        <v>141</v>
      </c>
      <c r="BI345" s="166" t="s">
        <v>137</v>
      </c>
      <c r="BJ345" s="166" t="s">
        <v>111</v>
      </c>
      <c r="BK345" s="166"/>
      <c r="BL345" s="166" t="s">
        <v>142</v>
      </c>
      <c r="BM345" s="166"/>
      <c r="BN345" s="166"/>
      <c r="BO345" s="166" t="s">
        <v>307</v>
      </c>
    </row>
    <row r="346" spans="1:67">
      <c r="A346" s="166">
        <v>336</v>
      </c>
      <c r="B346" s="166" t="s">
        <v>106</v>
      </c>
      <c r="C346" s="166" t="s">
        <v>107</v>
      </c>
      <c r="D346" s="166" t="s">
        <v>2496</v>
      </c>
      <c r="E346" s="166" t="s">
        <v>2497</v>
      </c>
      <c r="F346" s="166" t="s">
        <v>989</v>
      </c>
      <c r="G346" s="166" t="s">
        <v>2498</v>
      </c>
      <c r="H346" s="166" t="s">
        <v>2499</v>
      </c>
      <c r="I346" s="166"/>
      <c r="J346" s="166" t="s">
        <v>228</v>
      </c>
      <c r="K346" s="166" t="s">
        <v>9</v>
      </c>
      <c r="L346" s="166" t="s">
        <v>171</v>
      </c>
      <c r="M346" s="166" t="s">
        <v>172</v>
      </c>
      <c r="N346" s="166" t="s">
        <v>992</v>
      </c>
      <c r="O346" s="166"/>
      <c r="P346" s="166"/>
      <c r="Q346" s="166" t="s">
        <v>2496</v>
      </c>
      <c r="R346" s="166" t="s">
        <v>9</v>
      </c>
      <c r="S346" s="166" t="s">
        <v>2500</v>
      </c>
      <c r="T346" s="166" t="s">
        <v>117</v>
      </c>
      <c r="U346" s="166" t="s">
        <v>2501</v>
      </c>
      <c r="V346" s="166" t="s">
        <v>119</v>
      </c>
      <c r="W346" s="166" t="s">
        <v>276</v>
      </c>
      <c r="X346" s="166" t="s">
        <v>228</v>
      </c>
      <c r="Y346" s="166" t="s">
        <v>995</v>
      </c>
      <c r="Z346" s="166" t="s">
        <v>996</v>
      </c>
      <c r="AA346" s="166" t="s">
        <v>997</v>
      </c>
      <c r="AB346" s="166" t="s">
        <v>2496</v>
      </c>
      <c r="AC346" s="166">
        <v>5898257</v>
      </c>
      <c r="AD346" s="166" t="s">
        <v>9</v>
      </c>
      <c r="AE346" s="166" t="s">
        <v>2502</v>
      </c>
      <c r="AF346" s="166" t="s">
        <v>760</v>
      </c>
      <c r="AG346" s="166" t="s">
        <v>2503</v>
      </c>
      <c r="AH346" s="167" t="s">
        <v>41</v>
      </c>
      <c r="AI346" s="166" t="s">
        <v>2504</v>
      </c>
      <c r="AJ346" s="166" t="s">
        <v>2505</v>
      </c>
      <c r="AK346" s="166" t="s">
        <v>127</v>
      </c>
      <c r="AL346" s="166" t="s">
        <v>111</v>
      </c>
      <c r="AM346" s="168">
        <v>6700</v>
      </c>
      <c r="AN346" s="166"/>
      <c r="AO346" s="166" t="s">
        <v>989</v>
      </c>
      <c r="AP346" s="166" t="s">
        <v>130</v>
      </c>
      <c r="AQ346" s="166" t="s">
        <v>184</v>
      </c>
      <c r="AR346" s="166"/>
      <c r="AS346" s="166" t="s">
        <v>2506</v>
      </c>
      <c r="AT346" s="166"/>
      <c r="AU346" s="166" t="s">
        <v>2478</v>
      </c>
      <c r="AV346" s="166"/>
      <c r="AW346" s="166" t="s">
        <v>2507</v>
      </c>
      <c r="AX346" s="166"/>
      <c r="AY346" s="166"/>
      <c r="AZ346" s="166"/>
      <c r="BA346" s="166"/>
      <c r="BB346" s="166">
        <v>47869257</v>
      </c>
      <c r="BC346" s="166" t="s">
        <v>137</v>
      </c>
      <c r="BD346" s="166" t="s">
        <v>238</v>
      </c>
      <c r="BE346" s="166" t="s">
        <v>285</v>
      </c>
      <c r="BF346" s="166" t="s">
        <v>812</v>
      </c>
      <c r="BG346" s="166"/>
      <c r="BH346" s="166" t="s">
        <v>286</v>
      </c>
      <c r="BI346" s="166" t="s">
        <v>191</v>
      </c>
      <c r="BJ346" s="166" t="s">
        <v>111</v>
      </c>
      <c r="BK346" s="166"/>
      <c r="BL346" s="166"/>
      <c r="BM346" s="166"/>
      <c r="BN346" s="166" t="s">
        <v>192</v>
      </c>
      <c r="BO346" s="166" t="s">
        <v>172</v>
      </c>
    </row>
    <row r="347" spans="1:67">
      <c r="A347" s="166">
        <v>337</v>
      </c>
      <c r="B347" s="166" t="s">
        <v>106</v>
      </c>
      <c r="C347" s="166" t="s">
        <v>107</v>
      </c>
      <c r="D347" s="166" t="s">
        <v>2508</v>
      </c>
      <c r="E347" s="166" t="s">
        <v>2509</v>
      </c>
      <c r="F347" s="166" t="s">
        <v>2510</v>
      </c>
      <c r="G347" s="166" t="s">
        <v>2511</v>
      </c>
      <c r="H347" s="166" t="s">
        <v>2512</v>
      </c>
      <c r="I347" s="166" t="s">
        <v>111</v>
      </c>
      <c r="J347" s="166" t="s">
        <v>198</v>
      </c>
      <c r="K347" s="166" t="s">
        <v>2513</v>
      </c>
      <c r="L347" s="166" t="s">
        <v>333</v>
      </c>
      <c r="M347" s="166" t="s">
        <v>2514</v>
      </c>
      <c r="N347" s="166" t="s">
        <v>111</v>
      </c>
      <c r="O347" s="166"/>
      <c r="P347" s="166"/>
      <c r="Q347" s="166" t="s">
        <v>2515</v>
      </c>
      <c r="R347" s="166" t="s">
        <v>9</v>
      </c>
      <c r="S347" s="166" t="s">
        <v>2516</v>
      </c>
      <c r="T347" s="166" t="s">
        <v>204</v>
      </c>
      <c r="U347" s="166" t="s">
        <v>2517</v>
      </c>
      <c r="V347" s="166" t="s">
        <v>119</v>
      </c>
      <c r="W347" s="166" t="s">
        <v>627</v>
      </c>
      <c r="X347" s="166" t="s">
        <v>198</v>
      </c>
      <c r="Y347" s="166" t="s">
        <v>2518</v>
      </c>
      <c r="Z347" s="166" t="s">
        <v>2519</v>
      </c>
      <c r="AA347" s="166" t="s">
        <v>255</v>
      </c>
      <c r="AB347" s="166" t="s">
        <v>2515</v>
      </c>
      <c r="AC347" s="166">
        <v>5897901</v>
      </c>
      <c r="AD347" s="166" t="s">
        <v>9</v>
      </c>
      <c r="AE347" s="166" t="s">
        <v>2520</v>
      </c>
      <c r="AF347" s="166" t="s">
        <v>9</v>
      </c>
      <c r="AG347" s="166" t="s">
        <v>2521</v>
      </c>
      <c r="AH347" s="167" t="s">
        <v>39</v>
      </c>
      <c r="AI347" s="166" t="s">
        <v>1646</v>
      </c>
      <c r="AJ347" s="166" t="s">
        <v>358</v>
      </c>
      <c r="AK347" s="166" t="s">
        <v>127</v>
      </c>
      <c r="AL347" s="166" t="s">
        <v>111</v>
      </c>
      <c r="AM347" s="168">
        <v>3494</v>
      </c>
      <c r="AN347" s="166"/>
      <c r="AO347" s="166" t="s">
        <v>111</v>
      </c>
      <c r="AP347" s="166" t="s">
        <v>212</v>
      </c>
      <c r="AQ347" s="166" t="s">
        <v>184</v>
      </c>
      <c r="AR347" s="166" t="s">
        <v>132</v>
      </c>
      <c r="AS347" s="166" t="s">
        <v>2522</v>
      </c>
      <c r="AT347" s="166" t="s">
        <v>2523</v>
      </c>
      <c r="AU347" s="166" t="s">
        <v>2478</v>
      </c>
      <c r="AV347" s="166"/>
      <c r="AW347" s="166" t="s">
        <v>2524</v>
      </c>
      <c r="AX347" s="166"/>
      <c r="AY347" s="166"/>
      <c r="AZ347" s="166"/>
      <c r="BA347" s="166"/>
      <c r="BB347" s="166">
        <v>92700175</v>
      </c>
      <c r="BC347" s="166" t="s">
        <v>137</v>
      </c>
      <c r="BD347" s="166" t="s">
        <v>138</v>
      </c>
      <c r="BE347" s="166" t="s">
        <v>656</v>
      </c>
      <c r="BF347" s="166" t="s">
        <v>2255</v>
      </c>
      <c r="BG347" s="166" t="s">
        <v>1631</v>
      </c>
      <c r="BH347" s="166" t="s">
        <v>286</v>
      </c>
      <c r="BI347" s="166" t="s">
        <v>191</v>
      </c>
      <c r="BJ347" s="166" t="s">
        <v>111</v>
      </c>
      <c r="BK347" s="166"/>
      <c r="BL347" s="166" t="s">
        <v>142</v>
      </c>
      <c r="BM347" s="166"/>
      <c r="BN347" s="166"/>
      <c r="BO347" s="166" t="s">
        <v>287</v>
      </c>
    </row>
    <row r="348" spans="1:67">
      <c r="A348" s="166">
        <v>338</v>
      </c>
      <c r="B348" s="166" t="s">
        <v>106</v>
      </c>
      <c r="C348" s="166" t="s">
        <v>107</v>
      </c>
      <c r="D348" s="166" t="s">
        <v>2508</v>
      </c>
      <c r="E348" s="166" t="s">
        <v>2509</v>
      </c>
      <c r="F348" s="166" t="s">
        <v>2510</v>
      </c>
      <c r="G348" s="166" t="s">
        <v>2511</v>
      </c>
      <c r="H348" s="166" t="s">
        <v>2512</v>
      </c>
      <c r="I348" s="166" t="s">
        <v>111</v>
      </c>
      <c r="J348" s="166" t="s">
        <v>198</v>
      </c>
      <c r="K348" s="166" t="s">
        <v>2513</v>
      </c>
      <c r="L348" s="166" t="s">
        <v>333</v>
      </c>
      <c r="M348" s="166" t="s">
        <v>2514</v>
      </c>
      <c r="N348" s="166" t="s">
        <v>111</v>
      </c>
      <c r="O348" s="166"/>
      <c r="P348" s="166"/>
      <c r="Q348" s="166" t="s">
        <v>2515</v>
      </c>
      <c r="R348" s="166" t="s">
        <v>9</v>
      </c>
      <c r="S348" s="166" t="s">
        <v>2516</v>
      </c>
      <c r="T348" s="166" t="s">
        <v>204</v>
      </c>
      <c r="U348" s="166" t="s">
        <v>2517</v>
      </c>
      <c r="V348" s="166" t="s">
        <v>119</v>
      </c>
      <c r="W348" s="166" t="s">
        <v>627</v>
      </c>
      <c r="X348" s="166" t="s">
        <v>198</v>
      </c>
      <c r="Y348" s="166" t="s">
        <v>2518</v>
      </c>
      <c r="Z348" s="166" t="s">
        <v>2519</v>
      </c>
      <c r="AA348" s="166" t="s">
        <v>255</v>
      </c>
      <c r="AB348" s="166" t="s">
        <v>2515</v>
      </c>
      <c r="AC348" s="166">
        <v>5897901</v>
      </c>
      <c r="AD348" s="166" t="s">
        <v>9</v>
      </c>
      <c r="AE348" s="166" t="s">
        <v>2520</v>
      </c>
      <c r="AF348" s="166" t="s">
        <v>9</v>
      </c>
      <c r="AG348" s="166" t="s">
        <v>2521</v>
      </c>
      <c r="AH348" s="167" t="s">
        <v>39</v>
      </c>
      <c r="AI348" s="166" t="s">
        <v>1128</v>
      </c>
      <c r="AJ348" s="166" t="s">
        <v>1129</v>
      </c>
      <c r="AK348" s="166" t="s">
        <v>127</v>
      </c>
      <c r="AL348" s="166" t="s">
        <v>111</v>
      </c>
      <c r="AM348" s="168">
        <v>6094</v>
      </c>
      <c r="AN348" s="166"/>
      <c r="AO348" s="166" t="s">
        <v>111</v>
      </c>
      <c r="AP348" s="166" t="s">
        <v>212</v>
      </c>
      <c r="AQ348" s="166" t="s">
        <v>184</v>
      </c>
      <c r="AR348" s="166" t="s">
        <v>132</v>
      </c>
      <c r="AS348" s="166" t="s">
        <v>2522</v>
      </c>
      <c r="AT348" s="166" t="s">
        <v>2525</v>
      </c>
      <c r="AU348" s="166" t="s">
        <v>2478</v>
      </c>
      <c r="AV348" s="166"/>
      <c r="AW348" s="166" t="s">
        <v>2524</v>
      </c>
      <c r="AX348" s="166"/>
      <c r="AY348" s="166"/>
      <c r="AZ348" s="166"/>
      <c r="BA348" s="166"/>
      <c r="BB348" s="166">
        <v>92700175</v>
      </c>
      <c r="BC348" s="166" t="s">
        <v>137</v>
      </c>
      <c r="BD348" s="166" t="s">
        <v>138</v>
      </c>
      <c r="BE348" s="166" t="s">
        <v>656</v>
      </c>
      <c r="BF348" s="166" t="s">
        <v>2255</v>
      </c>
      <c r="BG348" s="166" t="s">
        <v>1631</v>
      </c>
      <c r="BH348" s="166" t="s">
        <v>286</v>
      </c>
      <c r="BI348" s="166" t="s">
        <v>191</v>
      </c>
      <c r="BJ348" s="166" t="s">
        <v>111</v>
      </c>
      <c r="BK348" s="166"/>
      <c r="BL348" s="166" t="s">
        <v>142</v>
      </c>
      <c r="BM348" s="166"/>
      <c r="BN348" s="166"/>
      <c r="BO348" s="166" t="s">
        <v>287</v>
      </c>
    </row>
    <row r="349" spans="1:67">
      <c r="A349" s="166">
        <v>339</v>
      </c>
      <c r="B349" s="166" t="s">
        <v>106</v>
      </c>
      <c r="C349" s="166" t="s">
        <v>107</v>
      </c>
      <c r="D349" s="166" t="s">
        <v>2508</v>
      </c>
      <c r="E349" s="166" t="s">
        <v>2509</v>
      </c>
      <c r="F349" s="166" t="s">
        <v>2510</v>
      </c>
      <c r="G349" s="166" t="s">
        <v>2511</v>
      </c>
      <c r="H349" s="166" t="s">
        <v>2512</v>
      </c>
      <c r="I349" s="166" t="s">
        <v>111</v>
      </c>
      <c r="J349" s="166" t="s">
        <v>198</v>
      </c>
      <c r="K349" s="166" t="s">
        <v>2513</v>
      </c>
      <c r="L349" s="166" t="s">
        <v>333</v>
      </c>
      <c r="M349" s="166" t="s">
        <v>2514</v>
      </c>
      <c r="N349" s="166" t="s">
        <v>111</v>
      </c>
      <c r="O349" s="166"/>
      <c r="P349" s="166"/>
      <c r="Q349" s="166" t="s">
        <v>2515</v>
      </c>
      <c r="R349" s="166" t="s">
        <v>9</v>
      </c>
      <c r="S349" s="166" t="s">
        <v>2516</v>
      </c>
      <c r="T349" s="166" t="s">
        <v>204</v>
      </c>
      <c r="U349" s="166" t="s">
        <v>2517</v>
      </c>
      <c r="V349" s="166" t="s">
        <v>119</v>
      </c>
      <c r="W349" s="166" t="s">
        <v>627</v>
      </c>
      <c r="X349" s="166" t="s">
        <v>198</v>
      </c>
      <c r="Y349" s="166" t="s">
        <v>2518</v>
      </c>
      <c r="Z349" s="166" t="s">
        <v>2519</v>
      </c>
      <c r="AA349" s="166" t="s">
        <v>255</v>
      </c>
      <c r="AB349" s="166" t="s">
        <v>2515</v>
      </c>
      <c r="AC349" s="166">
        <v>5897901</v>
      </c>
      <c r="AD349" s="166" t="s">
        <v>9</v>
      </c>
      <c r="AE349" s="166" t="s">
        <v>2520</v>
      </c>
      <c r="AF349" s="166" t="s">
        <v>9</v>
      </c>
      <c r="AG349" s="166" t="s">
        <v>2521</v>
      </c>
      <c r="AH349" s="167" t="s">
        <v>39</v>
      </c>
      <c r="AI349" s="166" t="s">
        <v>659</v>
      </c>
      <c r="AJ349" s="166" t="s">
        <v>352</v>
      </c>
      <c r="AK349" s="166" t="s">
        <v>127</v>
      </c>
      <c r="AL349" s="166" t="s">
        <v>111</v>
      </c>
      <c r="AM349" s="168">
        <v>9474</v>
      </c>
      <c r="AN349" s="166"/>
      <c r="AO349" s="166" t="s">
        <v>111</v>
      </c>
      <c r="AP349" s="166" t="s">
        <v>212</v>
      </c>
      <c r="AQ349" s="166" t="s">
        <v>184</v>
      </c>
      <c r="AR349" s="166" t="s">
        <v>132</v>
      </c>
      <c r="AS349" s="166" t="s">
        <v>2522</v>
      </c>
      <c r="AT349" s="166" t="s">
        <v>2526</v>
      </c>
      <c r="AU349" s="166" t="s">
        <v>2478</v>
      </c>
      <c r="AV349" s="166"/>
      <c r="AW349" s="166" t="s">
        <v>2524</v>
      </c>
      <c r="AX349" s="166"/>
      <c r="AY349" s="166"/>
      <c r="AZ349" s="166"/>
      <c r="BA349" s="166"/>
      <c r="BB349" s="166">
        <v>92700175</v>
      </c>
      <c r="BC349" s="166" t="s">
        <v>137</v>
      </c>
      <c r="BD349" s="166" t="s">
        <v>138</v>
      </c>
      <c r="BE349" s="166" t="s">
        <v>656</v>
      </c>
      <c r="BF349" s="166" t="s">
        <v>2255</v>
      </c>
      <c r="BG349" s="166" t="s">
        <v>1631</v>
      </c>
      <c r="BH349" s="166" t="s">
        <v>286</v>
      </c>
      <c r="BI349" s="166" t="s">
        <v>191</v>
      </c>
      <c r="BJ349" s="166" t="s">
        <v>111</v>
      </c>
      <c r="BK349" s="166"/>
      <c r="BL349" s="166" t="s">
        <v>142</v>
      </c>
      <c r="BM349" s="166"/>
      <c r="BN349" s="166"/>
      <c r="BO349" s="166" t="s">
        <v>287</v>
      </c>
    </row>
    <row r="350" spans="1:67">
      <c r="A350" s="166">
        <v>340</v>
      </c>
      <c r="B350" s="166" t="s">
        <v>106</v>
      </c>
      <c r="C350" s="166" t="s">
        <v>107</v>
      </c>
      <c r="D350" s="166" t="s">
        <v>2508</v>
      </c>
      <c r="E350" s="166" t="s">
        <v>2509</v>
      </c>
      <c r="F350" s="166" t="s">
        <v>2510</v>
      </c>
      <c r="G350" s="166" t="s">
        <v>2511</v>
      </c>
      <c r="H350" s="166" t="s">
        <v>2512</v>
      </c>
      <c r="I350" s="166" t="s">
        <v>111</v>
      </c>
      <c r="J350" s="166" t="s">
        <v>198</v>
      </c>
      <c r="K350" s="166" t="s">
        <v>2513</v>
      </c>
      <c r="L350" s="166" t="s">
        <v>333</v>
      </c>
      <c r="M350" s="166" t="s">
        <v>2514</v>
      </c>
      <c r="N350" s="166" t="s">
        <v>111</v>
      </c>
      <c r="O350" s="166"/>
      <c r="P350" s="166"/>
      <c r="Q350" s="166" t="s">
        <v>2515</v>
      </c>
      <c r="R350" s="166" t="s">
        <v>9</v>
      </c>
      <c r="S350" s="166" t="s">
        <v>2516</v>
      </c>
      <c r="T350" s="166" t="s">
        <v>204</v>
      </c>
      <c r="U350" s="166" t="s">
        <v>2517</v>
      </c>
      <c r="V350" s="166" t="s">
        <v>119</v>
      </c>
      <c r="W350" s="166" t="s">
        <v>627</v>
      </c>
      <c r="X350" s="166" t="s">
        <v>198</v>
      </c>
      <c r="Y350" s="166" t="s">
        <v>2518</v>
      </c>
      <c r="Z350" s="166" t="s">
        <v>2519</v>
      </c>
      <c r="AA350" s="166" t="s">
        <v>255</v>
      </c>
      <c r="AB350" s="166" t="s">
        <v>2515</v>
      </c>
      <c r="AC350" s="166">
        <v>5897901</v>
      </c>
      <c r="AD350" s="166" t="s">
        <v>9</v>
      </c>
      <c r="AE350" s="166" t="s">
        <v>2520</v>
      </c>
      <c r="AF350" s="166" t="s">
        <v>9</v>
      </c>
      <c r="AG350" s="166" t="s">
        <v>2521</v>
      </c>
      <c r="AH350" s="167" t="s">
        <v>39</v>
      </c>
      <c r="AI350" s="166" t="s">
        <v>651</v>
      </c>
      <c r="AJ350" s="166" t="s">
        <v>652</v>
      </c>
      <c r="AK350" s="166" t="s">
        <v>127</v>
      </c>
      <c r="AL350" s="166" t="s">
        <v>111</v>
      </c>
      <c r="AM350" s="168">
        <v>16234</v>
      </c>
      <c r="AN350" s="166"/>
      <c r="AO350" s="166" t="s">
        <v>111</v>
      </c>
      <c r="AP350" s="166" t="s">
        <v>212</v>
      </c>
      <c r="AQ350" s="166" t="s">
        <v>184</v>
      </c>
      <c r="AR350" s="166" t="s">
        <v>132</v>
      </c>
      <c r="AS350" s="166" t="s">
        <v>2522</v>
      </c>
      <c r="AT350" s="166" t="s">
        <v>2527</v>
      </c>
      <c r="AU350" s="166" t="s">
        <v>2478</v>
      </c>
      <c r="AV350" s="166"/>
      <c r="AW350" s="166" t="s">
        <v>2524</v>
      </c>
      <c r="AX350" s="166"/>
      <c r="AY350" s="166"/>
      <c r="AZ350" s="166"/>
      <c r="BA350" s="166"/>
      <c r="BB350" s="166">
        <v>92700175</v>
      </c>
      <c r="BC350" s="166" t="s">
        <v>137</v>
      </c>
      <c r="BD350" s="166" t="s">
        <v>138</v>
      </c>
      <c r="BE350" s="166" t="s">
        <v>656</v>
      </c>
      <c r="BF350" s="166" t="s">
        <v>2255</v>
      </c>
      <c r="BG350" s="166" t="s">
        <v>1631</v>
      </c>
      <c r="BH350" s="166" t="s">
        <v>286</v>
      </c>
      <c r="BI350" s="166" t="s">
        <v>191</v>
      </c>
      <c r="BJ350" s="166" t="s">
        <v>111</v>
      </c>
      <c r="BK350" s="166"/>
      <c r="BL350" s="166" t="s">
        <v>142</v>
      </c>
      <c r="BM350" s="166"/>
      <c r="BN350" s="166"/>
      <c r="BO350" s="166" t="s">
        <v>287</v>
      </c>
    </row>
    <row r="351" spans="1:67">
      <c r="A351" s="166">
        <v>341</v>
      </c>
      <c r="B351" s="166" t="s">
        <v>106</v>
      </c>
      <c r="C351" s="166" t="s">
        <v>107</v>
      </c>
      <c r="D351" s="166" t="s">
        <v>2508</v>
      </c>
      <c r="E351" s="166" t="s">
        <v>2509</v>
      </c>
      <c r="F351" s="166" t="s">
        <v>2510</v>
      </c>
      <c r="G351" s="166" t="s">
        <v>2511</v>
      </c>
      <c r="H351" s="166" t="s">
        <v>2512</v>
      </c>
      <c r="I351" s="166" t="s">
        <v>111</v>
      </c>
      <c r="J351" s="166" t="s">
        <v>198</v>
      </c>
      <c r="K351" s="166" t="s">
        <v>2513</v>
      </c>
      <c r="L351" s="166" t="s">
        <v>333</v>
      </c>
      <c r="M351" s="166" t="s">
        <v>2514</v>
      </c>
      <c r="N351" s="166" t="s">
        <v>111</v>
      </c>
      <c r="O351" s="166"/>
      <c r="P351" s="166"/>
      <c r="Q351" s="166" t="s">
        <v>2515</v>
      </c>
      <c r="R351" s="166" t="s">
        <v>9</v>
      </c>
      <c r="S351" s="166" t="s">
        <v>2516</v>
      </c>
      <c r="T351" s="166" t="s">
        <v>204</v>
      </c>
      <c r="U351" s="166" t="s">
        <v>2517</v>
      </c>
      <c r="V351" s="166" t="s">
        <v>119</v>
      </c>
      <c r="W351" s="166" t="s">
        <v>627</v>
      </c>
      <c r="X351" s="166" t="s">
        <v>198</v>
      </c>
      <c r="Y351" s="166" t="s">
        <v>2518</v>
      </c>
      <c r="Z351" s="166" t="s">
        <v>2519</v>
      </c>
      <c r="AA351" s="166" t="s">
        <v>255</v>
      </c>
      <c r="AB351" s="166" t="s">
        <v>2515</v>
      </c>
      <c r="AC351" s="166">
        <v>5897901</v>
      </c>
      <c r="AD351" s="166" t="s">
        <v>9</v>
      </c>
      <c r="AE351" s="166" t="s">
        <v>2520</v>
      </c>
      <c r="AF351" s="166" t="s">
        <v>9</v>
      </c>
      <c r="AG351" s="166" t="s">
        <v>2521</v>
      </c>
      <c r="AH351" s="167" t="s">
        <v>39</v>
      </c>
      <c r="AI351" s="166" t="s">
        <v>2528</v>
      </c>
      <c r="AJ351" s="166" t="s">
        <v>2529</v>
      </c>
      <c r="AK351" s="166" t="s">
        <v>127</v>
      </c>
      <c r="AL351" s="166" t="s">
        <v>111</v>
      </c>
      <c r="AM351" s="168">
        <v>7654</v>
      </c>
      <c r="AN351" s="166"/>
      <c r="AO351" s="166" t="s">
        <v>111</v>
      </c>
      <c r="AP351" s="166" t="s">
        <v>212</v>
      </c>
      <c r="AQ351" s="166" t="s">
        <v>184</v>
      </c>
      <c r="AR351" s="166" t="s">
        <v>132</v>
      </c>
      <c r="AS351" s="166" t="s">
        <v>2522</v>
      </c>
      <c r="AT351" s="166" t="s">
        <v>2530</v>
      </c>
      <c r="AU351" s="166" t="s">
        <v>2478</v>
      </c>
      <c r="AV351" s="166"/>
      <c r="AW351" s="166" t="s">
        <v>2524</v>
      </c>
      <c r="AX351" s="166"/>
      <c r="AY351" s="166"/>
      <c r="AZ351" s="166"/>
      <c r="BA351" s="166"/>
      <c r="BB351" s="166">
        <v>92700175</v>
      </c>
      <c r="BC351" s="166" t="s">
        <v>137</v>
      </c>
      <c r="BD351" s="166" t="s">
        <v>138</v>
      </c>
      <c r="BE351" s="166" t="s">
        <v>656</v>
      </c>
      <c r="BF351" s="166" t="s">
        <v>2255</v>
      </c>
      <c r="BG351" s="166" t="s">
        <v>1631</v>
      </c>
      <c r="BH351" s="166" t="s">
        <v>286</v>
      </c>
      <c r="BI351" s="166" t="s">
        <v>191</v>
      </c>
      <c r="BJ351" s="166" t="s">
        <v>111</v>
      </c>
      <c r="BK351" s="166"/>
      <c r="BL351" s="166" t="s">
        <v>142</v>
      </c>
      <c r="BM351" s="166"/>
      <c r="BN351" s="166"/>
      <c r="BO351" s="166" t="s">
        <v>287</v>
      </c>
    </row>
    <row r="352" spans="1:67">
      <c r="A352" s="166">
        <v>342</v>
      </c>
      <c r="B352" s="166" t="s">
        <v>106</v>
      </c>
      <c r="C352" s="166" t="s">
        <v>107</v>
      </c>
      <c r="D352" s="166" t="s">
        <v>2508</v>
      </c>
      <c r="E352" s="166" t="s">
        <v>2509</v>
      </c>
      <c r="F352" s="166" t="s">
        <v>2510</v>
      </c>
      <c r="G352" s="166" t="s">
        <v>2511</v>
      </c>
      <c r="H352" s="166" t="s">
        <v>2512</v>
      </c>
      <c r="I352" s="166" t="s">
        <v>111</v>
      </c>
      <c r="J352" s="166" t="s">
        <v>198</v>
      </c>
      <c r="K352" s="166" t="s">
        <v>2513</v>
      </c>
      <c r="L352" s="166" t="s">
        <v>333</v>
      </c>
      <c r="M352" s="166" t="s">
        <v>2514</v>
      </c>
      <c r="N352" s="166" t="s">
        <v>111</v>
      </c>
      <c r="O352" s="166"/>
      <c r="P352" s="166"/>
      <c r="Q352" s="166" t="s">
        <v>2515</v>
      </c>
      <c r="R352" s="166" t="s">
        <v>9</v>
      </c>
      <c r="S352" s="166" t="s">
        <v>2516</v>
      </c>
      <c r="T352" s="166" t="s">
        <v>204</v>
      </c>
      <c r="U352" s="166" t="s">
        <v>2517</v>
      </c>
      <c r="V352" s="166" t="s">
        <v>119</v>
      </c>
      <c r="W352" s="166" t="s">
        <v>627</v>
      </c>
      <c r="X352" s="166" t="s">
        <v>198</v>
      </c>
      <c r="Y352" s="166" t="s">
        <v>2518</v>
      </c>
      <c r="Z352" s="166" t="s">
        <v>2519</v>
      </c>
      <c r="AA352" s="166" t="s">
        <v>255</v>
      </c>
      <c r="AB352" s="166" t="s">
        <v>2515</v>
      </c>
      <c r="AC352" s="166">
        <v>5897901</v>
      </c>
      <c r="AD352" s="166" t="s">
        <v>9</v>
      </c>
      <c r="AE352" s="166" t="s">
        <v>2520</v>
      </c>
      <c r="AF352" s="166" t="s">
        <v>9</v>
      </c>
      <c r="AG352" s="166" t="s">
        <v>2521</v>
      </c>
      <c r="AH352" s="167" t="s">
        <v>39</v>
      </c>
      <c r="AI352" s="166" t="s">
        <v>354</v>
      </c>
      <c r="AJ352" s="166" t="s">
        <v>355</v>
      </c>
      <c r="AK352" s="166" t="s">
        <v>127</v>
      </c>
      <c r="AL352" s="166" t="s">
        <v>111</v>
      </c>
      <c r="AM352" s="168">
        <v>19950</v>
      </c>
      <c r="AN352" s="166"/>
      <c r="AO352" s="166" t="s">
        <v>111</v>
      </c>
      <c r="AP352" s="166" t="s">
        <v>212</v>
      </c>
      <c r="AQ352" s="166" t="s">
        <v>184</v>
      </c>
      <c r="AR352" s="166" t="s">
        <v>132</v>
      </c>
      <c r="AS352" s="166" t="s">
        <v>2522</v>
      </c>
      <c r="AT352" s="166" t="s">
        <v>2531</v>
      </c>
      <c r="AU352" s="166" t="s">
        <v>2478</v>
      </c>
      <c r="AV352" s="166"/>
      <c r="AW352" s="166" t="s">
        <v>2524</v>
      </c>
      <c r="AX352" s="166"/>
      <c r="AY352" s="166"/>
      <c r="AZ352" s="166"/>
      <c r="BA352" s="166"/>
      <c r="BB352" s="166">
        <v>92700175</v>
      </c>
      <c r="BC352" s="166" t="s">
        <v>137</v>
      </c>
      <c r="BD352" s="166" t="s">
        <v>138</v>
      </c>
      <c r="BE352" s="166" t="s">
        <v>656</v>
      </c>
      <c r="BF352" s="166" t="s">
        <v>2255</v>
      </c>
      <c r="BG352" s="166" t="s">
        <v>1631</v>
      </c>
      <c r="BH352" s="166" t="s">
        <v>286</v>
      </c>
      <c r="BI352" s="166" t="s">
        <v>191</v>
      </c>
      <c r="BJ352" s="166" t="s">
        <v>111</v>
      </c>
      <c r="BK352" s="166"/>
      <c r="BL352" s="166" t="s">
        <v>142</v>
      </c>
      <c r="BM352" s="166"/>
      <c r="BN352" s="166"/>
      <c r="BO352" s="166" t="s">
        <v>287</v>
      </c>
    </row>
    <row r="353" spans="1:67">
      <c r="A353" s="166">
        <v>343</v>
      </c>
      <c r="B353" s="166" t="s">
        <v>106</v>
      </c>
      <c r="C353" s="166" t="s">
        <v>107</v>
      </c>
      <c r="D353" s="166" t="s">
        <v>2532</v>
      </c>
      <c r="E353" s="166" t="s">
        <v>2533</v>
      </c>
      <c r="F353" s="166" t="s">
        <v>1005</v>
      </c>
      <c r="G353" s="166" t="s">
        <v>2534</v>
      </c>
      <c r="H353" s="166" t="s">
        <v>2535</v>
      </c>
      <c r="I353" s="166"/>
      <c r="J353" s="166" t="s">
        <v>198</v>
      </c>
      <c r="K353" s="166" t="s">
        <v>32</v>
      </c>
      <c r="L353" s="166" t="s">
        <v>171</v>
      </c>
      <c r="M353" s="166" t="s">
        <v>172</v>
      </c>
      <c r="N353" s="166" t="s">
        <v>1008</v>
      </c>
      <c r="O353" s="166"/>
      <c r="P353" s="166"/>
      <c r="Q353" s="166" t="s">
        <v>2532</v>
      </c>
      <c r="R353" s="166" t="s">
        <v>32</v>
      </c>
      <c r="S353" s="166" t="s">
        <v>2536</v>
      </c>
      <c r="T353" s="166" t="s">
        <v>117</v>
      </c>
      <c r="U353" s="166" t="s">
        <v>2537</v>
      </c>
      <c r="V353" s="166" t="s">
        <v>119</v>
      </c>
      <c r="W353" s="166" t="s">
        <v>227</v>
      </c>
      <c r="X353" s="166" t="s">
        <v>198</v>
      </c>
      <c r="Y353" s="166" t="s">
        <v>2538</v>
      </c>
      <c r="Z353" s="166" t="s">
        <v>2539</v>
      </c>
      <c r="AA353" s="166" t="s">
        <v>2540</v>
      </c>
      <c r="AB353" s="166" t="s">
        <v>2532</v>
      </c>
      <c r="AC353" s="166">
        <v>5897748</v>
      </c>
      <c r="AD353" s="166" t="s">
        <v>32</v>
      </c>
      <c r="AE353" s="166" t="s">
        <v>2541</v>
      </c>
      <c r="AF353" s="166" t="s">
        <v>32</v>
      </c>
      <c r="AG353" s="166" t="s">
        <v>2541</v>
      </c>
      <c r="AH353" s="167" t="s">
        <v>39</v>
      </c>
      <c r="AI353" s="166" t="s">
        <v>1646</v>
      </c>
      <c r="AJ353" s="166" t="s">
        <v>358</v>
      </c>
      <c r="AK353" s="166" t="s">
        <v>127</v>
      </c>
      <c r="AL353" s="166" t="s">
        <v>111</v>
      </c>
      <c r="AM353" s="168">
        <v>13509.1</v>
      </c>
      <c r="AN353" s="166"/>
      <c r="AO353" s="166" t="s">
        <v>1005</v>
      </c>
      <c r="AP353" s="166" t="s">
        <v>130</v>
      </c>
      <c r="AQ353" s="166" t="s">
        <v>184</v>
      </c>
      <c r="AR353" s="166" t="s">
        <v>132</v>
      </c>
      <c r="AS353" s="166" t="s">
        <v>2542</v>
      </c>
      <c r="AT353" s="166" t="s">
        <v>2543</v>
      </c>
      <c r="AU353" s="166" t="s">
        <v>2478</v>
      </c>
      <c r="AV353" s="166"/>
      <c r="AW353" s="166" t="s">
        <v>2544</v>
      </c>
      <c r="AX353" s="166"/>
      <c r="AY353" s="166"/>
      <c r="AZ353" s="166"/>
      <c r="BA353" s="166"/>
      <c r="BB353" s="166">
        <v>45551395</v>
      </c>
      <c r="BC353" s="166" t="s">
        <v>137</v>
      </c>
      <c r="BD353" s="166" t="s">
        <v>138</v>
      </c>
      <c r="BE353" s="166" t="s">
        <v>239</v>
      </c>
      <c r="BF353" s="166" t="s">
        <v>217</v>
      </c>
      <c r="BG353" s="166" t="s">
        <v>190</v>
      </c>
      <c r="BH353" s="166" t="s">
        <v>141</v>
      </c>
      <c r="BI353" s="166" t="s">
        <v>191</v>
      </c>
      <c r="BJ353" s="166" t="s">
        <v>111</v>
      </c>
      <c r="BK353" s="166"/>
      <c r="BL353" s="166" t="s">
        <v>142</v>
      </c>
      <c r="BM353" s="166"/>
      <c r="BN353" s="166"/>
      <c r="BO353" s="166" t="s">
        <v>172</v>
      </c>
    </row>
    <row r="354" spans="1:67">
      <c r="A354" s="166">
        <v>344</v>
      </c>
      <c r="B354" s="166" t="s">
        <v>106</v>
      </c>
      <c r="C354" s="166" t="s">
        <v>107</v>
      </c>
      <c r="D354" s="166" t="s">
        <v>2532</v>
      </c>
      <c r="E354" s="166" t="s">
        <v>2533</v>
      </c>
      <c r="F354" s="166" t="s">
        <v>1005</v>
      </c>
      <c r="G354" s="166" t="s">
        <v>2534</v>
      </c>
      <c r="H354" s="166" t="s">
        <v>2535</v>
      </c>
      <c r="I354" s="166"/>
      <c r="J354" s="166" t="s">
        <v>198</v>
      </c>
      <c r="K354" s="166" t="s">
        <v>32</v>
      </c>
      <c r="L354" s="166" t="s">
        <v>171</v>
      </c>
      <c r="M354" s="166" t="s">
        <v>172</v>
      </c>
      <c r="N354" s="166" t="s">
        <v>1008</v>
      </c>
      <c r="O354" s="166"/>
      <c r="P354" s="166"/>
      <c r="Q354" s="166" t="s">
        <v>2532</v>
      </c>
      <c r="R354" s="166" t="s">
        <v>32</v>
      </c>
      <c r="S354" s="166" t="s">
        <v>2536</v>
      </c>
      <c r="T354" s="166" t="s">
        <v>117</v>
      </c>
      <c r="U354" s="166" t="s">
        <v>2537</v>
      </c>
      <c r="V354" s="166" t="s">
        <v>119</v>
      </c>
      <c r="W354" s="166" t="s">
        <v>227</v>
      </c>
      <c r="X354" s="166" t="s">
        <v>198</v>
      </c>
      <c r="Y354" s="166" t="s">
        <v>2538</v>
      </c>
      <c r="Z354" s="166" t="s">
        <v>2539</v>
      </c>
      <c r="AA354" s="166" t="s">
        <v>2540</v>
      </c>
      <c r="AB354" s="166" t="s">
        <v>2532</v>
      </c>
      <c r="AC354" s="166">
        <v>5897748</v>
      </c>
      <c r="AD354" s="166" t="s">
        <v>32</v>
      </c>
      <c r="AE354" s="166" t="s">
        <v>2541</v>
      </c>
      <c r="AF354" s="166" t="s">
        <v>32</v>
      </c>
      <c r="AG354" s="166" t="s">
        <v>2541</v>
      </c>
      <c r="AH354" s="167" t="s">
        <v>39</v>
      </c>
      <c r="AI354" s="166" t="s">
        <v>1128</v>
      </c>
      <c r="AJ354" s="166" t="s">
        <v>1129</v>
      </c>
      <c r="AK354" s="166" t="s">
        <v>127</v>
      </c>
      <c r="AL354" s="166" t="s">
        <v>111</v>
      </c>
      <c r="AM354" s="168">
        <v>18167.5</v>
      </c>
      <c r="AN354" s="166"/>
      <c r="AO354" s="166" t="s">
        <v>1005</v>
      </c>
      <c r="AP354" s="166" t="s">
        <v>130</v>
      </c>
      <c r="AQ354" s="166" t="s">
        <v>184</v>
      </c>
      <c r="AR354" s="166" t="s">
        <v>132</v>
      </c>
      <c r="AS354" s="166" t="s">
        <v>2542</v>
      </c>
      <c r="AT354" s="166" t="s">
        <v>2545</v>
      </c>
      <c r="AU354" s="166" t="s">
        <v>2478</v>
      </c>
      <c r="AV354" s="166"/>
      <c r="AW354" s="166" t="s">
        <v>2544</v>
      </c>
      <c r="AX354" s="166"/>
      <c r="AY354" s="166"/>
      <c r="AZ354" s="166"/>
      <c r="BA354" s="166"/>
      <c r="BB354" s="166">
        <v>45551395</v>
      </c>
      <c r="BC354" s="166" t="s">
        <v>137</v>
      </c>
      <c r="BD354" s="166" t="s">
        <v>138</v>
      </c>
      <c r="BE354" s="166" t="s">
        <v>239</v>
      </c>
      <c r="BF354" s="166" t="s">
        <v>217</v>
      </c>
      <c r="BG354" s="166" t="s">
        <v>190</v>
      </c>
      <c r="BH354" s="166" t="s">
        <v>141</v>
      </c>
      <c r="BI354" s="166" t="s">
        <v>191</v>
      </c>
      <c r="BJ354" s="166" t="s">
        <v>111</v>
      </c>
      <c r="BK354" s="166"/>
      <c r="BL354" s="166" t="s">
        <v>142</v>
      </c>
      <c r="BM354" s="166"/>
      <c r="BN354" s="166"/>
      <c r="BO354" s="166" t="s">
        <v>172</v>
      </c>
    </row>
    <row r="355" spans="1:67">
      <c r="A355" s="166">
        <v>345</v>
      </c>
      <c r="B355" s="166" t="s">
        <v>106</v>
      </c>
      <c r="C355" s="166" t="s">
        <v>107</v>
      </c>
      <c r="D355" s="166" t="s">
        <v>2532</v>
      </c>
      <c r="E355" s="166" t="s">
        <v>2533</v>
      </c>
      <c r="F355" s="166" t="s">
        <v>1005</v>
      </c>
      <c r="G355" s="166" t="s">
        <v>2534</v>
      </c>
      <c r="H355" s="166" t="s">
        <v>2535</v>
      </c>
      <c r="I355" s="166"/>
      <c r="J355" s="166" t="s">
        <v>198</v>
      </c>
      <c r="K355" s="166" t="s">
        <v>32</v>
      </c>
      <c r="L355" s="166" t="s">
        <v>171</v>
      </c>
      <c r="M355" s="166" t="s">
        <v>172</v>
      </c>
      <c r="N355" s="166" t="s">
        <v>1008</v>
      </c>
      <c r="O355" s="166"/>
      <c r="P355" s="166"/>
      <c r="Q355" s="166" t="s">
        <v>2532</v>
      </c>
      <c r="R355" s="166" t="s">
        <v>32</v>
      </c>
      <c r="S355" s="166" t="s">
        <v>2536</v>
      </c>
      <c r="T355" s="166" t="s">
        <v>117</v>
      </c>
      <c r="U355" s="166" t="s">
        <v>2537</v>
      </c>
      <c r="V355" s="166" t="s">
        <v>119</v>
      </c>
      <c r="W355" s="166" t="s">
        <v>227</v>
      </c>
      <c r="X355" s="166" t="s">
        <v>198</v>
      </c>
      <c r="Y355" s="166" t="s">
        <v>2538</v>
      </c>
      <c r="Z355" s="166" t="s">
        <v>2539</v>
      </c>
      <c r="AA355" s="166" t="s">
        <v>2540</v>
      </c>
      <c r="AB355" s="166" t="s">
        <v>2532</v>
      </c>
      <c r="AC355" s="166">
        <v>5897748</v>
      </c>
      <c r="AD355" s="166" t="s">
        <v>32</v>
      </c>
      <c r="AE355" s="166" t="s">
        <v>2541</v>
      </c>
      <c r="AF355" s="166" t="s">
        <v>32</v>
      </c>
      <c r="AG355" s="166" t="s">
        <v>2541</v>
      </c>
      <c r="AH355" s="167" t="s">
        <v>39</v>
      </c>
      <c r="AI355" s="166" t="s">
        <v>351</v>
      </c>
      <c r="AJ355" s="166" t="s">
        <v>352</v>
      </c>
      <c r="AK355" s="166" t="s">
        <v>127</v>
      </c>
      <c r="AL355" s="166" t="s">
        <v>111</v>
      </c>
      <c r="AM355" s="168">
        <v>22223.4</v>
      </c>
      <c r="AN355" s="166"/>
      <c r="AO355" s="166" t="s">
        <v>1005</v>
      </c>
      <c r="AP355" s="166" t="s">
        <v>130</v>
      </c>
      <c r="AQ355" s="166" t="s">
        <v>184</v>
      </c>
      <c r="AR355" s="166" t="s">
        <v>132</v>
      </c>
      <c r="AS355" s="166" t="s">
        <v>2542</v>
      </c>
      <c r="AT355" s="166" t="s">
        <v>2546</v>
      </c>
      <c r="AU355" s="166" t="s">
        <v>2478</v>
      </c>
      <c r="AV355" s="166"/>
      <c r="AW355" s="166" t="s">
        <v>2544</v>
      </c>
      <c r="AX355" s="166"/>
      <c r="AY355" s="166"/>
      <c r="AZ355" s="166"/>
      <c r="BA355" s="166"/>
      <c r="BB355" s="166">
        <v>45551395</v>
      </c>
      <c r="BC355" s="166" t="s">
        <v>137</v>
      </c>
      <c r="BD355" s="166" t="s">
        <v>138</v>
      </c>
      <c r="BE355" s="166" t="s">
        <v>239</v>
      </c>
      <c r="BF355" s="166" t="s">
        <v>217</v>
      </c>
      <c r="BG355" s="166" t="s">
        <v>190</v>
      </c>
      <c r="BH355" s="166" t="s">
        <v>141</v>
      </c>
      <c r="BI355" s="166" t="s">
        <v>191</v>
      </c>
      <c r="BJ355" s="166" t="s">
        <v>111</v>
      </c>
      <c r="BK355" s="166"/>
      <c r="BL355" s="166" t="s">
        <v>142</v>
      </c>
      <c r="BM355" s="166"/>
      <c r="BN355" s="166"/>
      <c r="BO355" s="166" t="s">
        <v>172</v>
      </c>
    </row>
    <row r="356" spans="1:67">
      <c r="A356" s="166">
        <v>346</v>
      </c>
      <c r="B356" s="166" t="s">
        <v>106</v>
      </c>
      <c r="C356" s="166" t="s">
        <v>107</v>
      </c>
      <c r="D356" s="166" t="s">
        <v>2532</v>
      </c>
      <c r="E356" s="166" t="s">
        <v>2533</v>
      </c>
      <c r="F356" s="166" t="s">
        <v>1005</v>
      </c>
      <c r="G356" s="166" t="s">
        <v>2534</v>
      </c>
      <c r="H356" s="166" t="s">
        <v>2535</v>
      </c>
      <c r="I356" s="166"/>
      <c r="J356" s="166" t="s">
        <v>198</v>
      </c>
      <c r="K356" s="166" t="s">
        <v>32</v>
      </c>
      <c r="L356" s="166" t="s">
        <v>171</v>
      </c>
      <c r="M356" s="166" t="s">
        <v>172</v>
      </c>
      <c r="N356" s="166" t="s">
        <v>1008</v>
      </c>
      <c r="O356" s="166"/>
      <c r="P356" s="166"/>
      <c r="Q356" s="166" t="s">
        <v>2532</v>
      </c>
      <c r="R356" s="166" t="s">
        <v>32</v>
      </c>
      <c r="S356" s="166" t="s">
        <v>2536</v>
      </c>
      <c r="T356" s="166" t="s">
        <v>117</v>
      </c>
      <c r="U356" s="166" t="s">
        <v>2537</v>
      </c>
      <c r="V356" s="166" t="s">
        <v>119</v>
      </c>
      <c r="W356" s="166" t="s">
        <v>227</v>
      </c>
      <c r="X356" s="166" t="s">
        <v>198</v>
      </c>
      <c r="Y356" s="166" t="s">
        <v>2538</v>
      </c>
      <c r="Z356" s="166" t="s">
        <v>2539</v>
      </c>
      <c r="AA356" s="166" t="s">
        <v>2540</v>
      </c>
      <c r="AB356" s="166" t="s">
        <v>2532</v>
      </c>
      <c r="AC356" s="166">
        <v>5897748</v>
      </c>
      <c r="AD356" s="166" t="s">
        <v>32</v>
      </c>
      <c r="AE356" s="166" t="s">
        <v>2541</v>
      </c>
      <c r="AF356" s="166" t="s">
        <v>32</v>
      </c>
      <c r="AG356" s="166" t="s">
        <v>2541</v>
      </c>
      <c r="AH356" s="167" t="s">
        <v>39</v>
      </c>
      <c r="AI356" s="166" t="s">
        <v>354</v>
      </c>
      <c r="AJ356" s="166" t="s">
        <v>355</v>
      </c>
      <c r="AK356" s="166" t="s">
        <v>127</v>
      </c>
      <c r="AL356" s="166" t="s">
        <v>111</v>
      </c>
      <c r="AM356" s="168">
        <v>39900</v>
      </c>
      <c r="AN356" s="166"/>
      <c r="AO356" s="166" t="s">
        <v>1005</v>
      </c>
      <c r="AP356" s="166" t="s">
        <v>130</v>
      </c>
      <c r="AQ356" s="166" t="s">
        <v>184</v>
      </c>
      <c r="AR356" s="166" t="s">
        <v>132</v>
      </c>
      <c r="AS356" s="166" t="s">
        <v>2542</v>
      </c>
      <c r="AT356" s="166" t="s">
        <v>2547</v>
      </c>
      <c r="AU356" s="166" t="s">
        <v>2478</v>
      </c>
      <c r="AV356" s="166"/>
      <c r="AW356" s="166" t="s">
        <v>2544</v>
      </c>
      <c r="AX356" s="166"/>
      <c r="AY356" s="166"/>
      <c r="AZ356" s="166"/>
      <c r="BA356" s="166"/>
      <c r="BB356" s="166">
        <v>45551395</v>
      </c>
      <c r="BC356" s="166" t="s">
        <v>137</v>
      </c>
      <c r="BD356" s="166" t="s">
        <v>138</v>
      </c>
      <c r="BE356" s="166" t="s">
        <v>239</v>
      </c>
      <c r="BF356" s="166" t="s">
        <v>217</v>
      </c>
      <c r="BG356" s="166" t="s">
        <v>190</v>
      </c>
      <c r="BH356" s="166" t="s">
        <v>141</v>
      </c>
      <c r="BI356" s="166" t="s">
        <v>191</v>
      </c>
      <c r="BJ356" s="166" t="s">
        <v>111</v>
      </c>
      <c r="BK356" s="166"/>
      <c r="BL356" s="166" t="s">
        <v>142</v>
      </c>
      <c r="BM356" s="166"/>
      <c r="BN356" s="166"/>
      <c r="BO356" s="166" t="s">
        <v>172</v>
      </c>
    </row>
    <row r="357" spans="1:67">
      <c r="A357" s="166">
        <v>347</v>
      </c>
      <c r="B357" s="166" t="s">
        <v>106</v>
      </c>
      <c r="C357" s="166" t="s">
        <v>107</v>
      </c>
      <c r="D357" s="166" t="s">
        <v>2532</v>
      </c>
      <c r="E357" s="166" t="s">
        <v>2533</v>
      </c>
      <c r="F357" s="166" t="s">
        <v>1005</v>
      </c>
      <c r="G357" s="166" t="s">
        <v>2534</v>
      </c>
      <c r="H357" s="166" t="s">
        <v>2535</v>
      </c>
      <c r="I357" s="166"/>
      <c r="J357" s="166" t="s">
        <v>198</v>
      </c>
      <c r="K357" s="166" t="s">
        <v>32</v>
      </c>
      <c r="L357" s="166" t="s">
        <v>171</v>
      </c>
      <c r="M357" s="166" t="s">
        <v>172</v>
      </c>
      <c r="N357" s="166" t="s">
        <v>1008</v>
      </c>
      <c r="O357" s="166"/>
      <c r="P357" s="166"/>
      <c r="Q357" s="166" t="s">
        <v>2532</v>
      </c>
      <c r="R357" s="166" t="s">
        <v>32</v>
      </c>
      <c r="S357" s="166" t="s">
        <v>2536</v>
      </c>
      <c r="T357" s="166" t="s">
        <v>117</v>
      </c>
      <c r="U357" s="166" t="s">
        <v>2537</v>
      </c>
      <c r="V357" s="166" t="s">
        <v>119</v>
      </c>
      <c r="W357" s="166" t="s">
        <v>227</v>
      </c>
      <c r="X357" s="166" t="s">
        <v>198</v>
      </c>
      <c r="Y357" s="166" t="s">
        <v>2538</v>
      </c>
      <c r="Z357" s="166" t="s">
        <v>2539</v>
      </c>
      <c r="AA357" s="166" t="s">
        <v>2540</v>
      </c>
      <c r="AB357" s="166" t="s">
        <v>2532</v>
      </c>
      <c r="AC357" s="166">
        <v>5897748</v>
      </c>
      <c r="AD357" s="166" t="s">
        <v>32</v>
      </c>
      <c r="AE357" s="166" t="s">
        <v>2541</v>
      </c>
      <c r="AF357" s="166" t="s">
        <v>32</v>
      </c>
      <c r="AG357" s="166" t="s">
        <v>2541</v>
      </c>
      <c r="AH357" s="167" t="s">
        <v>39</v>
      </c>
      <c r="AI357" s="166" t="s">
        <v>2548</v>
      </c>
      <c r="AJ357" s="166" t="s">
        <v>2549</v>
      </c>
      <c r="AK357" s="166" t="s">
        <v>127</v>
      </c>
      <c r="AL357" s="166" t="s">
        <v>111</v>
      </c>
      <c r="AM357" s="168">
        <v>18000</v>
      </c>
      <c r="AN357" s="166"/>
      <c r="AO357" s="166" t="s">
        <v>1005</v>
      </c>
      <c r="AP357" s="166" t="s">
        <v>130</v>
      </c>
      <c r="AQ357" s="166" t="s">
        <v>184</v>
      </c>
      <c r="AR357" s="166" t="s">
        <v>132</v>
      </c>
      <c r="AS357" s="166" t="s">
        <v>2542</v>
      </c>
      <c r="AT357" s="166"/>
      <c r="AU357" s="166" t="s">
        <v>2478</v>
      </c>
      <c r="AV357" s="166"/>
      <c r="AW357" s="166" t="s">
        <v>2544</v>
      </c>
      <c r="AX357" s="166"/>
      <c r="AY357" s="166"/>
      <c r="AZ357" s="166"/>
      <c r="BA357" s="166"/>
      <c r="BB357" s="166">
        <v>45551395</v>
      </c>
      <c r="BC357" s="166" t="s">
        <v>137</v>
      </c>
      <c r="BD357" s="166" t="s">
        <v>138</v>
      </c>
      <c r="BE357" s="166" t="s">
        <v>239</v>
      </c>
      <c r="BF357" s="166" t="s">
        <v>217</v>
      </c>
      <c r="BG357" s="166" t="s">
        <v>190</v>
      </c>
      <c r="BH357" s="166" t="s">
        <v>141</v>
      </c>
      <c r="BI357" s="166" t="s">
        <v>191</v>
      </c>
      <c r="BJ357" s="166" t="s">
        <v>111</v>
      </c>
      <c r="BK357" s="166"/>
      <c r="BL357" s="166"/>
      <c r="BM357" s="166"/>
      <c r="BN357" s="166"/>
      <c r="BO357" s="166" t="s">
        <v>172</v>
      </c>
    </row>
    <row r="358" spans="1:67">
      <c r="A358" s="166">
        <v>348</v>
      </c>
      <c r="B358" s="166" t="s">
        <v>106</v>
      </c>
      <c r="C358" s="166" t="s">
        <v>107</v>
      </c>
      <c r="D358" s="166" t="s">
        <v>2550</v>
      </c>
      <c r="E358" s="166" t="s">
        <v>2551</v>
      </c>
      <c r="F358" s="166" t="s">
        <v>2003</v>
      </c>
      <c r="G358" s="166" t="s">
        <v>2552</v>
      </c>
      <c r="H358" s="166" t="s">
        <v>2553</v>
      </c>
      <c r="I358" s="166"/>
      <c r="J358" s="166" t="s">
        <v>198</v>
      </c>
      <c r="K358" s="166" t="s">
        <v>9</v>
      </c>
      <c r="L358" s="166" t="s">
        <v>171</v>
      </c>
      <c r="M358" s="166" t="s">
        <v>172</v>
      </c>
      <c r="N358" s="166" t="s">
        <v>2006</v>
      </c>
      <c r="O358" s="166"/>
      <c r="P358" s="166"/>
      <c r="Q358" s="166" t="s">
        <v>2550</v>
      </c>
      <c r="R358" s="166" t="s">
        <v>9</v>
      </c>
      <c r="S358" s="166" t="s">
        <v>2554</v>
      </c>
      <c r="T358" s="166" t="s">
        <v>117</v>
      </c>
      <c r="U358" s="166" t="s">
        <v>2555</v>
      </c>
      <c r="V358" s="166" t="s">
        <v>119</v>
      </c>
      <c r="W358" s="166" t="s">
        <v>276</v>
      </c>
      <c r="X358" s="166" t="s">
        <v>198</v>
      </c>
      <c r="Y358" s="166" t="s">
        <v>2182</v>
      </c>
      <c r="Z358" s="166" t="s">
        <v>2556</v>
      </c>
      <c r="AA358" s="166" t="s">
        <v>2557</v>
      </c>
      <c r="AB358" s="166" t="s">
        <v>2550</v>
      </c>
      <c r="AC358" s="166">
        <v>5897522</v>
      </c>
      <c r="AD358" s="166" t="s">
        <v>9</v>
      </c>
      <c r="AE358" s="166" t="s">
        <v>2558</v>
      </c>
      <c r="AF358" s="166" t="s">
        <v>9</v>
      </c>
      <c r="AG358" s="166" t="s">
        <v>2559</v>
      </c>
      <c r="AH358" s="167" t="s">
        <v>39</v>
      </c>
      <c r="AI358" s="166" t="s">
        <v>2560</v>
      </c>
      <c r="AJ358" s="166" t="s">
        <v>2561</v>
      </c>
      <c r="AK358" s="166" t="s">
        <v>127</v>
      </c>
      <c r="AL358" s="166" t="s">
        <v>111</v>
      </c>
      <c r="AM358" s="168">
        <v>6700</v>
      </c>
      <c r="AN358" s="166"/>
      <c r="AO358" s="166" t="s">
        <v>2003</v>
      </c>
      <c r="AP358" s="166" t="s">
        <v>130</v>
      </c>
      <c r="AQ358" s="166" t="s">
        <v>184</v>
      </c>
      <c r="AR358" s="166"/>
      <c r="AS358" s="166" t="s">
        <v>2562</v>
      </c>
      <c r="AT358" s="166"/>
      <c r="AU358" s="166" t="s">
        <v>2478</v>
      </c>
      <c r="AV358" s="166"/>
      <c r="AW358" s="166" t="s">
        <v>2563</v>
      </c>
      <c r="AX358" s="166"/>
      <c r="AY358" s="166"/>
      <c r="AZ358" s="166"/>
      <c r="BA358" s="166"/>
      <c r="BB358" s="166">
        <v>67715378</v>
      </c>
      <c r="BC358" s="166" t="s">
        <v>137</v>
      </c>
      <c r="BD358" s="166" t="s">
        <v>238</v>
      </c>
      <c r="BE358" s="166" t="s">
        <v>285</v>
      </c>
      <c r="BF358" s="166" t="s">
        <v>217</v>
      </c>
      <c r="BG358" s="166" t="s">
        <v>190</v>
      </c>
      <c r="BH358" s="166" t="s">
        <v>241</v>
      </c>
      <c r="BI358" s="166" t="s">
        <v>191</v>
      </c>
      <c r="BJ358" s="166" t="s">
        <v>111</v>
      </c>
      <c r="BK358" s="166"/>
      <c r="BL358" s="166"/>
      <c r="BM358" s="166"/>
      <c r="BN358" s="166"/>
      <c r="BO358" s="166" t="s">
        <v>172</v>
      </c>
    </row>
    <row r="359" spans="1:67">
      <c r="A359" s="166">
        <v>349</v>
      </c>
      <c r="B359" s="166" t="s">
        <v>106</v>
      </c>
      <c r="C359" s="166" t="s">
        <v>107</v>
      </c>
      <c r="D359" s="166" t="s">
        <v>2550</v>
      </c>
      <c r="E359" s="166" t="s">
        <v>2551</v>
      </c>
      <c r="F359" s="166" t="s">
        <v>2003</v>
      </c>
      <c r="G359" s="166" t="s">
        <v>2552</v>
      </c>
      <c r="H359" s="166" t="s">
        <v>2553</v>
      </c>
      <c r="I359" s="166"/>
      <c r="J359" s="166" t="s">
        <v>198</v>
      </c>
      <c r="K359" s="166" t="s">
        <v>9</v>
      </c>
      <c r="L359" s="166" t="s">
        <v>171</v>
      </c>
      <c r="M359" s="166" t="s">
        <v>172</v>
      </c>
      <c r="N359" s="166" t="s">
        <v>2006</v>
      </c>
      <c r="O359" s="166"/>
      <c r="P359" s="166"/>
      <c r="Q359" s="166" t="s">
        <v>2550</v>
      </c>
      <c r="R359" s="166" t="s">
        <v>9</v>
      </c>
      <c r="S359" s="166" t="s">
        <v>2554</v>
      </c>
      <c r="T359" s="166" t="s">
        <v>117</v>
      </c>
      <c r="U359" s="166" t="s">
        <v>2555</v>
      </c>
      <c r="V359" s="166" t="s">
        <v>119</v>
      </c>
      <c r="W359" s="166" t="s">
        <v>276</v>
      </c>
      <c r="X359" s="166" t="s">
        <v>198</v>
      </c>
      <c r="Y359" s="166" t="s">
        <v>2182</v>
      </c>
      <c r="Z359" s="166" t="s">
        <v>2556</v>
      </c>
      <c r="AA359" s="166" t="s">
        <v>2557</v>
      </c>
      <c r="AB359" s="166" t="s">
        <v>2550</v>
      </c>
      <c r="AC359" s="166">
        <v>5897522</v>
      </c>
      <c r="AD359" s="166" t="s">
        <v>9</v>
      </c>
      <c r="AE359" s="166" t="s">
        <v>2558</v>
      </c>
      <c r="AF359" s="166" t="s">
        <v>9</v>
      </c>
      <c r="AG359" s="166" t="s">
        <v>2559</v>
      </c>
      <c r="AH359" s="167" t="s">
        <v>39</v>
      </c>
      <c r="AI359" s="166" t="s">
        <v>2564</v>
      </c>
      <c r="AJ359" s="166" t="s">
        <v>2565</v>
      </c>
      <c r="AK359" s="166" t="s">
        <v>127</v>
      </c>
      <c r="AL359" s="166" t="s">
        <v>111</v>
      </c>
      <c r="AM359" s="168">
        <v>4800</v>
      </c>
      <c r="AN359" s="166"/>
      <c r="AO359" s="166" t="s">
        <v>2003</v>
      </c>
      <c r="AP359" s="166" t="s">
        <v>130</v>
      </c>
      <c r="AQ359" s="166" t="s">
        <v>184</v>
      </c>
      <c r="AR359" s="166"/>
      <c r="AS359" s="166" t="s">
        <v>2562</v>
      </c>
      <c r="AT359" s="166"/>
      <c r="AU359" s="166" t="s">
        <v>2478</v>
      </c>
      <c r="AV359" s="166"/>
      <c r="AW359" s="166" t="s">
        <v>2563</v>
      </c>
      <c r="AX359" s="166"/>
      <c r="AY359" s="166"/>
      <c r="AZ359" s="166"/>
      <c r="BA359" s="166"/>
      <c r="BB359" s="166">
        <v>67715378</v>
      </c>
      <c r="BC359" s="166" t="s">
        <v>137</v>
      </c>
      <c r="BD359" s="166" t="s">
        <v>238</v>
      </c>
      <c r="BE359" s="166" t="s">
        <v>285</v>
      </c>
      <c r="BF359" s="166" t="s">
        <v>217</v>
      </c>
      <c r="BG359" s="166" t="s">
        <v>190</v>
      </c>
      <c r="BH359" s="166" t="s">
        <v>241</v>
      </c>
      <c r="BI359" s="166" t="s">
        <v>191</v>
      </c>
      <c r="BJ359" s="166" t="s">
        <v>111</v>
      </c>
      <c r="BK359" s="166"/>
      <c r="BL359" s="166"/>
      <c r="BM359" s="166"/>
      <c r="BN359" s="166"/>
      <c r="BO359" s="166" t="s">
        <v>172</v>
      </c>
    </row>
    <row r="360" spans="1:67">
      <c r="A360" s="166">
        <v>350</v>
      </c>
      <c r="B360" s="166" t="s">
        <v>106</v>
      </c>
      <c r="C360" s="166" t="s">
        <v>107</v>
      </c>
      <c r="D360" s="166" t="s">
        <v>2566</v>
      </c>
      <c r="E360" s="166" t="s">
        <v>2567</v>
      </c>
      <c r="F360" s="166" t="s">
        <v>436</v>
      </c>
      <c r="G360" s="166" t="s">
        <v>2568</v>
      </c>
      <c r="H360" s="166" t="s">
        <v>2569</v>
      </c>
      <c r="I360" s="166"/>
      <c r="J360" s="166" t="s">
        <v>228</v>
      </c>
      <c r="K360" s="166" t="s">
        <v>23</v>
      </c>
      <c r="L360" s="166" t="s">
        <v>171</v>
      </c>
      <c r="M360" s="166" t="s">
        <v>172</v>
      </c>
      <c r="N360" s="166" t="s">
        <v>440</v>
      </c>
      <c r="O360" s="166"/>
      <c r="P360" s="166"/>
      <c r="Q360" s="166" t="s">
        <v>2566</v>
      </c>
      <c r="R360" s="166" t="s">
        <v>23</v>
      </c>
      <c r="S360" s="166" t="s">
        <v>2570</v>
      </c>
      <c r="T360" s="166" t="s">
        <v>117</v>
      </c>
      <c r="U360" s="166" t="s">
        <v>2571</v>
      </c>
      <c r="V360" s="166" t="s">
        <v>119</v>
      </c>
      <c r="W360" s="166" t="s">
        <v>227</v>
      </c>
      <c r="X360" s="166" t="s">
        <v>228</v>
      </c>
      <c r="Y360" s="166" t="s">
        <v>340</v>
      </c>
      <c r="Z360" s="166" t="s">
        <v>2572</v>
      </c>
      <c r="AA360" s="166" t="s">
        <v>2573</v>
      </c>
      <c r="AB360" s="166" t="s">
        <v>2566</v>
      </c>
      <c r="AC360" s="166">
        <v>5897516</v>
      </c>
      <c r="AD360" s="166" t="s">
        <v>23</v>
      </c>
      <c r="AE360" s="166" t="s">
        <v>2574</v>
      </c>
      <c r="AF360" s="166" t="s">
        <v>23</v>
      </c>
      <c r="AG360" s="166" t="s">
        <v>2575</v>
      </c>
      <c r="AH360" s="167" t="s">
        <v>38</v>
      </c>
      <c r="AI360" s="166" t="s">
        <v>2576</v>
      </c>
      <c r="AJ360" s="166" t="s">
        <v>1180</v>
      </c>
      <c r="AK360" s="166" t="s">
        <v>127</v>
      </c>
      <c r="AL360" s="166" t="s">
        <v>111</v>
      </c>
      <c r="AM360" s="168">
        <v>70000</v>
      </c>
      <c r="AN360" s="166"/>
      <c r="AO360" s="166" t="s">
        <v>436</v>
      </c>
      <c r="AP360" s="166" t="s">
        <v>130</v>
      </c>
      <c r="AQ360" s="166" t="s">
        <v>184</v>
      </c>
      <c r="AR360" s="166"/>
      <c r="AS360" s="166" t="s">
        <v>2577</v>
      </c>
      <c r="AT360" s="166"/>
      <c r="AU360" s="166" t="s">
        <v>2478</v>
      </c>
      <c r="AV360" s="166"/>
      <c r="AW360" s="166" t="s">
        <v>2578</v>
      </c>
      <c r="AX360" s="166"/>
      <c r="AY360" s="166"/>
      <c r="AZ360" s="166"/>
      <c r="BA360" s="166"/>
      <c r="BB360" s="166">
        <v>81163274</v>
      </c>
      <c r="BC360" s="166" t="s">
        <v>137</v>
      </c>
      <c r="BD360" s="166" t="s">
        <v>138</v>
      </c>
      <c r="BE360" s="166" t="s">
        <v>239</v>
      </c>
      <c r="BF360" s="166" t="s">
        <v>217</v>
      </c>
      <c r="BG360" s="166" t="s">
        <v>190</v>
      </c>
      <c r="BH360" s="166" t="s">
        <v>141</v>
      </c>
      <c r="BI360" s="166" t="s">
        <v>191</v>
      </c>
      <c r="BJ360" s="166" t="s">
        <v>111</v>
      </c>
      <c r="BK360" s="166"/>
      <c r="BL360" s="166"/>
      <c r="BM360" s="166"/>
      <c r="BN360" s="166" t="s">
        <v>192</v>
      </c>
      <c r="BO360" s="166" t="s">
        <v>172</v>
      </c>
    </row>
    <row r="361" spans="1:67">
      <c r="A361" s="166">
        <v>351</v>
      </c>
      <c r="B361" s="166" t="s">
        <v>106</v>
      </c>
      <c r="C361" s="166" t="s">
        <v>107</v>
      </c>
      <c r="D361" s="166" t="s">
        <v>2566</v>
      </c>
      <c r="E361" s="166" t="s">
        <v>2567</v>
      </c>
      <c r="F361" s="166" t="s">
        <v>436</v>
      </c>
      <c r="G361" s="166" t="s">
        <v>2568</v>
      </c>
      <c r="H361" s="166" t="s">
        <v>2569</v>
      </c>
      <c r="I361" s="166"/>
      <c r="J361" s="166" t="s">
        <v>228</v>
      </c>
      <c r="K361" s="166" t="s">
        <v>23</v>
      </c>
      <c r="L361" s="166" t="s">
        <v>171</v>
      </c>
      <c r="M361" s="166" t="s">
        <v>172</v>
      </c>
      <c r="N361" s="166" t="s">
        <v>440</v>
      </c>
      <c r="O361" s="166"/>
      <c r="P361" s="166"/>
      <c r="Q361" s="166" t="s">
        <v>2566</v>
      </c>
      <c r="R361" s="166" t="s">
        <v>23</v>
      </c>
      <c r="S361" s="166" t="s">
        <v>2570</v>
      </c>
      <c r="T361" s="166" t="s">
        <v>117</v>
      </c>
      <c r="U361" s="166" t="s">
        <v>2571</v>
      </c>
      <c r="V361" s="166" t="s">
        <v>119</v>
      </c>
      <c r="W361" s="166" t="s">
        <v>227</v>
      </c>
      <c r="X361" s="166" t="s">
        <v>228</v>
      </c>
      <c r="Y361" s="166" t="s">
        <v>340</v>
      </c>
      <c r="Z361" s="166" t="s">
        <v>2572</v>
      </c>
      <c r="AA361" s="166" t="s">
        <v>2573</v>
      </c>
      <c r="AB361" s="166" t="s">
        <v>2566</v>
      </c>
      <c r="AC361" s="166">
        <v>5897516</v>
      </c>
      <c r="AD361" s="166" t="s">
        <v>23</v>
      </c>
      <c r="AE361" s="166" t="s">
        <v>2574</v>
      </c>
      <c r="AF361" s="166" t="s">
        <v>23</v>
      </c>
      <c r="AG361" s="166" t="s">
        <v>2575</v>
      </c>
      <c r="AH361" s="167" t="s">
        <v>38</v>
      </c>
      <c r="AI361" s="166" t="s">
        <v>2579</v>
      </c>
      <c r="AJ361" s="166" t="s">
        <v>1768</v>
      </c>
      <c r="AK361" s="166" t="s">
        <v>127</v>
      </c>
      <c r="AL361" s="166" t="s">
        <v>111</v>
      </c>
      <c r="AM361" s="168">
        <v>28300</v>
      </c>
      <c r="AN361" s="166"/>
      <c r="AO361" s="166" t="s">
        <v>436</v>
      </c>
      <c r="AP361" s="166" t="s">
        <v>130</v>
      </c>
      <c r="AQ361" s="166" t="s">
        <v>184</v>
      </c>
      <c r="AR361" s="166"/>
      <c r="AS361" s="166" t="s">
        <v>2577</v>
      </c>
      <c r="AT361" s="166"/>
      <c r="AU361" s="166" t="s">
        <v>2478</v>
      </c>
      <c r="AV361" s="166"/>
      <c r="AW361" s="166" t="s">
        <v>2578</v>
      </c>
      <c r="AX361" s="166"/>
      <c r="AY361" s="166"/>
      <c r="AZ361" s="166"/>
      <c r="BA361" s="166"/>
      <c r="BB361" s="166">
        <v>81163274</v>
      </c>
      <c r="BC361" s="166" t="s">
        <v>137</v>
      </c>
      <c r="BD361" s="166" t="s">
        <v>138</v>
      </c>
      <c r="BE361" s="166" t="s">
        <v>239</v>
      </c>
      <c r="BF361" s="166" t="s">
        <v>217</v>
      </c>
      <c r="BG361" s="166" t="s">
        <v>190</v>
      </c>
      <c r="BH361" s="166" t="s">
        <v>141</v>
      </c>
      <c r="BI361" s="166" t="s">
        <v>191</v>
      </c>
      <c r="BJ361" s="166" t="s">
        <v>111</v>
      </c>
      <c r="BK361" s="166"/>
      <c r="BL361" s="166"/>
      <c r="BM361" s="166"/>
      <c r="BN361" s="166" t="s">
        <v>192</v>
      </c>
      <c r="BO361" s="166" t="s">
        <v>172</v>
      </c>
    </row>
    <row r="362" spans="1:67">
      <c r="A362" s="166">
        <v>352</v>
      </c>
      <c r="B362" s="166" t="s">
        <v>106</v>
      </c>
      <c r="C362" s="166" t="s">
        <v>107</v>
      </c>
      <c r="D362" s="166" t="s">
        <v>2580</v>
      </c>
      <c r="E362" s="166" t="s">
        <v>2581</v>
      </c>
      <c r="F362" s="166" t="s">
        <v>581</v>
      </c>
      <c r="G362" s="166" t="s">
        <v>2582</v>
      </c>
      <c r="H362" s="166" t="s">
        <v>2583</v>
      </c>
      <c r="I362" s="166" t="s">
        <v>2584</v>
      </c>
      <c r="J362" s="166"/>
      <c r="K362" s="166" t="s">
        <v>32</v>
      </c>
      <c r="L362" s="166" t="s">
        <v>333</v>
      </c>
      <c r="M362" s="166" t="s">
        <v>2585</v>
      </c>
      <c r="N362" s="166" t="s">
        <v>111</v>
      </c>
      <c r="O362" s="166"/>
      <c r="P362" s="166"/>
      <c r="Q362" s="166" t="s">
        <v>2586</v>
      </c>
      <c r="R362" s="166" t="s">
        <v>32</v>
      </c>
      <c r="S362" s="166" t="s">
        <v>2587</v>
      </c>
      <c r="T362" s="166" t="s">
        <v>204</v>
      </c>
      <c r="U362" s="166" t="s">
        <v>2588</v>
      </c>
      <c r="V362" s="166" t="s">
        <v>119</v>
      </c>
      <c r="W362" s="166" t="s">
        <v>227</v>
      </c>
      <c r="X362" s="166" t="s">
        <v>198</v>
      </c>
      <c r="Y362" s="166" t="s">
        <v>901</v>
      </c>
      <c r="Z362" s="166" t="s">
        <v>2589</v>
      </c>
      <c r="AA362" s="166" t="s">
        <v>2590</v>
      </c>
      <c r="AB362" s="166" t="s">
        <v>2586</v>
      </c>
      <c r="AC362" s="166">
        <v>5874632</v>
      </c>
      <c r="AD362" s="166" t="s">
        <v>32</v>
      </c>
      <c r="AE362" s="166" t="s">
        <v>2591</v>
      </c>
      <c r="AF362" s="166" t="s">
        <v>32</v>
      </c>
      <c r="AG362" s="166" t="s">
        <v>2592</v>
      </c>
      <c r="AH362" s="167" t="s">
        <v>38</v>
      </c>
      <c r="AI362" s="166" t="s">
        <v>2593</v>
      </c>
      <c r="AJ362" s="166" t="s">
        <v>1180</v>
      </c>
      <c r="AK362" s="166" t="s">
        <v>127</v>
      </c>
      <c r="AL362" s="166" t="s">
        <v>111</v>
      </c>
      <c r="AM362" s="168">
        <v>79000</v>
      </c>
      <c r="AN362" s="166"/>
      <c r="AO362" s="166" t="s">
        <v>111</v>
      </c>
      <c r="AP362" s="166" t="s">
        <v>212</v>
      </c>
      <c r="AQ362" s="166" t="s">
        <v>184</v>
      </c>
      <c r="AR362" s="166"/>
      <c r="AS362" s="166" t="s">
        <v>2594</v>
      </c>
      <c r="AT362" s="166"/>
      <c r="AU362" s="166" t="s">
        <v>2478</v>
      </c>
      <c r="AV362" s="166"/>
      <c r="AW362" s="166" t="s">
        <v>2595</v>
      </c>
      <c r="AX362" s="166"/>
      <c r="AY362" s="166"/>
      <c r="AZ362" s="166"/>
      <c r="BA362" s="166"/>
      <c r="BB362" s="166">
        <v>92896117</v>
      </c>
      <c r="BC362" s="166" t="s">
        <v>137</v>
      </c>
      <c r="BD362" s="166" t="s">
        <v>138</v>
      </c>
      <c r="BE362" s="166" t="s">
        <v>239</v>
      </c>
      <c r="BF362" s="166" t="s">
        <v>140</v>
      </c>
      <c r="BG362" s="166" t="s">
        <v>190</v>
      </c>
      <c r="BH362" s="166" t="s">
        <v>141</v>
      </c>
      <c r="BI362" s="166" t="s">
        <v>191</v>
      </c>
      <c r="BJ362" s="166" t="s">
        <v>111</v>
      </c>
      <c r="BK362" s="166"/>
      <c r="BL362" s="166"/>
      <c r="BM362" s="166"/>
      <c r="BN362" s="166"/>
      <c r="BO362" s="166" t="s">
        <v>2596</v>
      </c>
    </row>
    <row r="363" spans="1:67">
      <c r="A363" s="166">
        <v>353</v>
      </c>
      <c r="B363" s="166" t="s">
        <v>106</v>
      </c>
      <c r="C363" s="166" t="s">
        <v>107</v>
      </c>
      <c r="D363" s="166" t="s">
        <v>2580</v>
      </c>
      <c r="E363" s="166" t="s">
        <v>2581</v>
      </c>
      <c r="F363" s="166" t="s">
        <v>581</v>
      </c>
      <c r="G363" s="166" t="s">
        <v>2582</v>
      </c>
      <c r="H363" s="166" t="s">
        <v>2583</v>
      </c>
      <c r="I363" s="166" t="s">
        <v>2584</v>
      </c>
      <c r="J363" s="166"/>
      <c r="K363" s="166" t="s">
        <v>32</v>
      </c>
      <c r="L363" s="166" t="s">
        <v>333</v>
      </c>
      <c r="M363" s="166" t="s">
        <v>2585</v>
      </c>
      <c r="N363" s="166" t="s">
        <v>111</v>
      </c>
      <c r="O363" s="166"/>
      <c r="P363" s="166"/>
      <c r="Q363" s="166" t="s">
        <v>2586</v>
      </c>
      <c r="R363" s="166" t="s">
        <v>32</v>
      </c>
      <c r="S363" s="166" t="s">
        <v>2587</v>
      </c>
      <c r="T363" s="166" t="s">
        <v>204</v>
      </c>
      <c r="U363" s="166" t="s">
        <v>2588</v>
      </c>
      <c r="V363" s="166" t="s">
        <v>119</v>
      </c>
      <c r="W363" s="166" t="s">
        <v>227</v>
      </c>
      <c r="X363" s="166" t="s">
        <v>198</v>
      </c>
      <c r="Y363" s="166" t="s">
        <v>901</v>
      </c>
      <c r="Z363" s="166" t="s">
        <v>2589</v>
      </c>
      <c r="AA363" s="166" t="s">
        <v>2590</v>
      </c>
      <c r="AB363" s="166" t="s">
        <v>2586</v>
      </c>
      <c r="AC363" s="166">
        <v>5874632</v>
      </c>
      <c r="AD363" s="166" t="s">
        <v>32</v>
      </c>
      <c r="AE363" s="166" t="s">
        <v>2591</v>
      </c>
      <c r="AF363" s="166" t="s">
        <v>32</v>
      </c>
      <c r="AG363" s="166" t="s">
        <v>2592</v>
      </c>
      <c r="AH363" s="167" t="s">
        <v>38</v>
      </c>
      <c r="AI363" s="166" t="s">
        <v>2597</v>
      </c>
      <c r="AJ363" s="166" t="s">
        <v>2598</v>
      </c>
      <c r="AK363" s="166" t="s">
        <v>127</v>
      </c>
      <c r="AL363" s="166" t="s">
        <v>111</v>
      </c>
      <c r="AM363" s="168">
        <v>18800</v>
      </c>
      <c r="AN363" s="166"/>
      <c r="AO363" s="166" t="s">
        <v>111</v>
      </c>
      <c r="AP363" s="166" t="s">
        <v>212</v>
      </c>
      <c r="AQ363" s="166" t="s">
        <v>184</v>
      </c>
      <c r="AR363" s="166"/>
      <c r="AS363" s="166" t="s">
        <v>2594</v>
      </c>
      <c r="AT363" s="166"/>
      <c r="AU363" s="166" t="s">
        <v>2478</v>
      </c>
      <c r="AV363" s="166"/>
      <c r="AW363" s="166" t="s">
        <v>2595</v>
      </c>
      <c r="AX363" s="166"/>
      <c r="AY363" s="166"/>
      <c r="AZ363" s="166"/>
      <c r="BA363" s="166"/>
      <c r="BB363" s="166">
        <v>92896117</v>
      </c>
      <c r="BC363" s="166" t="s">
        <v>137</v>
      </c>
      <c r="BD363" s="166" t="s">
        <v>138</v>
      </c>
      <c r="BE363" s="166" t="s">
        <v>239</v>
      </c>
      <c r="BF363" s="166" t="s">
        <v>140</v>
      </c>
      <c r="BG363" s="166" t="s">
        <v>190</v>
      </c>
      <c r="BH363" s="166" t="s">
        <v>141</v>
      </c>
      <c r="BI363" s="166" t="s">
        <v>191</v>
      </c>
      <c r="BJ363" s="166" t="s">
        <v>111</v>
      </c>
      <c r="BK363" s="166"/>
      <c r="BL363" s="166"/>
      <c r="BM363" s="166"/>
      <c r="BN363" s="166"/>
      <c r="BO363" s="166" t="s">
        <v>2596</v>
      </c>
    </row>
    <row r="364" spans="1:67">
      <c r="A364" s="166">
        <v>354</v>
      </c>
      <c r="B364" s="166" t="s">
        <v>106</v>
      </c>
      <c r="C364" s="166" t="s">
        <v>107</v>
      </c>
      <c r="D364" s="166" t="s">
        <v>397</v>
      </c>
      <c r="E364" s="166" t="s">
        <v>2599</v>
      </c>
      <c r="F364" s="166" t="s">
        <v>1482</v>
      </c>
      <c r="G364" s="166" t="s">
        <v>2600</v>
      </c>
      <c r="H364" s="166" t="s">
        <v>2601</v>
      </c>
      <c r="I364" s="166" t="s">
        <v>111</v>
      </c>
      <c r="J364" s="166" t="s">
        <v>112</v>
      </c>
      <c r="K364" s="166" t="s">
        <v>430</v>
      </c>
      <c r="L364" s="166" t="s">
        <v>478</v>
      </c>
      <c r="M364" s="166" t="s">
        <v>478</v>
      </c>
      <c r="N364" s="166" t="s">
        <v>111</v>
      </c>
      <c r="O364" s="166"/>
      <c r="P364" s="166"/>
      <c r="Q364" s="166" t="s">
        <v>2602</v>
      </c>
      <c r="R364" s="166" t="s">
        <v>430</v>
      </c>
      <c r="S364" s="166" t="s">
        <v>2603</v>
      </c>
      <c r="T364" s="166" t="s">
        <v>204</v>
      </c>
      <c r="U364" s="166" t="s">
        <v>2604</v>
      </c>
      <c r="V364" s="166" t="s">
        <v>119</v>
      </c>
      <c r="W364" s="166" t="s">
        <v>366</v>
      </c>
      <c r="X364" s="166" t="s">
        <v>112</v>
      </c>
      <c r="Y364" s="166" t="s">
        <v>1361</v>
      </c>
      <c r="Z364" s="166" t="s">
        <v>2605</v>
      </c>
      <c r="AA364" s="166" t="s">
        <v>2606</v>
      </c>
      <c r="AB364" s="166" t="s">
        <v>2602</v>
      </c>
      <c r="AC364" s="166">
        <v>5874553</v>
      </c>
      <c r="AD364" s="166" t="s">
        <v>9</v>
      </c>
      <c r="AE364" s="166" t="s">
        <v>2607</v>
      </c>
      <c r="AF364" s="166" t="s">
        <v>430</v>
      </c>
      <c r="AG364" s="166" t="s">
        <v>2608</v>
      </c>
      <c r="AH364" s="167" t="s">
        <v>41</v>
      </c>
      <c r="AI364" s="166"/>
      <c r="AJ364" s="166"/>
      <c r="AK364" s="166" t="s">
        <v>127</v>
      </c>
      <c r="AL364" s="166" t="s">
        <v>111</v>
      </c>
      <c r="AM364" s="168">
        <v>14650</v>
      </c>
      <c r="AN364" s="166"/>
      <c r="AO364" s="166" t="s">
        <v>111</v>
      </c>
      <c r="AP364" s="166" t="s">
        <v>447</v>
      </c>
      <c r="AQ364" s="166" t="s">
        <v>184</v>
      </c>
      <c r="AR364" s="166"/>
      <c r="AS364" s="166" t="s">
        <v>2609</v>
      </c>
      <c r="AT364" s="166"/>
      <c r="AU364" s="166"/>
      <c r="AV364" s="166"/>
      <c r="AW364" s="166" t="s">
        <v>2610</v>
      </c>
      <c r="AX364" s="166"/>
      <c r="AY364" s="166"/>
      <c r="AZ364" s="166"/>
      <c r="BA364" s="166"/>
      <c r="BB364" s="166">
        <v>86859947</v>
      </c>
      <c r="BC364" s="166" t="s">
        <v>137</v>
      </c>
      <c r="BD364" s="166" t="s">
        <v>263</v>
      </c>
      <c r="BE364" s="166" t="s">
        <v>375</v>
      </c>
      <c r="BF364" s="166" t="s">
        <v>376</v>
      </c>
      <c r="BG364" s="166" t="s">
        <v>190</v>
      </c>
      <c r="BH364" s="166" t="s">
        <v>658</v>
      </c>
      <c r="BI364" s="166" t="s">
        <v>137</v>
      </c>
      <c r="BJ364" s="166" t="s">
        <v>111</v>
      </c>
      <c r="BK364" s="166"/>
      <c r="BL364" s="166"/>
      <c r="BM364" s="166"/>
      <c r="BN364" s="166" t="s">
        <v>192</v>
      </c>
      <c r="BO364" s="166" t="s">
        <v>307</v>
      </c>
    </row>
    <row r="365" spans="1:67">
      <c r="A365" s="166">
        <v>355</v>
      </c>
      <c r="B365" s="166" t="s">
        <v>106</v>
      </c>
      <c r="C365" s="166" t="s">
        <v>107</v>
      </c>
      <c r="D365" s="166" t="s">
        <v>2611</v>
      </c>
      <c r="E365" s="166" t="s">
        <v>2612</v>
      </c>
      <c r="F365" s="166" t="s">
        <v>1135</v>
      </c>
      <c r="G365" s="166" t="s">
        <v>2613</v>
      </c>
      <c r="H365" s="166" t="s">
        <v>2614</v>
      </c>
      <c r="I365" s="166"/>
      <c r="J365" s="166" t="s">
        <v>463</v>
      </c>
      <c r="K365" s="166" t="s">
        <v>32</v>
      </c>
      <c r="L365" s="166" t="s">
        <v>171</v>
      </c>
      <c r="M365" s="166" t="s">
        <v>172</v>
      </c>
      <c r="N365" s="166" t="s">
        <v>1138</v>
      </c>
      <c r="O365" s="166"/>
      <c r="P365" s="166"/>
      <c r="Q365" s="166" t="s">
        <v>2611</v>
      </c>
      <c r="R365" s="166" t="s">
        <v>32</v>
      </c>
      <c r="S365" s="166" t="s">
        <v>2615</v>
      </c>
      <c r="T365" s="166" t="s">
        <v>117</v>
      </c>
      <c r="U365" s="166" t="s">
        <v>2616</v>
      </c>
      <c r="V365" s="166" t="s">
        <v>119</v>
      </c>
      <c r="W365" s="166" t="s">
        <v>2617</v>
      </c>
      <c r="X365" s="166" t="s">
        <v>463</v>
      </c>
      <c r="Y365" s="166" t="s">
        <v>2618</v>
      </c>
      <c r="Z365" s="166" t="s">
        <v>2619</v>
      </c>
      <c r="AA365" s="166" t="s">
        <v>1261</v>
      </c>
      <c r="AB365" s="166" t="s">
        <v>2611</v>
      </c>
      <c r="AC365" s="166">
        <v>5874224</v>
      </c>
      <c r="AD365" s="166" t="s">
        <v>32</v>
      </c>
      <c r="AE365" s="166" t="s">
        <v>2620</v>
      </c>
      <c r="AF365" s="166" t="s">
        <v>760</v>
      </c>
      <c r="AG365" s="166" t="s">
        <v>2621</v>
      </c>
      <c r="AH365" s="167" t="s">
        <v>38</v>
      </c>
      <c r="AI365" s="166" t="s">
        <v>2622</v>
      </c>
      <c r="AJ365" s="166" t="s">
        <v>2623</v>
      </c>
      <c r="AK365" s="166" t="s">
        <v>127</v>
      </c>
      <c r="AL365" s="166" t="s">
        <v>111</v>
      </c>
      <c r="AM365" s="168">
        <v>3000</v>
      </c>
      <c r="AN365" s="166"/>
      <c r="AO365" s="166" t="s">
        <v>1135</v>
      </c>
      <c r="AP365" s="166" t="s">
        <v>130</v>
      </c>
      <c r="AQ365" s="166" t="s">
        <v>184</v>
      </c>
      <c r="AR365" s="166"/>
      <c r="AS365" s="166" t="s">
        <v>2624</v>
      </c>
      <c r="AT365" s="166"/>
      <c r="AU365" s="166" t="s">
        <v>2478</v>
      </c>
      <c r="AV365" s="166"/>
      <c r="AW365" s="166" t="s">
        <v>2625</v>
      </c>
      <c r="AX365" s="166"/>
      <c r="AY365" s="166"/>
      <c r="AZ365" s="166"/>
      <c r="BA365" s="166"/>
      <c r="BB365" s="166">
        <v>82445355</v>
      </c>
      <c r="BC365" s="166" t="s">
        <v>137</v>
      </c>
      <c r="BD365" s="166" t="s">
        <v>138</v>
      </c>
      <c r="BE365" s="166" t="s">
        <v>239</v>
      </c>
      <c r="BF365" s="166" t="s">
        <v>217</v>
      </c>
      <c r="BG365" s="166" t="s">
        <v>190</v>
      </c>
      <c r="BH365" s="166" t="s">
        <v>286</v>
      </c>
      <c r="BI365" s="166" t="s">
        <v>191</v>
      </c>
      <c r="BJ365" s="166" t="s">
        <v>111</v>
      </c>
      <c r="BK365" s="166"/>
      <c r="BL365" s="166"/>
      <c r="BM365" s="166"/>
      <c r="BN365" s="166"/>
      <c r="BO365" s="166" t="s">
        <v>172</v>
      </c>
    </row>
    <row r="366" spans="1:67">
      <c r="A366" s="166">
        <v>356</v>
      </c>
      <c r="B366" s="166" t="s">
        <v>106</v>
      </c>
      <c r="C366" s="166" t="s">
        <v>107</v>
      </c>
      <c r="D366" s="166" t="s">
        <v>2611</v>
      </c>
      <c r="E366" s="166" t="s">
        <v>2612</v>
      </c>
      <c r="F366" s="166" t="s">
        <v>1135</v>
      </c>
      <c r="G366" s="166" t="s">
        <v>2613</v>
      </c>
      <c r="H366" s="166" t="s">
        <v>2614</v>
      </c>
      <c r="I366" s="166"/>
      <c r="J366" s="166" t="s">
        <v>463</v>
      </c>
      <c r="K366" s="166" t="s">
        <v>32</v>
      </c>
      <c r="L366" s="166" t="s">
        <v>171</v>
      </c>
      <c r="M366" s="166" t="s">
        <v>172</v>
      </c>
      <c r="N366" s="166" t="s">
        <v>1138</v>
      </c>
      <c r="O366" s="166"/>
      <c r="P366" s="166"/>
      <c r="Q366" s="166" t="s">
        <v>2611</v>
      </c>
      <c r="R366" s="166" t="s">
        <v>32</v>
      </c>
      <c r="S366" s="166" t="s">
        <v>2615</v>
      </c>
      <c r="T366" s="166" t="s">
        <v>117</v>
      </c>
      <c r="U366" s="166" t="s">
        <v>2616</v>
      </c>
      <c r="V366" s="166" t="s">
        <v>119</v>
      </c>
      <c r="W366" s="166" t="s">
        <v>2617</v>
      </c>
      <c r="X366" s="166" t="s">
        <v>463</v>
      </c>
      <c r="Y366" s="166" t="s">
        <v>2618</v>
      </c>
      <c r="Z366" s="166" t="s">
        <v>2619</v>
      </c>
      <c r="AA366" s="166" t="s">
        <v>1261</v>
      </c>
      <c r="AB366" s="166" t="s">
        <v>2611</v>
      </c>
      <c r="AC366" s="166">
        <v>5874224</v>
      </c>
      <c r="AD366" s="166" t="s">
        <v>32</v>
      </c>
      <c r="AE366" s="166" t="s">
        <v>2620</v>
      </c>
      <c r="AF366" s="166" t="s">
        <v>760</v>
      </c>
      <c r="AG366" s="166" t="s">
        <v>2621</v>
      </c>
      <c r="AH366" s="167" t="s">
        <v>38</v>
      </c>
      <c r="AI366" s="166" t="s">
        <v>2626</v>
      </c>
      <c r="AJ366" s="166" t="s">
        <v>1768</v>
      </c>
      <c r="AK366" s="166" t="s">
        <v>127</v>
      </c>
      <c r="AL366" s="166" t="s">
        <v>111</v>
      </c>
      <c r="AM366" s="168">
        <v>-28800</v>
      </c>
      <c r="AN366" s="166"/>
      <c r="AO366" s="166" t="s">
        <v>1135</v>
      </c>
      <c r="AP366" s="166" t="s">
        <v>130</v>
      </c>
      <c r="AQ366" s="166" t="s">
        <v>184</v>
      </c>
      <c r="AR366" s="166"/>
      <c r="AS366" s="166" t="s">
        <v>2624</v>
      </c>
      <c r="AT366" s="166"/>
      <c r="AU366" s="166" t="s">
        <v>890</v>
      </c>
      <c r="AV366" s="166"/>
      <c r="AW366" s="166" t="s">
        <v>2625</v>
      </c>
      <c r="AX366" s="166"/>
      <c r="AY366" s="166"/>
      <c r="AZ366" s="166"/>
      <c r="BA366" s="166"/>
      <c r="BB366" s="166">
        <v>82445355</v>
      </c>
      <c r="BC366" s="166" t="s">
        <v>137</v>
      </c>
      <c r="BD366" s="166" t="s">
        <v>138</v>
      </c>
      <c r="BE366" s="166" t="s">
        <v>239</v>
      </c>
      <c r="BF366" s="166" t="s">
        <v>217</v>
      </c>
      <c r="BG366" s="166" t="s">
        <v>190</v>
      </c>
      <c r="BH366" s="166" t="s">
        <v>286</v>
      </c>
      <c r="BI366" s="166" t="s">
        <v>191</v>
      </c>
      <c r="BJ366" s="166" t="s">
        <v>111</v>
      </c>
      <c r="BK366" s="166"/>
      <c r="BL366" s="166"/>
      <c r="BM366" s="166"/>
      <c r="BN366" s="166"/>
      <c r="BO366" s="166" t="s">
        <v>172</v>
      </c>
    </row>
    <row r="367" spans="1:67">
      <c r="A367" s="166">
        <v>357</v>
      </c>
      <c r="B367" s="166" t="s">
        <v>106</v>
      </c>
      <c r="C367" s="166" t="s">
        <v>107</v>
      </c>
      <c r="D367" s="166" t="s">
        <v>2611</v>
      </c>
      <c r="E367" s="166" t="s">
        <v>2612</v>
      </c>
      <c r="F367" s="166" t="s">
        <v>1135</v>
      </c>
      <c r="G367" s="166" t="s">
        <v>2613</v>
      </c>
      <c r="H367" s="166" t="s">
        <v>2614</v>
      </c>
      <c r="I367" s="166"/>
      <c r="J367" s="166" t="s">
        <v>463</v>
      </c>
      <c r="K367" s="166" t="s">
        <v>32</v>
      </c>
      <c r="L367" s="166" t="s">
        <v>171</v>
      </c>
      <c r="M367" s="166" t="s">
        <v>172</v>
      </c>
      <c r="N367" s="166" t="s">
        <v>1138</v>
      </c>
      <c r="O367" s="166"/>
      <c r="P367" s="166"/>
      <c r="Q367" s="166" t="s">
        <v>2611</v>
      </c>
      <c r="R367" s="166" t="s">
        <v>32</v>
      </c>
      <c r="S367" s="166" t="s">
        <v>2615</v>
      </c>
      <c r="T367" s="166" t="s">
        <v>117</v>
      </c>
      <c r="U367" s="166" t="s">
        <v>2616</v>
      </c>
      <c r="V367" s="166" t="s">
        <v>119</v>
      </c>
      <c r="W367" s="166" t="s">
        <v>2617</v>
      </c>
      <c r="X367" s="166" t="s">
        <v>463</v>
      </c>
      <c r="Y367" s="166" t="s">
        <v>2618</v>
      </c>
      <c r="Z367" s="166" t="s">
        <v>2619</v>
      </c>
      <c r="AA367" s="166" t="s">
        <v>1261</v>
      </c>
      <c r="AB367" s="166" t="s">
        <v>2611</v>
      </c>
      <c r="AC367" s="166">
        <v>5874224</v>
      </c>
      <c r="AD367" s="166" t="s">
        <v>32</v>
      </c>
      <c r="AE367" s="166" t="s">
        <v>2620</v>
      </c>
      <c r="AF367" s="166" t="s">
        <v>760</v>
      </c>
      <c r="AG367" s="166" t="s">
        <v>2621</v>
      </c>
      <c r="AH367" s="167" t="s">
        <v>41</v>
      </c>
      <c r="AI367" s="166" t="s">
        <v>2627</v>
      </c>
      <c r="AJ367" s="166" t="s">
        <v>2628</v>
      </c>
      <c r="AK367" s="166" t="s">
        <v>127</v>
      </c>
      <c r="AL367" s="166" t="s">
        <v>111</v>
      </c>
      <c r="AM367" s="168">
        <v>28800</v>
      </c>
      <c r="AN367" s="166"/>
      <c r="AO367" s="166" t="s">
        <v>1135</v>
      </c>
      <c r="AP367" s="166" t="s">
        <v>130</v>
      </c>
      <c r="AQ367" s="166" t="s">
        <v>184</v>
      </c>
      <c r="AR367" s="166"/>
      <c r="AS367" s="166" t="s">
        <v>2624</v>
      </c>
      <c r="AT367" s="166"/>
      <c r="AU367" s="166" t="s">
        <v>890</v>
      </c>
      <c r="AV367" s="166"/>
      <c r="AW367" s="166" t="s">
        <v>2625</v>
      </c>
      <c r="AX367" s="166"/>
      <c r="AY367" s="166"/>
      <c r="AZ367" s="166"/>
      <c r="BA367" s="166"/>
      <c r="BB367" s="166">
        <v>82445355</v>
      </c>
      <c r="BC367" s="166" t="s">
        <v>137</v>
      </c>
      <c r="BD367" s="166" t="s">
        <v>138</v>
      </c>
      <c r="BE367" s="166" t="s">
        <v>239</v>
      </c>
      <c r="BF367" s="166" t="s">
        <v>217</v>
      </c>
      <c r="BG367" s="166" t="s">
        <v>190</v>
      </c>
      <c r="BH367" s="166" t="s">
        <v>286</v>
      </c>
      <c r="BI367" s="166" t="s">
        <v>191</v>
      </c>
      <c r="BJ367" s="166" t="s">
        <v>111</v>
      </c>
      <c r="BK367" s="166"/>
      <c r="BL367" s="166"/>
      <c r="BM367" s="166"/>
      <c r="BN367" s="166"/>
      <c r="BO367" s="166" t="s">
        <v>172</v>
      </c>
    </row>
    <row r="368" spans="1:67">
      <c r="A368" s="166">
        <v>358</v>
      </c>
      <c r="B368" s="166" t="s">
        <v>106</v>
      </c>
      <c r="C368" s="166" t="s">
        <v>107</v>
      </c>
      <c r="D368" s="166" t="s">
        <v>2611</v>
      </c>
      <c r="E368" s="166" t="s">
        <v>2612</v>
      </c>
      <c r="F368" s="166" t="s">
        <v>1135</v>
      </c>
      <c r="G368" s="166" t="s">
        <v>2613</v>
      </c>
      <c r="H368" s="166" t="s">
        <v>2614</v>
      </c>
      <c r="I368" s="166"/>
      <c r="J368" s="166" t="s">
        <v>463</v>
      </c>
      <c r="K368" s="166" t="s">
        <v>32</v>
      </c>
      <c r="L368" s="166" t="s">
        <v>171</v>
      </c>
      <c r="M368" s="166" t="s">
        <v>172</v>
      </c>
      <c r="N368" s="166" t="s">
        <v>1138</v>
      </c>
      <c r="O368" s="166"/>
      <c r="P368" s="166"/>
      <c r="Q368" s="166" t="s">
        <v>2611</v>
      </c>
      <c r="R368" s="166" t="s">
        <v>32</v>
      </c>
      <c r="S368" s="166" t="s">
        <v>2615</v>
      </c>
      <c r="T368" s="166" t="s">
        <v>117</v>
      </c>
      <c r="U368" s="166" t="s">
        <v>2616</v>
      </c>
      <c r="V368" s="166" t="s">
        <v>119</v>
      </c>
      <c r="W368" s="166" t="s">
        <v>2617</v>
      </c>
      <c r="X368" s="166" t="s">
        <v>463</v>
      </c>
      <c r="Y368" s="166" t="s">
        <v>2618</v>
      </c>
      <c r="Z368" s="166" t="s">
        <v>2619</v>
      </c>
      <c r="AA368" s="166" t="s">
        <v>1261</v>
      </c>
      <c r="AB368" s="166" t="s">
        <v>2611</v>
      </c>
      <c r="AC368" s="166">
        <v>5874224</v>
      </c>
      <c r="AD368" s="166" t="s">
        <v>32</v>
      </c>
      <c r="AE368" s="166" t="s">
        <v>2620</v>
      </c>
      <c r="AF368" s="166" t="s">
        <v>760</v>
      </c>
      <c r="AG368" s="166" t="s">
        <v>2621</v>
      </c>
      <c r="AH368" s="167" t="s">
        <v>38</v>
      </c>
      <c r="AI368" s="166" t="s">
        <v>2622</v>
      </c>
      <c r="AJ368" s="166" t="s">
        <v>2623</v>
      </c>
      <c r="AK368" s="166" t="s">
        <v>127</v>
      </c>
      <c r="AL368" s="166" t="s">
        <v>111</v>
      </c>
      <c r="AM368" s="168">
        <v>-3000</v>
      </c>
      <c r="AN368" s="166"/>
      <c r="AO368" s="166" t="s">
        <v>1135</v>
      </c>
      <c r="AP368" s="166" t="s">
        <v>130</v>
      </c>
      <c r="AQ368" s="166" t="s">
        <v>184</v>
      </c>
      <c r="AR368" s="166"/>
      <c r="AS368" s="166" t="s">
        <v>2624</v>
      </c>
      <c r="AT368" s="166"/>
      <c r="AU368" s="166" t="s">
        <v>890</v>
      </c>
      <c r="AV368" s="166"/>
      <c r="AW368" s="166" t="s">
        <v>2625</v>
      </c>
      <c r="AX368" s="166"/>
      <c r="AY368" s="166"/>
      <c r="AZ368" s="166"/>
      <c r="BA368" s="166"/>
      <c r="BB368" s="166">
        <v>82445355</v>
      </c>
      <c r="BC368" s="166" t="s">
        <v>137</v>
      </c>
      <c r="BD368" s="166" t="s">
        <v>138</v>
      </c>
      <c r="BE368" s="166" t="s">
        <v>239</v>
      </c>
      <c r="BF368" s="166" t="s">
        <v>217</v>
      </c>
      <c r="BG368" s="166" t="s">
        <v>190</v>
      </c>
      <c r="BH368" s="166" t="s">
        <v>286</v>
      </c>
      <c r="BI368" s="166" t="s">
        <v>191</v>
      </c>
      <c r="BJ368" s="166" t="s">
        <v>111</v>
      </c>
      <c r="BK368" s="166"/>
      <c r="BL368" s="166"/>
      <c r="BM368" s="166"/>
      <c r="BN368" s="166"/>
      <c r="BO368" s="166" t="s">
        <v>172</v>
      </c>
    </row>
    <row r="369" spans="1:67">
      <c r="A369" s="166">
        <v>359</v>
      </c>
      <c r="B369" s="166" t="s">
        <v>106</v>
      </c>
      <c r="C369" s="166" t="s">
        <v>107</v>
      </c>
      <c r="D369" s="166" t="s">
        <v>2611</v>
      </c>
      <c r="E369" s="166" t="s">
        <v>2612</v>
      </c>
      <c r="F369" s="166" t="s">
        <v>1135</v>
      </c>
      <c r="G369" s="166" t="s">
        <v>2613</v>
      </c>
      <c r="H369" s="166" t="s">
        <v>2614</v>
      </c>
      <c r="I369" s="166"/>
      <c r="J369" s="166" t="s">
        <v>463</v>
      </c>
      <c r="K369" s="166" t="s">
        <v>32</v>
      </c>
      <c r="L369" s="166" t="s">
        <v>171</v>
      </c>
      <c r="M369" s="166" t="s">
        <v>172</v>
      </c>
      <c r="N369" s="166" t="s">
        <v>1138</v>
      </c>
      <c r="O369" s="166"/>
      <c r="P369" s="166"/>
      <c r="Q369" s="166" t="s">
        <v>2611</v>
      </c>
      <c r="R369" s="166" t="s">
        <v>32</v>
      </c>
      <c r="S369" s="166" t="s">
        <v>2615</v>
      </c>
      <c r="T369" s="166" t="s">
        <v>117</v>
      </c>
      <c r="U369" s="166" t="s">
        <v>2616</v>
      </c>
      <c r="V369" s="166" t="s">
        <v>119</v>
      </c>
      <c r="W369" s="166" t="s">
        <v>2617</v>
      </c>
      <c r="X369" s="166" t="s">
        <v>463</v>
      </c>
      <c r="Y369" s="166" t="s">
        <v>2618</v>
      </c>
      <c r="Z369" s="166" t="s">
        <v>2619</v>
      </c>
      <c r="AA369" s="166" t="s">
        <v>1261</v>
      </c>
      <c r="AB369" s="166" t="s">
        <v>2611</v>
      </c>
      <c r="AC369" s="166">
        <v>5874224</v>
      </c>
      <c r="AD369" s="166" t="s">
        <v>32</v>
      </c>
      <c r="AE369" s="166" t="s">
        <v>2620</v>
      </c>
      <c r="AF369" s="166" t="s">
        <v>760</v>
      </c>
      <c r="AG369" s="166" t="s">
        <v>2621</v>
      </c>
      <c r="AH369" s="167" t="s">
        <v>41</v>
      </c>
      <c r="AI369" s="166" t="s">
        <v>2629</v>
      </c>
      <c r="AJ369" s="166" t="s">
        <v>2630</v>
      </c>
      <c r="AK369" s="166" t="s">
        <v>127</v>
      </c>
      <c r="AL369" s="166" t="s">
        <v>111</v>
      </c>
      <c r="AM369" s="168">
        <v>3000</v>
      </c>
      <c r="AN369" s="166"/>
      <c r="AO369" s="166" t="s">
        <v>1135</v>
      </c>
      <c r="AP369" s="166" t="s">
        <v>130</v>
      </c>
      <c r="AQ369" s="166" t="s">
        <v>184</v>
      </c>
      <c r="AR369" s="166"/>
      <c r="AS369" s="166" t="s">
        <v>2624</v>
      </c>
      <c r="AT369" s="166"/>
      <c r="AU369" s="166" t="s">
        <v>890</v>
      </c>
      <c r="AV369" s="166"/>
      <c r="AW369" s="166" t="s">
        <v>2625</v>
      </c>
      <c r="AX369" s="166"/>
      <c r="AY369" s="166"/>
      <c r="AZ369" s="166"/>
      <c r="BA369" s="166"/>
      <c r="BB369" s="166">
        <v>82445355</v>
      </c>
      <c r="BC369" s="166" t="s">
        <v>137</v>
      </c>
      <c r="BD369" s="166" t="s">
        <v>138</v>
      </c>
      <c r="BE369" s="166" t="s">
        <v>239</v>
      </c>
      <c r="BF369" s="166" t="s">
        <v>217</v>
      </c>
      <c r="BG369" s="166" t="s">
        <v>190</v>
      </c>
      <c r="BH369" s="166" t="s">
        <v>286</v>
      </c>
      <c r="BI369" s="166" t="s">
        <v>191</v>
      </c>
      <c r="BJ369" s="166" t="s">
        <v>111</v>
      </c>
      <c r="BK369" s="166"/>
      <c r="BL369" s="166"/>
      <c r="BM369" s="166"/>
      <c r="BN369" s="166"/>
      <c r="BO369" s="166" t="s">
        <v>172</v>
      </c>
    </row>
    <row r="370" spans="1:67">
      <c r="A370" s="166">
        <v>360</v>
      </c>
      <c r="B370" s="166" t="s">
        <v>106</v>
      </c>
      <c r="C370" s="166" t="s">
        <v>107</v>
      </c>
      <c r="D370" s="166" t="s">
        <v>2611</v>
      </c>
      <c r="E370" s="166" t="s">
        <v>2612</v>
      </c>
      <c r="F370" s="166" t="s">
        <v>1135</v>
      </c>
      <c r="G370" s="166" t="s">
        <v>2613</v>
      </c>
      <c r="H370" s="166" t="s">
        <v>2614</v>
      </c>
      <c r="I370" s="166"/>
      <c r="J370" s="166" t="s">
        <v>463</v>
      </c>
      <c r="K370" s="166" t="s">
        <v>32</v>
      </c>
      <c r="L370" s="166" t="s">
        <v>171</v>
      </c>
      <c r="M370" s="166" t="s">
        <v>172</v>
      </c>
      <c r="N370" s="166" t="s">
        <v>1138</v>
      </c>
      <c r="O370" s="166"/>
      <c r="P370" s="166"/>
      <c r="Q370" s="166" t="s">
        <v>2611</v>
      </c>
      <c r="R370" s="166" t="s">
        <v>32</v>
      </c>
      <c r="S370" s="166" t="s">
        <v>2615</v>
      </c>
      <c r="T370" s="166" t="s">
        <v>117</v>
      </c>
      <c r="U370" s="166" t="s">
        <v>2616</v>
      </c>
      <c r="V370" s="166" t="s">
        <v>119</v>
      </c>
      <c r="W370" s="166" t="s">
        <v>2617</v>
      </c>
      <c r="X370" s="166" t="s">
        <v>463</v>
      </c>
      <c r="Y370" s="166" t="s">
        <v>2618</v>
      </c>
      <c r="Z370" s="166" t="s">
        <v>2619</v>
      </c>
      <c r="AA370" s="166" t="s">
        <v>1261</v>
      </c>
      <c r="AB370" s="166" t="s">
        <v>2611</v>
      </c>
      <c r="AC370" s="166">
        <v>5874224</v>
      </c>
      <c r="AD370" s="166" t="s">
        <v>32</v>
      </c>
      <c r="AE370" s="166" t="s">
        <v>2620</v>
      </c>
      <c r="AF370" s="166" t="s">
        <v>760</v>
      </c>
      <c r="AG370" s="166" t="s">
        <v>2621</v>
      </c>
      <c r="AH370" s="167" t="s">
        <v>38</v>
      </c>
      <c r="AI370" s="166" t="s">
        <v>2626</v>
      </c>
      <c r="AJ370" s="166" t="s">
        <v>1768</v>
      </c>
      <c r="AK370" s="166" t="s">
        <v>127</v>
      </c>
      <c r="AL370" s="166" t="s">
        <v>111</v>
      </c>
      <c r="AM370" s="168">
        <v>28800</v>
      </c>
      <c r="AN370" s="166"/>
      <c r="AO370" s="166" t="s">
        <v>1135</v>
      </c>
      <c r="AP370" s="166" t="s">
        <v>130</v>
      </c>
      <c r="AQ370" s="166" t="s">
        <v>184</v>
      </c>
      <c r="AR370" s="166"/>
      <c r="AS370" s="166" t="s">
        <v>2624</v>
      </c>
      <c r="AT370" s="166"/>
      <c r="AU370" s="166" t="s">
        <v>2478</v>
      </c>
      <c r="AV370" s="166"/>
      <c r="AW370" s="166" t="s">
        <v>2625</v>
      </c>
      <c r="AX370" s="166"/>
      <c r="AY370" s="166"/>
      <c r="AZ370" s="166"/>
      <c r="BA370" s="166"/>
      <c r="BB370" s="166">
        <v>82445355</v>
      </c>
      <c r="BC370" s="166" t="s">
        <v>137</v>
      </c>
      <c r="BD370" s="166" t="s">
        <v>138</v>
      </c>
      <c r="BE370" s="166" t="s">
        <v>239</v>
      </c>
      <c r="BF370" s="166" t="s">
        <v>217</v>
      </c>
      <c r="BG370" s="166" t="s">
        <v>190</v>
      </c>
      <c r="BH370" s="166" t="s">
        <v>286</v>
      </c>
      <c r="BI370" s="166" t="s">
        <v>191</v>
      </c>
      <c r="BJ370" s="166" t="s">
        <v>111</v>
      </c>
      <c r="BK370" s="166"/>
      <c r="BL370" s="166"/>
      <c r="BM370" s="166"/>
      <c r="BN370" s="166"/>
      <c r="BO370" s="166" t="s">
        <v>172</v>
      </c>
    </row>
    <row r="371" spans="1:67">
      <c r="A371" s="166">
        <v>361</v>
      </c>
      <c r="B371" s="166" t="s">
        <v>106</v>
      </c>
      <c r="C371" s="166" t="s">
        <v>107</v>
      </c>
      <c r="D371" s="166" t="s">
        <v>298</v>
      </c>
      <c r="E371" s="166" t="s">
        <v>2631</v>
      </c>
      <c r="F371" s="166" t="s">
        <v>329</v>
      </c>
      <c r="G371" s="166" t="s">
        <v>2632</v>
      </c>
      <c r="H371" s="166" t="s">
        <v>2633</v>
      </c>
      <c r="I371" s="166" t="s">
        <v>111</v>
      </c>
      <c r="J371" s="166" t="s">
        <v>112</v>
      </c>
      <c r="K371" s="166" t="s">
        <v>23</v>
      </c>
      <c r="L371" s="166" t="s">
        <v>333</v>
      </c>
      <c r="M371" s="166" t="s">
        <v>585</v>
      </c>
      <c r="N371" s="166" t="s">
        <v>111</v>
      </c>
      <c r="O371" s="166"/>
      <c r="P371" s="166"/>
      <c r="Q371" s="166" t="s">
        <v>2634</v>
      </c>
      <c r="R371" s="166" t="s">
        <v>23</v>
      </c>
      <c r="S371" s="166" t="s">
        <v>2635</v>
      </c>
      <c r="T371" s="166" t="s">
        <v>204</v>
      </c>
      <c r="U371" s="166" t="s">
        <v>2636</v>
      </c>
      <c r="V371" s="166" t="s">
        <v>119</v>
      </c>
      <c r="W371" s="166" t="s">
        <v>366</v>
      </c>
      <c r="X371" s="166" t="s">
        <v>112</v>
      </c>
      <c r="Y371" s="166" t="s">
        <v>2048</v>
      </c>
      <c r="Z371" s="166" t="s">
        <v>2637</v>
      </c>
      <c r="AA371" s="166" t="s">
        <v>2638</v>
      </c>
      <c r="AB371" s="166" t="s">
        <v>2634</v>
      </c>
      <c r="AC371" s="166">
        <v>5897111</v>
      </c>
      <c r="AD371" s="166" t="s">
        <v>23</v>
      </c>
      <c r="AE371" s="166" t="s">
        <v>2639</v>
      </c>
      <c r="AF371" s="166" t="s">
        <v>23</v>
      </c>
      <c r="AG371" s="166" t="s">
        <v>2640</v>
      </c>
      <c r="AH371" s="167" t="s">
        <v>41</v>
      </c>
      <c r="AI371" s="166" t="s">
        <v>1465</v>
      </c>
      <c r="AJ371" s="166" t="s">
        <v>155</v>
      </c>
      <c r="AK371" s="166" t="s">
        <v>127</v>
      </c>
      <c r="AL371" s="166" t="s">
        <v>111</v>
      </c>
      <c r="AM371" s="168">
        <v>1750</v>
      </c>
      <c r="AN371" s="166"/>
      <c r="AO371" s="166" t="s">
        <v>111</v>
      </c>
      <c r="AP371" s="166" t="s">
        <v>212</v>
      </c>
      <c r="AQ371" s="166" t="s">
        <v>184</v>
      </c>
      <c r="AR371" s="166" t="s">
        <v>1296</v>
      </c>
      <c r="AS371" s="166" t="s">
        <v>2641</v>
      </c>
      <c r="AT371" s="166" t="s">
        <v>2642</v>
      </c>
      <c r="AU371" s="166" t="s">
        <v>471</v>
      </c>
      <c r="AV371" s="166"/>
      <c r="AW371" s="166" t="s">
        <v>2643</v>
      </c>
      <c r="AX371" s="166"/>
      <c r="AY371" s="166"/>
      <c r="AZ371" s="166"/>
      <c r="BA371" s="166"/>
      <c r="BB371" s="166">
        <v>92468646</v>
      </c>
      <c r="BC371" s="166" t="s">
        <v>137</v>
      </c>
      <c r="BD371" s="166" t="s">
        <v>138</v>
      </c>
      <c r="BE371" s="166" t="s">
        <v>375</v>
      </c>
      <c r="BF371" s="166" t="s">
        <v>217</v>
      </c>
      <c r="BG371" s="166"/>
      <c r="BH371" s="166" t="s">
        <v>241</v>
      </c>
      <c r="BI371" s="166" t="s">
        <v>191</v>
      </c>
      <c r="BJ371" s="166" t="s">
        <v>111</v>
      </c>
      <c r="BK371" s="166"/>
      <c r="BL371" s="166" t="s">
        <v>142</v>
      </c>
      <c r="BM371" s="166"/>
      <c r="BN371" s="166" t="s">
        <v>143</v>
      </c>
      <c r="BO371" s="166" t="s">
        <v>307</v>
      </c>
    </row>
    <row r="372" spans="1:67">
      <c r="A372" s="166">
        <v>362</v>
      </c>
      <c r="B372" s="166" t="s">
        <v>106</v>
      </c>
      <c r="C372" s="166" t="s">
        <v>107</v>
      </c>
      <c r="D372" s="166" t="s">
        <v>298</v>
      </c>
      <c r="E372" s="166" t="s">
        <v>2631</v>
      </c>
      <c r="F372" s="166" t="s">
        <v>329</v>
      </c>
      <c r="G372" s="166" t="s">
        <v>2632</v>
      </c>
      <c r="H372" s="166" t="s">
        <v>2633</v>
      </c>
      <c r="I372" s="166" t="s">
        <v>111</v>
      </c>
      <c r="J372" s="166" t="s">
        <v>112</v>
      </c>
      <c r="K372" s="166" t="s">
        <v>23</v>
      </c>
      <c r="L372" s="166" t="s">
        <v>333</v>
      </c>
      <c r="M372" s="166" t="s">
        <v>585</v>
      </c>
      <c r="N372" s="166" t="s">
        <v>111</v>
      </c>
      <c r="O372" s="166"/>
      <c r="P372" s="166"/>
      <c r="Q372" s="166" t="s">
        <v>2634</v>
      </c>
      <c r="R372" s="166" t="s">
        <v>23</v>
      </c>
      <c r="S372" s="166" t="s">
        <v>2635</v>
      </c>
      <c r="T372" s="166" t="s">
        <v>204</v>
      </c>
      <c r="U372" s="166" t="s">
        <v>2636</v>
      </c>
      <c r="V372" s="166" t="s">
        <v>119</v>
      </c>
      <c r="W372" s="166" t="s">
        <v>366</v>
      </c>
      <c r="X372" s="166" t="s">
        <v>112</v>
      </c>
      <c r="Y372" s="166" t="s">
        <v>2048</v>
      </c>
      <c r="Z372" s="166" t="s">
        <v>2637</v>
      </c>
      <c r="AA372" s="166" t="s">
        <v>2638</v>
      </c>
      <c r="AB372" s="166" t="s">
        <v>2634</v>
      </c>
      <c r="AC372" s="166">
        <v>5897111</v>
      </c>
      <c r="AD372" s="166" t="s">
        <v>23</v>
      </c>
      <c r="AE372" s="166" t="s">
        <v>2639</v>
      </c>
      <c r="AF372" s="166" t="s">
        <v>23</v>
      </c>
      <c r="AG372" s="166" t="s">
        <v>2640</v>
      </c>
      <c r="AH372" s="167" t="s">
        <v>41</v>
      </c>
      <c r="AI372" s="166" t="s">
        <v>1473</v>
      </c>
      <c r="AJ372" s="166" t="s">
        <v>152</v>
      </c>
      <c r="AK372" s="166" t="s">
        <v>127</v>
      </c>
      <c r="AL372" s="166" t="s">
        <v>111</v>
      </c>
      <c r="AM372" s="168">
        <v>4200</v>
      </c>
      <c r="AN372" s="166"/>
      <c r="AO372" s="166" t="s">
        <v>111</v>
      </c>
      <c r="AP372" s="166" t="s">
        <v>212</v>
      </c>
      <c r="AQ372" s="166" t="s">
        <v>184</v>
      </c>
      <c r="AR372" s="166" t="s">
        <v>1296</v>
      </c>
      <c r="AS372" s="166" t="s">
        <v>2641</v>
      </c>
      <c r="AT372" s="166" t="s">
        <v>2644</v>
      </c>
      <c r="AU372" s="166" t="s">
        <v>471</v>
      </c>
      <c r="AV372" s="166"/>
      <c r="AW372" s="166" t="s">
        <v>2643</v>
      </c>
      <c r="AX372" s="166"/>
      <c r="AY372" s="166"/>
      <c r="AZ372" s="166"/>
      <c r="BA372" s="166"/>
      <c r="BB372" s="166">
        <v>92468646</v>
      </c>
      <c r="BC372" s="166" t="s">
        <v>137</v>
      </c>
      <c r="BD372" s="166" t="s">
        <v>138</v>
      </c>
      <c r="BE372" s="166" t="s">
        <v>375</v>
      </c>
      <c r="BF372" s="166" t="s">
        <v>217</v>
      </c>
      <c r="BG372" s="166"/>
      <c r="BH372" s="166" t="s">
        <v>241</v>
      </c>
      <c r="BI372" s="166" t="s">
        <v>191</v>
      </c>
      <c r="BJ372" s="166" t="s">
        <v>111</v>
      </c>
      <c r="BK372" s="166"/>
      <c r="BL372" s="166" t="s">
        <v>142</v>
      </c>
      <c r="BM372" s="166"/>
      <c r="BN372" s="166" t="s">
        <v>143</v>
      </c>
      <c r="BO372" s="166" t="s">
        <v>307</v>
      </c>
    </row>
    <row r="373" spans="1:67">
      <c r="A373" s="166">
        <v>363</v>
      </c>
      <c r="B373" s="166" t="s">
        <v>106</v>
      </c>
      <c r="C373" s="166" t="s">
        <v>107</v>
      </c>
      <c r="D373" s="166" t="s">
        <v>298</v>
      </c>
      <c r="E373" s="166" t="s">
        <v>2631</v>
      </c>
      <c r="F373" s="166" t="s">
        <v>329</v>
      </c>
      <c r="G373" s="166" t="s">
        <v>2632</v>
      </c>
      <c r="H373" s="166" t="s">
        <v>2633</v>
      </c>
      <c r="I373" s="166" t="s">
        <v>111</v>
      </c>
      <c r="J373" s="166" t="s">
        <v>112</v>
      </c>
      <c r="K373" s="166" t="s">
        <v>23</v>
      </c>
      <c r="L373" s="166" t="s">
        <v>333</v>
      </c>
      <c r="M373" s="166" t="s">
        <v>585</v>
      </c>
      <c r="N373" s="166" t="s">
        <v>111</v>
      </c>
      <c r="O373" s="166"/>
      <c r="P373" s="166"/>
      <c r="Q373" s="166" t="s">
        <v>2634</v>
      </c>
      <c r="R373" s="166" t="s">
        <v>23</v>
      </c>
      <c r="S373" s="166" t="s">
        <v>2635</v>
      </c>
      <c r="T373" s="166" t="s">
        <v>204</v>
      </c>
      <c r="U373" s="166" t="s">
        <v>2636</v>
      </c>
      <c r="V373" s="166" t="s">
        <v>119</v>
      </c>
      <c r="W373" s="166" t="s">
        <v>366</v>
      </c>
      <c r="X373" s="166" t="s">
        <v>112</v>
      </c>
      <c r="Y373" s="166" t="s">
        <v>2048</v>
      </c>
      <c r="Z373" s="166" t="s">
        <v>2637</v>
      </c>
      <c r="AA373" s="166" t="s">
        <v>2638</v>
      </c>
      <c r="AB373" s="166" t="s">
        <v>2634</v>
      </c>
      <c r="AC373" s="166">
        <v>5897111</v>
      </c>
      <c r="AD373" s="166" t="s">
        <v>23</v>
      </c>
      <c r="AE373" s="166" t="s">
        <v>2639</v>
      </c>
      <c r="AF373" s="166" t="s">
        <v>23</v>
      </c>
      <c r="AG373" s="166" t="s">
        <v>2640</v>
      </c>
      <c r="AH373" s="167" t="s">
        <v>41</v>
      </c>
      <c r="AI373" s="166" t="s">
        <v>2645</v>
      </c>
      <c r="AJ373" s="166" t="s">
        <v>148</v>
      </c>
      <c r="AK373" s="166" t="s">
        <v>127</v>
      </c>
      <c r="AL373" s="166" t="s">
        <v>111</v>
      </c>
      <c r="AM373" s="168">
        <v>3200</v>
      </c>
      <c r="AN373" s="166"/>
      <c r="AO373" s="166" t="s">
        <v>111</v>
      </c>
      <c r="AP373" s="166" t="s">
        <v>212</v>
      </c>
      <c r="AQ373" s="166" t="s">
        <v>184</v>
      </c>
      <c r="AR373" s="166" t="s">
        <v>1296</v>
      </c>
      <c r="AS373" s="166" t="s">
        <v>2641</v>
      </c>
      <c r="AT373" s="166" t="s">
        <v>2646</v>
      </c>
      <c r="AU373" s="166" t="s">
        <v>471</v>
      </c>
      <c r="AV373" s="166"/>
      <c r="AW373" s="166" t="s">
        <v>2643</v>
      </c>
      <c r="AX373" s="166"/>
      <c r="AY373" s="166"/>
      <c r="AZ373" s="166"/>
      <c r="BA373" s="166"/>
      <c r="BB373" s="166">
        <v>92468646</v>
      </c>
      <c r="BC373" s="166" t="s">
        <v>137</v>
      </c>
      <c r="BD373" s="166" t="s">
        <v>138</v>
      </c>
      <c r="BE373" s="166" t="s">
        <v>375</v>
      </c>
      <c r="BF373" s="166" t="s">
        <v>217</v>
      </c>
      <c r="BG373" s="166"/>
      <c r="BH373" s="166" t="s">
        <v>241</v>
      </c>
      <c r="BI373" s="166" t="s">
        <v>191</v>
      </c>
      <c r="BJ373" s="166" t="s">
        <v>111</v>
      </c>
      <c r="BK373" s="166"/>
      <c r="BL373" s="166" t="s">
        <v>142</v>
      </c>
      <c r="BM373" s="166"/>
      <c r="BN373" s="166" t="s">
        <v>143</v>
      </c>
      <c r="BO373" s="166" t="s">
        <v>307</v>
      </c>
    </row>
    <row r="374" spans="1:67">
      <c r="A374" s="166">
        <v>364</v>
      </c>
      <c r="B374" s="166" t="s">
        <v>106</v>
      </c>
      <c r="C374" s="166" t="s">
        <v>107</v>
      </c>
      <c r="D374" s="166" t="s">
        <v>2647</v>
      </c>
      <c r="E374" s="166" t="s">
        <v>2648</v>
      </c>
      <c r="F374" s="166" t="s">
        <v>201</v>
      </c>
      <c r="G374" s="166" t="s">
        <v>2649</v>
      </c>
      <c r="H374" s="166" t="s">
        <v>2650</v>
      </c>
      <c r="I374" s="166" t="s">
        <v>111</v>
      </c>
      <c r="J374" s="166" t="s">
        <v>112</v>
      </c>
      <c r="K374" s="166" t="s">
        <v>32</v>
      </c>
      <c r="L374" s="166" t="s">
        <v>113</v>
      </c>
      <c r="M374" s="166" t="s">
        <v>292</v>
      </c>
      <c r="N374" s="166" t="s">
        <v>2651</v>
      </c>
      <c r="O374" s="166"/>
      <c r="P374" s="166"/>
      <c r="Q374" s="166" t="s">
        <v>2652</v>
      </c>
      <c r="R374" s="166" t="s">
        <v>32</v>
      </c>
      <c r="S374" s="166" t="s">
        <v>2653</v>
      </c>
      <c r="T374" s="166" t="s">
        <v>204</v>
      </c>
      <c r="U374" s="166" t="s">
        <v>2654</v>
      </c>
      <c r="V374" s="166" t="s">
        <v>119</v>
      </c>
      <c r="W374" s="166" t="s">
        <v>227</v>
      </c>
      <c r="X374" s="166" t="s">
        <v>112</v>
      </c>
      <c r="Y374" s="166" t="s">
        <v>611</v>
      </c>
      <c r="Z374" s="166" t="s">
        <v>2655</v>
      </c>
      <c r="AA374" s="166" t="s">
        <v>2656</v>
      </c>
      <c r="AB374" s="166" t="s">
        <v>2652</v>
      </c>
      <c r="AC374" s="166">
        <v>5897039</v>
      </c>
      <c r="AD374" s="166" t="s">
        <v>32</v>
      </c>
      <c r="AE374" s="166" t="s">
        <v>2657</v>
      </c>
      <c r="AF374" s="166" t="s">
        <v>32</v>
      </c>
      <c r="AG374" s="166" t="s">
        <v>2658</v>
      </c>
      <c r="AH374" s="167" t="s">
        <v>38</v>
      </c>
      <c r="AI374" s="166" t="s">
        <v>966</v>
      </c>
      <c r="AJ374" s="166" t="s">
        <v>2659</v>
      </c>
      <c r="AK374" s="166" t="s">
        <v>127</v>
      </c>
      <c r="AL374" s="166" t="s">
        <v>111</v>
      </c>
      <c r="AM374" s="168">
        <v>64960</v>
      </c>
      <c r="AN374" s="166"/>
      <c r="AO374" s="166" t="s">
        <v>2660</v>
      </c>
      <c r="AP374" s="166" t="s">
        <v>212</v>
      </c>
      <c r="AQ374" s="166" t="s">
        <v>184</v>
      </c>
      <c r="AR374" s="166"/>
      <c r="AS374" s="166" t="s">
        <v>2661</v>
      </c>
      <c r="AT374" s="166" t="s">
        <v>2662</v>
      </c>
      <c r="AU374" s="166" t="s">
        <v>471</v>
      </c>
      <c r="AV374" s="166"/>
      <c r="AW374" s="166" t="s">
        <v>2663</v>
      </c>
      <c r="AX374" s="166"/>
      <c r="AY374" s="166"/>
      <c r="AZ374" s="166"/>
      <c r="BA374" s="166"/>
      <c r="BB374" s="166">
        <v>93069716</v>
      </c>
      <c r="BC374" s="166" t="s">
        <v>137</v>
      </c>
      <c r="BD374" s="166" t="s">
        <v>138</v>
      </c>
      <c r="BE374" s="166" t="s">
        <v>239</v>
      </c>
      <c r="BF374" s="166" t="s">
        <v>217</v>
      </c>
      <c r="BG374" s="166" t="s">
        <v>190</v>
      </c>
      <c r="BH374" s="166" t="s">
        <v>218</v>
      </c>
      <c r="BI374" s="166" t="s">
        <v>191</v>
      </c>
      <c r="BJ374" s="166" t="s">
        <v>111</v>
      </c>
      <c r="BK374" s="166"/>
      <c r="BL374" s="166"/>
      <c r="BM374" s="166"/>
      <c r="BN374" s="166" t="s">
        <v>192</v>
      </c>
      <c r="BO374" s="166" t="s">
        <v>307</v>
      </c>
    </row>
    <row r="375" spans="1:67">
      <c r="A375" s="166">
        <v>365</v>
      </c>
      <c r="B375" s="166" t="s">
        <v>106</v>
      </c>
      <c r="C375" s="166" t="s">
        <v>107</v>
      </c>
      <c r="D375" s="166" t="s">
        <v>2647</v>
      </c>
      <c r="E375" s="166" t="s">
        <v>2648</v>
      </c>
      <c r="F375" s="166" t="s">
        <v>201</v>
      </c>
      <c r="G375" s="166" t="s">
        <v>2649</v>
      </c>
      <c r="H375" s="166" t="s">
        <v>2650</v>
      </c>
      <c r="I375" s="166" t="s">
        <v>111</v>
      </c>
      <c r="J375" s="166" t="s">
        <v>112</v>
      </c>
      <c r="K375" s="166" t="s">
        <v>32</v>
      </c>
      <c r="L375" s="166" t="s">
        <v>113</v>
      </c>
      <c r="M375" s="166" t="s">
        <v>292</v>
      </c>
      <c r="N375" s="166" t="s">
        <v>2651</v>
      </c>
      <c r="O375" s="166"/>
      <c r="P375" s="166"/>
      <c r="Q375" s="166" t="s">
        <v>2652</v>
      </c>
      <c r="R375" s="166" t="s">
        <v>32</v>
      </c>
      <c r="S375" s="166" t="s">
        <v>2653</v>
      </c>
      <c r="T375" s="166" t="s">
        <v>204</v>
      </c>
      <c r="U375" s="166" t="s">
        <v>2654</v>
      </c>
      <c r="V375" s="166" t="s">
        <v>119</v>
      </c>
      <c r="W375" s="166" t="s">
        <v>227</v>
      </c>
      <c r="X375" s="166" t="s">
        <v>112</v>
      </c>
      <c r="Y375" s="166" t="s">
        <v>611</v>
      </c>
      <c r="Z375" s="166" t="s">
        <v>2655</v>
      </c>
      <c r="AA375" s="166" t="s">
        <v>2656</v>
      </c>
      <c r="AB375" s="166" t="s">
        <v>2652</v>
      </c>
      <c r="AC375" s="166">
        <v>5897039</v>
      </c>
      <c r="AD375" s="166" t="s">
        <v>32</v>
      </c>
      <c r="AE375" s="166" t="s">
        <v>2657</v>
      </c>
      <c r="AF375" s="166" t="s">
        <v>32</v>
      </c>
      <c r="AG375" s="166" t="s">
        <v>2658</v>
      </c>
      <c r="AH375" s="167" t="s">
        <v>38</v>
      </c>
      <c r="AI375" s="166" t="s">
        <v>2664</v>
      </c>
      <c r="AJ375" s="166" t="s">
        <v>2665</v>
      </c>
      <c r="AK375" s="166" t="s">
        <v>127</v>
      </c>
      <c r="AL375" s="166" t="s">
        <v>111</v>
      </c>
      <c r="AM375" s="168">
        <v>20000</v>
      </c>
      <c r="AN375" s="166"/>
      <c r="AO375" s="166" t="s">
        <v>2660</v>
      </c>
      <c r="AP375" s="166" t="s">
        <v>212</v>
      </c>
      <c r="AQ375" s="166" t="s">
        <v>184</v>
      </c>
      <c r="AR375" s="166"/>
      <c r="AS375" s="166" t="s">
        <v>2661</v>
      </c>
      <c r="AT375" s="166" t="s">
        <v>2662</v>
      </c>
      <c r="AU375" s="166" t="s">
        <v>471</v>
      </c>
      <c r="AV375" s="166"/>
      <c r="AW375" s="166" t="s">
        <v>2663</v>
      </c>
      <c r="AX375" s="166"/>
      <c r="AY375" s="166"/>
      <c r="AZ375" s="166"/>
      <c r="BA375" s="166"/>
      <c r="BB375" s="166">
        <v>93069716</v>
      </c>
      <c r="BC375" s="166" t="s">
        <v>137</v>
      </c>
      <c r="BD375" s="166" t="s">
        <v>138</v>
      </c>
      <c r="BE375" s="166" t="s">
        <v>239</v>
      </c>
      <c r="BF375" s="166" t="s">
        <v>217</v>
      </c>
      <c r="BG375" s="166" t="s">
        <v>190</v>
      </c>
      <c r="BH375" s="166" t="s">
        <v>218</v>
      </c>
      <c r="BI375" s="166" t="s">
        <v>191</v>
      </c>
      <c r="BJ375" s="166" t="s">
        <v>111</v>
      </c>
      <c r="BK375" s="166"/>
      <c r="BL375" s="166"/>
      <c r="BM375" s="166"/>
      <c r="BN375" s="166" t="s">
        <v>192</v>
      </c>
      <c r="BO375" s="166" t="s">
        <v>307</v>
      </c>
    </row>
    <row r="376" spans="1:67">
      <c r="A376" s="166">
        <v>366</v>
      </c>
      <c r="B376" s="166" t="s">
        <v>106</v>
      </c>
      <c r="C376" s="166" t="s">
        <v>107</v>
      </c>
      <c r="D376" s="166" t="s">
        <v>2666</v>
      </c>
      <c r="E376" s="166" t="s">
        <v>2667</v>
      </c>
      <c r="F376" s="166" t="s">
        <v>1682</v>
      </c>
      <c r="G376" s="166" t="s">
        <v>2668</v>
      </c>
      <c r="H376" s="166" t="s">
        <v>2669</v>
      </c>
      <c r="I376" s="166"/>
      <c r="J376" s="166" t="s">
        <v>1893</v>
      </c>
      <c r="K376" s="166" t="s">
        <v>23</v>
      </c>
      <c r="L376" s="166" t="s">
        <v>171</v>
      </c>
      <c r="M376" s="166" t="s">
        <v>172</v>
      </c>
      <c r="N376" s="166" t="s">
        <v>1685</v>
      </c>
      <c r="O376" s="166"/>
      <c r="P376" s="166"/>
      <c r="Q376" s="166" t="s">
        <v>2666</v>
      </c>
      <c r="R376" s="166" t="s">
        <v>23</v>
      </c>
      <c r="S376" s="166" t="s">
        <v>2670</v>
      </c>
      <c r="T376" s="166" t="s">
        <v>117</v>
      </c>
      <c r="U376" s="166" t="s">
        <v>2671</v>
      </c>
      <c r="V376" s="166" t="s">
        <v>119</v>
      </c>
      <c r="W376" s="166" t="s">
        <v>820</v>
      </c>
      <c r="X376" s="166" t="s">
        <v>1893</v>
      </c>
      <c r="Y376" s="166" t="s">
        <v>2288</v>
      </c>
      <c r="Z376" s="166" t="s">
        <v>2672</v>
      </c>
      <c r="AA376" s="166" t="s">
        <v>2673</v>
      </c>
      <c r="AB376" s="166" t="s">
        <v>2666</v>
      </c>
      <c r="AC376" s="166">
        <v>5896661</v>
      </c>
      <c r="AD376" s="166" t="s">
        <v>23</v>
      </c>
      <c r="AE376" s="166" t="s">
        <v>2671</v>
      </c>
      <c r="AF376" s="166" t="s">
        <v>23</v>
      </c>
      <c r="AG376" s="166" t="s">
        <v>2671</v>
      </c>
      <c r="AH376" s="167" t="s">
        <v>40</v>
      </c>
      <c r="AI376" s="166" t="s">
        <v>2674</v>
      </c>
      <c r="AJ376" s="166" t="s">
        <v>825</v>
      </c>
      <c r="AK376" s="166" t="s">
        <v>127</v>
      </c>
      <c r="AL376" s="166" t="s">
        <v>111</v>
      </c>
      <c r="AM376" s="168">
        <v>5680</v>
      </c>
      <c r="AN376" s="166"/>
      <c r="AO376" s="166" t="s">
        <v>1682</v>
      </c>
      <c r="AP376" s="166" t="s">
        <v>130</v>
      </c>
      <c r="AQ376" s="166" t="s">
        <v>184</v>
      </c>
      <c r="AR376" s="166" t="s">
        <v>843</v>
      </c>
      <c r="AS376" s="166" t="s">
        <v>2675</v>
      </c>
      <c r="AT376" s="166" t="s">
        <v>2676</v>
      </c>
      <c r="AU376" s="166" t="s">
        <v>471</v>
      </c>
      <c r="AV376" s="166"/>
      <c r="AW376" s="166" t="s">
        <v>2677</v>
      </c>
      <c r="AX376" s="166"/>
      <c r="AY376" s="166"/>
      <c r="AZ376" s="166"/>
      <c r="BA376" s="166"/>
      <c r="BB376" s="166">
        <v>79449855</v>
      </c>
      <c r="BC376" s="166" t="s">
        <v>137</v>
      </c>
      <c r="BD376" s="166" t="s">
        <v>1038</v>
      </c>
      <c r="BE376" s="166" t="s">
        <v>825</v>
      </c>
      <c r="BF376" s="166" t="s">
        <v>111</v>
      </c>
      <c r="BG376" s="166"/>
      <c r="BH376" s="166" t="s">
        <v>218</v>
      </c>
      <c r="BI376" s="166" t="s">
        <v>191</v>
      </c>
      <c r="BJ376" s="166" t="s">
        <v>111</v>
      </c>
      <c r="BK376" s="166"/>
      <c r="BL376" s="166" t="s">
        <v>142</v>
      </c>
      <c r="BM376" s="166"/>
      <c r="BN376" s="166" t="s">
        <v>192</v>
      </c>
      <c r="BO376" s="166" t="s">
        <v>172</v>
      </c>
    </row>
    <row r="377" spans="1:67">
      <c r="A377" s="166">
        <v>367</v>
      </c>
      <c r="B377" s="166" t="s">
        <v>106</v>
      </c>
      <c r="C377" s="166" t="s">
        <v>107</v>
      </c>
      <c r="D377" s="166" t="s">
        <v>2678</v>
      </c>
      <c r="E377" s="166" t="s">
        <v>2679</v>
      </c>
      <c r="F377" s="166" t="s">
        <v>244</v>
      </c>
      <c r="G377" s="166" t="s">
        <v>2680</v>
      </c>
      <c r="H377" s="166" t="s">
        <v>2681</v>
      </c>
      <c r="I377" s="166"/>
      <c r="J377" s="166" t="s">
        <v>247</v>
      </c>
      <c r="K377" s="166" t="s">
        <v>430</v>
      </c>
      <c r="L377" s="166" t="s">
        <v>248</v>
      </c>
      <c r="M377" s="166" t="s">
        <v>249</v>
      </c>
      <c r="N377" s="166" t="s">
        <v>111</v>
      </c>
      <c r="O377" s="166"/>
      <c r="P377" s="166"/>
      <c r="Q377" s="166" t="s">
        <v>2682</v>
      </c>
      <c r="R377" s="166" t="s">
        <v>430</v>
      </c>
      <c r="S377" s="166" t="s">
        <v>2683</v>
      </c>
      <c r="T377" s="166" t="s">
        <v>204</v>
      </c>
      <c r="U377" s="166" t="s">
        <v>2684</v>
      </c>
      <c r="V377" s="166" t="s">
        <v>119</v>
      </c>
      <c r="W377" s="166" t="s">
        <v>366</v>
      </c>
      <c r="X377" s="166" t="s">
        <v>247</v>
      </c>
      <c r="Y377" s="166" t="s">
        <v>2685</v>
      </c>
      <c r="Z377" s="166" t="s">
        <v>2686</v>
      </c>
      <c r="AA377" s="166" t="s">
        <v>2230</v>
      </c>
      <c r="AB377" s="166" t="s">
        <v>2682</v>
      </c>
      <c r="AC377" s="166">
        <v>5896556</v>
      </c>
      <c r="AD377" s="166" t="s">
        <v>9</v>
      </c>
      <c r="AE377" s="166" t="s">
        <v>2687</v>
      </c>
      <c r="AF377" s="166" t="s">
        <v>430</v>
      </c>
      <c r="AG377" s="166" t="s">
        <v>2688</v>
      </c>
      <c r="AH377" s="167" t="s">
        <v>41</v>
      </c>
      <c r="AI377" s="166"/>
      <c r="AJ377" s="166"/>
      <c r="AK377" s="166" t="s">
        <v>127</v>
      </c>
      <c r="AL377" s="166" t="s">
        <v>111</v>
      </c>
      <c r="AM377" s="168">
        <v>14650</v>
      </c>
      <c r="AN377" s="166"/>
      <c r="AO377" s="166" t="s">
        <v>111</v>
      </c>
      <c r="AP377" s="166" t="s">
        <v>447</v>
      </c>
      <c r="AQ377" s="166" t="s">
        <v>184</v>
      </c>
      <c r="AR377" s="166"/>
      <c r="AS377" s="166" t="s">
        <v>2689</v>
      </c>
      <c r="AT377" s="166"/>
      <c r="AU377" s="166"/>
      <c r="AV377" s="166"/>
      <c r="AW377" s="166" t="s">
        <v>2690</v>
      </c>
      <c r="AX377" s="166"/>
      <c r="AY377" s="166"/>
      <c r="AZ377" s="166"/>
      <c r="BA377" s="166"/>
      <c r="BB377" s="166">
        <v>91240016</v>
      </c>
      <c r="BC377" s="166" t="s">
        <v>137</v>
      </c>
      <c r="BD377" s="166" t="s">
        <v>263</v>
      </c>
      <c r="BE377" s="166" t="s">
        <v>111</v>
      </c>
      <c r="BF377" s="166" t="s">
        <v>376</v>
      </c>
      <c r="BG377" s="166" t="s">
        <v>190</v>
      </c>
      <c r="BH377" s="166" t="s">
        <v>286</v>
      </c>
      <c r="BI377" s="166" t="s">
        <v>137</v>
      </c>
      <c r="BJ377" s="166" t="s">
        <v>111</v>
      </c>
      <c r="BK377" s="166"/>
      <c r="BL377" s="166"/>
      <c r="BM377" s="166"/>
      <c r="BN377" s="166" t="s">
        <v>192</v>
      </c>
      <c r="BO377" s="166" t="s">
        <v>265</v>
      </c>
    </row>
    <row r="378" spans="1:67">
      <c r="A378" s="166">
        <v>368</v>
      </c>
      <c r="B378" s="166" t="s">
        <v>106</v>
      </c>
      <c r="C378" s="166" t="s">
        <v>107</v>
      </c>
      <c r="D378" s="166" t="s">
        <v>397</v>
      </c>
      <c r="E378" s="166" t="s">
        <v>2691</v>
      </c>
      <c r="F378" s="166" t="s">
        <v>201</v>
      </c>
      <c r="G378" s="166" t="s">
        <v>2692</v>
      </c>
      <c r="H378" s="166" t="s">
        <v>1775</v>
      </c>
      <c r="I378" s="166" t="s">
        <v>111</v>
      </c>
      <c r="J378" s="166" t="s">
        <v>228</v>
      </c>
      <c r="K378" s="166" t="s">
        <v>23</v>
      </c>
      <c r="L378" s="166" t="s">
        <v>402</v>
      </c>
      <c r="M378" s="166" t="s">
        <v>1668</v>
      </c>
      <c r="N378" s="166" t="s">
        <v>111</v>
      </c>
      <c r="O378" s="166"/>
      <c r="P378" s="166"/>
      <c r="Q378" s="166" t="s">
        <v>166</v>
      </c>
      <c r="R378" s="166" t="s">
        <v>23</v>
      </c>
      <c r="S378" s="166" t="s">
        <v>2693</v>
      </c>
      <c r="T378" s="166" t="s">
        <v>204</v>
      </c>
      <c r="U378" s="166" t="s">
        <v>2694</v>
      </c>
      <c r="V378" s="166" t="s">
        <v>119</v>
      </c>
      <c r="W378" s="166" t="s">
        <v>2617</v>
      </c>
      <c r="X378" s="166" t="s">
        <v>112</v>
      </c>
      <c r="Y378" s="166" t="s">
        <v>177</v>
      </c>
      <c r="Z378" s="166" t="s">
        <v>178</v>
      </c>
      <c r="AA378" s="166" t="s">
        <v>179</v>
      </c>
      <c r="AB378" s="166" t="s">
        <v>166</v>
      </c>
      <c r="AC378" s="166">
        <v>5896539</v>
      </c>
      <c r="AD378" s="166" t="s">
        <v>23</v>
      </c>
      <c r="AE378" s="166" t="s">
        <v>2695</v>
      </c>
      <c r="AF378" s="166" t="s">
        <v>23</v>
      </c>
      <c r="AG378" s="166" t="s">
        <v>2695</v>
      </c>
      <c r="AH378" s="167" t="s">
        <v>41</v>
      </c>
      <c r="AI378" s="166" t="s">
        <v>2113</v>
      </c>
      <c r="AJ378" s="166" t="s">
        <v>164</v>
      </c>
      <c r="AK378" s="166" t="s">
        <v>127</v>
      </c>
      <c r="AL378" s="166" t="s">
        <v>111</v>
      </c>
      <c r="AM378" s="168">
        <v>4121.5</v>
      </c>
      <c r="AN378" s="166"/>
      <c r="AO378" s="166" t="s">
        <v>111</v>
      </c>
      <c r="AP378" s="166" t="s">
        <v>130</v>
      </c>
      <c r="AQ378" s="166" t="s">
        <v>184</v>
      </c>
      <c r="AR378" s="166" t="s">
        <v>1296</v>
      </c>
      <c r="AS378" s="166" t="s">
        <v>185</v>
      </c>
      <c r="AT378" s="166" t="s">
        <v>2696</v>
      </c>
      <c r="AU378" s="166" t="s">
        <v>471</v>
      </c>
      <c r="AV378" s="166"/>
      <c r="AW378" s="166" t="s">
        <v>2697</v>
      </c>
      <c r="AX378" s="166"/>
      <c r="AY378" s="166"/>
      <c r="AZ378" s="166"/>
      <c r="BA378" s="166"/>
      <c r="BB378" s="166">
        <v>46892161</v>
      </c>
      <c r="BC378" s="166" t="s">
        <v>137</v>
      </c>
      <c r="BD378" s="166" t="s">
        <v>138</v>
      </c>
      <c r="BE378" s="166" t="s">
        <v>2698</v>
      </c>
      <c r="BF378" s="166" t="s">
        <v>140</v>
      </c>
      <c r="BG378" s="166"/>
      <c r="BH378" s="166" t="s">
        <v>141</v>
      </c>
      <c r="BI378" s="166" t="s">
        <v>191</v>
      </c>
      <c r="BJ378" s="166" t="s">
        <v>111</v>
      </c>
      <c r="BK378" s="166"/>
      <c r="BL378" s="166" t="s">
        <v>142</v>
      </c>
      <c r="BM378" s="166"/>
      <c r="BN378" s="166" t="s">
        <v>192</v>
      </c>
      <c r="BO378" s="166" t="s">
        <v>307</v>
      </c>
    </row>
    <row r="379" spans="1:67">
      <c r="A379" s="166">
        <v>369</v>
      </c>
      <c r="B379" s="166" t="s">
        <v>106</v>
      </c>
      <c r="C379" s="166" t="s">
        <v>107</v>
      </c>
      <c r="D379" s="166" t="s">
        <v>397</v>
      </c>
      <c r="E379" s="166" t="s">
        <v>2691</v>
      </c>
      <c r="F379" s="166" t="s">
        <v>201</v>
      </c>
      <c r="G379" s="166" t="s">
        <v>2692</v>
      </c>
      <c r="H379" s="166" t="s">
        <v>1775</v>
      </c>
      <c r="I379" s="166" t="s">
        <v>111</v>
      </c>
      <c r="J379" s="166" t="s">
        <v>228</v>
      </c>
      <c r="K379" s="166" t="s">
        <v>23</v>
      </c>
      <c r="L379" s="166" t="s">
        <v>402</v>
      </c>
      <c r="M379" s="166" t="s">
        <v>1668</v>
      </c>
      <c r="N379" s="166" t="s">
        <v>111</v>
      </c>
      <c r="O379" s="166"/>
      <c r="P379" s="166"/>
      <c r="Q379" s="166" t="s">
        <v>166</v>
      </c>
      <c r="R379" s="166" t="s">
        <v>23</v>
      </c>
      <c r="S379" s="166" t="s">
        <v>2693</v>
      </c>
      <c r="T379" s="166" t="s">
        <v>204</v>
      </c>
      <c r="U379" s="166" t="s">
        <v>2694</v>
      </c>
      <c r="V379" s="166" t="s">
        <v>119</v>
      </c>
      <c r="W379" s="166" t="s">
        <v>2617</v>
      </c>
      <c r="X379" s="166" t="s">
        <v>112</v>
      </c>
      <c r="Y379" s="166" t="s">
        <v>177</v>
      </c>
      <c r="Z379" s="166" t="s">
        <v>178</v>
      </c>
      <c r="AA379" s="166" t="s">
        <v>179</v>
      </c>
      <c r="AB379" s="166" t="s">
        <v>166</v>
      </c>
      <c r="AC379" s="166">
        <v>5896539</v>
      </c>
      <c r="AD379" s="166" t="s">
        <v>23</v>
      </c>
      <c r="AE379" s="166" t="s">
        <v>2695</v>
      </c>
      <c r="AF379" s="166" t="s">
        <v>23</v>
      </c>
      <c r="AG379" s="166" t="s">
        <v>2695</v>
      </c>
      <c r="AH379" s="167" t="s">
        <v>41</v>
      </c>
      <c r="AI379" s="166" t="s">
        <v>1433</v>
      </c>
      <c r="AJ379" s="166" t="s">
        <v>907</v>
      </c>
      <c r="AK379" s="166" t="s">
        <v>127</v>
      </c>
      <c r="AL379" s="166" t="s">
        <v>111</v>
      </c>
      <c r="AM379" s="168">
        <v>3623.5</v>
      </c>
      <c r="AN379" s="166"/>
      <c r="AO379" s="166" t="s">
        <v>111</v>
      </c>
      <c r="AP379" s="166" t="s">
        <v>130</v>
      </c>
      <c r="AQ379" s="166" t="s">
        <v>184</v>
      </c>
      <c r="AR379" s="166" t="s">
        <v>1296</v>
      </c>
      <c r="AS379" s="166" t="s">
        <v>185</v>
      </c>
      <c r="AT379" s="166" t="s">
        <v>2699</v>
      </c>
      <c r="AU379" s="166" t="s">
        <v>471</v>
      </c>
      <c r="AV379" s="166"/>
      <c r="AW379" s="166" t="s">
        <v>2697</v>
      </c>
      <c r="AX379" s="166"/>
      <c r="AY379" s="166"/>
      <c r="AZ379" s="166"/>
      <c r="BA379" s="166"/>
      <c r="BB379" s="166">
        <v>46892161</v>
      </c>
      <c r="BC379" s="166" t="s">
        <v>137</v>
      </c>
      <c r="BD379" s="166" t="s">
        <v>138</v>
      </c>
      <c r="BE379" s="166" t="s">
        <v>2698</v>
      </c>
      <c r="BF379" s="166" t="s">
        <v>140</v>
      </c>
      <c r="BG379" s="166"/>
      <c r="BH379" s="166" t="s">
        <v>141</v>
      </c>
      <c r="BI379" s="166" t="s">
        <v>191</v>
      </c>
      <c r="BJ379" s="166" t="s">
        <v>111</v>
      </c>
      <c r="BK379" s="166"/>
      <c r="BL379" s="166" t="s">
        <v>142</v>
      </c>
      <c r="BM379" s="166"/>
      <c r="BN379" s="166" t="s">
        <v>192</v>
      </c>
      <c r="BO379" s="166" t="s">
        <v>307</v>
      </c>
    </row>
    <row r="380" spans="1:67">
      <c r="A380" s="166">
        <v>370</v>
      </c>
      <c r="B380" s="166" t="s">
        <v>106</v>
      </c>
      <c r="C380" s="166" t="s">
        <v>107</v>
      </c>
      <c r="D380" s="166" t="s">
        <v>397</v>
      </c>
      <c r="E380" s="166" t="s">
        <v>2691</v>
      </c>
      <c r="F380" s="166" t="s">
        <v>201</v>
      </c>
      <c r="G380" s="166" t="s">
        <v>2692</v>
      </c>
      <c r="H380" s="166" t="s">
        <v>1775</v>
      </c>
      <c r="I380" s="166" t="s">
        <v>111</v>
      </c>
      <c r="J380" s="166" t="s">
        <v>228</v>
      </c>
      <c r="K380" s="166" t="s">
        <v>23</v>
      </c>
      <c r="L380" s="166" t="s">
        <v>402</v>
      </c>
      <c r="M380" s="166" t="s">
        <v>1668</v>
      </c>
      <c r="N380" s="166" t="s">
        <v>111</v>
      </c>
      <c r="O380" s="166"/>
      <c r="P380" s="166"/>
      <c r="Q380" s="166" t="s">
        <v>166</v>
      </c>
      <c r="R380" s="166" t="s">
        <v>23</v>
      </c>
      <c r="S380" s="166" t="s">
        <v>2693</v>
      </c>
      <c r="T380" s="166" t="s">
        <v>204</v>
      </c>
      <c r="U380" s="166" t="s">
        <v>2694</v>
      </c>
      <c r="V380" s="166" t="s">
        <v>119</v>
      </c>
      <c r="W380" s="166" t="s">
        <v>2617</v>
      </c>
      <c r="X380" s="166" t="s">
        <v>112</v>
      </c>
      <c r="Y380" s="166" t="s">
        <v>177</v>
      </c>
      <c r="Z380" s="166" t="s">
        <v>178</v>
      </c>
      <c r="AA380" s="166" t="s">
        <v>179</v>
      </c>
      <c r="AB380" s="166" t="s">
        <v>166</v>
      </c>
      <c r="AC380" s="166">
        <v>5896539</v>
      </c>
      <c r="AD380" s="166" t="s">
        <v>23</v>
      </c>
      <c r="AE380" s="166" t="s">
        <v>2695</v>
      </c>
      <c r="AF380" s="166" t="s">
        <v>23</v>
      </c>
      <c r="AG380" s="166" t="s">
        <v>2695</v>
      </c>
      <c r="AH380" s="167" t="s">
        <v>41</v>
      </c>
      <c r="AI380" s="166" t="s">
        <v>1465</v>
      </c>
      <c r="AJ380" s="166" t="s">
        <v>155</v>
      </c>
      <c r="AK380" s="166" t="s">
        <v>127</v>
      </c>
      <c r="AL380" s="166" t="s">
        <v>111</v>
      </c>
      <c r="AM380" s="168">
        <v>3220.9</v>
      </c>
      <c r="AN380" s="166"/>
      <c r="AO380" s="166" t="s">
        <v>111</v>
      </c>
      <c r="AP380" s="166" t="s">
        <v>130</v>
      </c>
      <c r="AQ380" s="166" t="s">
        <v>184</v>
      </c>
      <c r="AR380" s="166" t="s">
        <v>1296</v>
      </c>
      <c r="AS380" s="166" t="s">
        <v>185</v>
      </c>
      <c r="AT380" s="166" t="s">
        <v>2700</v>
      </c>
      <c r="AU380" s="166" t="s">
        <v>471</v>
      </c>
      <c r="AV380" s="166"/>
      <c r="AW380" s="166" t="s">
        <v>2697</v>
      </c>
      <c r="AX380" s="166"/>
      <c r="AY380" s="166"/>
      <c r="AZ380" s="166"/>
      <c r="BA380" s="166"/>
      <c r="BB380" s="166">
        <v>46892161</v>
      </c>
      <c r="BC380" s="166" t="s">
        <v>137</v>
      </c>
      <c r="BD380" s="166" t="s">
        <v>138</v>
      </c>
      <c r="BE380" s="166" t="s">
        <v>2698</v>
      </c>
      <c r="BF380" s="166" t="s">
        <v>140</v>
      </c>
      <c r="BG380" s="166"/>
      <c r="BH380" s="166" t="s">
        <v>141</v>
      </c>
      <c r="BI380" s="166" t="s">
        <v>191</v>
      </c>
      <c r="BJ380" s="166" t="s">
        <v>111</v>
      </c>
      <c r="BK380" s="166"/>
      <c r="BL380" s="166" t="s">
        <v>142</v>
      </c>
      <c r="BM380" s="166"/>
      <c r="BN380" s="166" t="s">
        <v>192</v>
      </c>
      <c r="BO380" s="166" t="s">
        <v>307</v>
      </c>
    </row>
    <row r="381" spans="1:67">
      <c r="A381" s="166">
        <v>371</v>
      </c>
      <c r="B381" s="166" t="s">
        <v>106</v>
      </c>
      <c r="C381" s="166" t="s">
        <v>107</v>
      </c>
      <c r="D381" s="166" t="s">
        <v>397</v>
      </c>
      <c r="E381" s="166" t="s">
        <v>2691</v>
      </c>
      <c r="F381" s="166" t="s">
        <v>201</v>
      </c>
      <c r="G381" s="166" t="s">
        <v>2692</v>
      </c>
      <c r="H381" s="166" t="s">
        <v>1775</v>
      </c>
      <c r="I381" s="166" t="s">
        <v>111</v>
      </c>
      <c r="J381" s="166" t="s">
        <v>228</v>
      </c>
      <c r="K381" s="166" t="s">
        <v>23</v>
      </c>
      <c r="L381" s="166" t="s">
        <v>402</v>
      </c>
      <c r="M381" s="166" t="s">
        <v>1668</v>
      </c>
      <c r="N381" s="166" t="s">
        <v>111</v>
      </c>
      <c r="O381" s="166"/>
      <c r="P381" s="166"/>
      <c r="Q381" s="166" t="s">
        <v>166</v>
      </c>
      <c r="R381" s="166" t="s">
        <v>23</v>
      </c>
      <c r="S381" s="166" t="s">
        <v>2693</v>
      </c>
      <c r="T381" s="166" t="s">
        <v>204</v>
      </c>
      <c r="U381" s="166" t="s">
        <v>2694</v>
      </c>
      <c r="V381" s="166" t="s">
        <v>119</v>
      </c>
      <c r="W381" s="166" t="s">
        <v>2617</v>
      </c>
      <c r="X381" s="166" t="s">
        <v>112</v>
      </c>
      <c r="Y381" s="166" t="s">
        <v>177</v>
      </c>
      <c r="Z381" s="166" t="s">
        <v>178</v>
      </c>
      <c r="AA381" s="166" t="s">
        <v>179</v>
      </c>
      <c r="AB381" s="166" t="s">
        <v>166</v>
      </c>
      <c r="AC381" s="166">
        <v>5896539</v>
      </c>
      <c r="AD381" s="166" t="s">
        <v>23</v>
      </c>
      <c r="AE381" s="166" t="s">
        <v>2695</v>
      </c>
      <c r="AF381" s="166" t="s">
        <v>23</v>
      </c>
      <c r="AG381" s="166" t="s">
        <v>2695</v>
      </c>
      <c r="AH381" s="167" t="s">
        <v>41</v>
      </c>
      <c r="AI381" s="166" t="s">
        <v>2115</v>
      </c>
      <c r="AJ381" s="166" t="s">
        <v>161</v>
      </c>
      <c r="AK381" s="166" t="s">
        <v>127</v>
      </c>
      <c r="AL381" s="166" t="s">
        <v>111</v>
      </c>
      <c r="AM381" s="168">
        <v>3784.6</v>
      </c>
      <c r="AN381" s="166"/>
      <c r="AO381" s="166" t="s">
        <v>111</v>
      </c>
      <c r="AP381" s="166" t="s">
        <v>130</v>
      </c>
      <c r="AQ381" s="166" t="s">
        <v>184</v>
      </c>
      <c r="AR381" s="166" t="s">
        <v>1296</v>
      </c>
      <c r="AS381" s="166" t="s">
        <v>185</v>
      </c>
      <c r="AT381" s="166" t="s">
        <v>2701</v>
      </c>
      <c r="AU381" s="166" t="s">
        <v>471</v>
      </c>
      <c r="AV381" s="166"/>
      <c r="AW381" s="166" t="s">
        <v>2697</v>
      </c>
      <c r="AX381" s="166"/>
      <c r="AY381" s="166"/>
      <c r="AZ381" s="166"/>
      <c r="BA381" s="166"/>
      <c r="BB381" s="166">
        <v>46892161</v>
      </c>
      <c r="BC381" s="166" t="s">
        <v>137</v>
      </c>
      <c r="BD381" s="166" t="s">
        <v>138</v>
      </c>
      <c r="BE381" s="166" t="s">
        <v>2698</v>
      </c>
      <c r="BF381" s="166" t="s">
        <v>140</v>
      </c>
      <c r="BG381" s="166"/>
      <c r="BH381" s="166" t="s">
        <v>141</v>
      </c>
      <c r="BI381" s="166" t="s">
        <v>191</v>
      </c>
      <c r="BJ381" s="166" t="s">
        <v>111</v>
      </c>
      <c r="BK381" s="166"/>
      <c r="BL381" s="166" t="s">
        <v>142</v>
      </c>
      <c r="BM381" s="166"/>
      <c r="BN381" s="166" t="s">
        <v>192</v>
      </c>
      <c r="BO381" s="166" t="s">
        <v>307</v>
      </c>
    </row>
    <row r="382" spans="1:67">
      <c r="A382" s="166">
        <v>372</v>
      </c>
      <c r="B382" s="166" t="s">
        <v>106</v>
      </c>
      <c r="C382" s="166" t="s">
        <v>107</v>
      </c>
      <c r="D382" s="166" t="s">
        <v>397</v>
      </c>
      <c r="E382" s="166" t="s">
        <v>2691</v>
      </c>
      <c r="F382" s="166" t="s">
        <v>201</v>
      </c>
      <c r="G382" s="166" t="s">
        <v>2692</v>
      </c>
      <c r="H382" s="166" t="s">
        <v>1775</v>
      </c>
      <c r="I382" s="166" t="s">
        <v>111</v>
      </c>
      <c r="J382" s="166" t="s">
        <v>228</v>
      </c>
      <c r="K382" s="166" t="s">
        <v>23</v>
      </c>
      <c r="L382" s="166" t="s">
        <v>402</v>
      </c>
      <c r="M382" s="166" t="s">
        <v>1668</v>
      </c>
      <c r="N382" s="166" t="s">
        <v>111</v>
      </c>
      <c r="O382" s="166"/>
      <c r="P382" s="166"/>
      <c r="Q382" s="166" t="s">
        <v>166</v>
      </c>
      <c r="R382" s="166" t="s">
        <v>23</v>
      </c>
      <c r="S382" s="166" t="s">
        <v>2693</v>
      </c>
      <c r="T382" s="166" t="s">
        <v>204</v>
      </c>
      <c r="U382" s="166" t="s">
        <v>2694</v>
      </c>
      <c r="V382" s="166" t="s">
        <v>119</v>
      </c>
      <c r="W382" s="166" t="s">
        <v>2617</v>
      </c>
      <c r="X382" s="166" t="s">
        <v>112</v>
      </c>
      <c r="Y382" s="166" t="s">
        <v>177</v>
      </c>
      <c r="Z382" s="166" t="s">
        <v>178</v>
      </c>
      <c r="AA382" s="166" t="s">
        <v>179</v>
      </c>
      <c r="AB382" s="166" t="s">
        <v>166</v>
      </c>
      <c r="AC382" s="166">
        <v>5896539</v>
      </c>
      <c r="AD382" s="166" t="s">
        <v>23</v>
      </c>
      <c r="AE382" s="166" t="s">
        <v>2695</v>
      </c>
      <c r="AF382" s="166" t="s">
        <v>23</v>
      </c>
      <c r="AG382" s="166" t="s">
        <v>2695</v>
      </c>
      <c r="AH382" s="167" t="s">
        <v>41</v>
      </c>
      <c r="AI382" s="166" t="s">
        <v>1473</v>
      </c>
      <c r="AJ382" s="166" t="s">
        <v>152</v>
      </c>
      <c r="AK382" s="166" t="s">
        <v>127</v>
      </c>
      <c r="AL382" s="166" t="s">
        <v>111</v>
      </c>
      <c r="AM382" s="168">
        <v>6763.9</v>
      </c>
      <c r="AN382" s="166"/>
      <c r="AO382" s="166" t="s">
        <v>111</v>
      </c>
      <c r="AP382" s="166" t="s">
        <v>130</v>
      </c>
      <c r="AQ382" s="166" t="s">
        <v>184</v>
      </c>
      <c r="AR382" s="166" t="s">
        <v>1296</v>
      </c>
      <c r="AS382" s="166" t="s">
        <v>185</v>
      </c>
      <c r="AT382" s="166" t="s">
        <v>2702</v>
      </c>
      <c r="AU382" s="166" t="s">
        <v>471</v>
      </c>
      <c r="AV382" s="166"/>
      <c r="AW382" s="166" t="s">
        <v>2697</v>
      </c>
      <c r="AX382" s="166"/>
      <c r="AY382" s="166"/>
      <c r="AZ382" s="166"/>
      <c r="BA382" s="166"/>
      <c r="BB382" s="166">
        <v>46892161</v>
      </c>
      <c r="BC382" s="166" t="s">
        <v>137</v>
      </c>
      <c r="BD382" s="166" t="s">
        <v>138</v>
      </c>
      <c r="BE382" s="166" t="s">
        <v>2698</v>
      </c>
      <c r="BF382" s="166" t="s">
        <v>140</v>
      </c>
      <c r="BG382" s="166"/>
      <c r="BH382" s="166" t="s">
        <v>141</v>
      </c>
      <c r="BI382" s="166" t="s">
        <v>191</v>
      </c>
      <c r="BJ382" s="166" t="s">
        <v>111</v>
      </c>
      <c r="BK382" s="166"/>
      <c r="BL382" s="166" t="s">
        <v>142</v>
      </c>
      <c r="BM382" s="166"/>
      <c r="BN382" s="166" t="s">
        <v>192</v>
      </c>
      <c r="BO382" s="166" t="s">
        <v>307</v>
      </c>
    </row>
    <row r="383" spans="1:67">
      <c r="A383" s="166">
        <v>373</v>
      </c>
      <c r="B383" s="166" t="s">
        <v>106</v>
      </c>
      <c r="C383" s="166" t="s">
        <v>107</v>
      </c>
      <c r="D383" s="166" t="s">
        <v>397</v>
      </c>
      <c r="E383" s="166" t="s">
        <v>2691</v>
      </c>
      <c r="F383" s="166" t="s">
        <v>201</v>
      </c>
      <c r="G383" s="166" t="s">
        <v>2692</v>
      </c>
      <c r="H383" s="166" t="s">
        <v>1775</v>
      </c>
      <c r="I383" s="166" t="s">
        <v>111</v>
      </c>
      <c r="J383" s="166" t="s">
        <v>228</v>
      </c>
      <c r="K383" s="166" t="s">
        <v>23</v>
      </c>
      <c r="L383" s="166" t="s">
        <v>402</v>
      </c>
      <c r="M383" s="166" t="s">
        <v>1668</v>
      </c>
      <c r="N383" s="166" t="s">
        <v>111</v>
      </c>
      <c r="O383" s="166"/>
      <c r="P383" s="166"/>
      <c r="Q383" s="166" t="s">
        <v>166</v>
      </c>
      <c r="R383" s="166" t="s">
        <v>23</v>
      </c>
      <c r="S383" s="166" t="s">
        <v>2693</v>
      </c>
      <c r="T383" s="166" t="s">
        <v>204</v>
      </c>
      <c r="U383" s="166" t="s">
        <v>2694</v>
      </c>
      <c r="V383" s="166" t="s">
        <v>119</v>
      </c>
      <c r="W383" s="166" t="s">
        <v>2617</v>
      </c>
      <c r="X383" s="166" t="s">
        <v>112</v>
      </c>
      <c r="Y383" s="166" t="s">
        <v>177</v>
      </c>
      <c r="Z383" s="166" t="s">
        <v>178</v>
      </c>
      <c r="AA383" s="166" t="s">
        <v>179</v>
      </c>
      <c r="AB383" s="166" t="s">
        <v>166</v>
      </c>
      <c r="AC383" s="166">
        <v>5896539</v>
      </c>
      <c r="AD383" s="166" t="s">
        <v>23</v>
      </c>
      <c r="AE383" s="166" t="s">
        <v>2695</v>
      </c>
      <c r="AF383" s="166" t="s">
        <v>23</v>
      </c>
      <c r="AG383" s="166" t="s">
        <v>2695</v>
      </c>
      <c r="AH383" s="167" t="s">
        <v>41</v>
      </c>
      <c r="AI383" s="166" t="s">
        <v>1435</v>
      </c>
      <c r="AJ383" s="166" t="s">
        <v>913</v>
      </c>
      <c r="AK383" s="166" t="s">
        <v>127</v>
      </c>
      <c r="AL383" s="166" t="s">
        <v>111</v>
      </c>
      <c r="AM383" s="168">
        <v>7488.6</v>
      </c>
      <c r="AN383" s="166"/>
      <c r="AO383" s="166" t="s">
        <v>111</v>
      </c>
      <c r="AP383" s="166" t="s">
        <v>130</v>
      </c>
      <c r="AQ383" s="166" t="s">
        <v>184</v>
      </c>
      <c r="AR383" s="166" t="s">
        <v>1296</v>
      </c>
      <c r="AS383" s="166" t="s">
        <v>185</v>
      </c>
      <c r="AT383" s="166" t="s">
        <v>2703</v>
      </c>
      <c r="AU383" s="166" t="s">
        <v>471</v>
      </c>
      <c r="AV383" s="166"/>
      <c r="AW383" s="166" t="s">
        <v>2697</v>
      </c>
      <c r="AX383" s="166"/>
      <c r="AY383" s="166"/>
      <c r="AZ383" s="166"/>
      <c r="BA383" s="166"/>
      <c r="BB383" s="166">
        <v>46892161</v>
      </c>
      <c r="BC383" s="166" t="s">
        <v>137</v>
      </c>
      <c r="BD383" s="166" t="s">
        <v>138</v>
      </c>
      <c r="BE383" s="166" t="s">
        <v>2698</v>
      </c>
      <c r="BF383" s="166" t="s">
        <v>140</v>
      </c>
      <c r="BG383" s="166"/>
      <c r="BH383" s="166" t="s">
        <v>141</v>
      </c>
      <c r="BI383" s="166" t="s">
        <v>191</v>
      </c>
      <c r="BJ383" s="166" t="s">
        <v>111</v>
      </c>
      <c r="BK383" s="166"/>
      <c r="BL383" s="166" t="s">
        <v>142</v>
      </c>
      <c r="BM383" s="166"/>
      <c r="BN383" s="166" t="s">
        <v>192</v>
      </c>
      <c r="BO383" s="166" t="s">
        <v>307</v>
      </c>
    </row>
    <row r="384" spans="1:67">
      <c r="A384" s="166">
        <v>374</v>
      </c>
      <c r="B384" s="166" t="s">
        <v>106</v>
      </c>
      <c r="C384" s="166" t="s">
        <v>107</v>
      </c>
      <c r="D384" s="166" t="s">
        <v>397</v>
      </c>
      <c r="E384" s="166" t="s">
        <v>2691</v>
      </c>
      <c r="F384" s="166" t="s">
        <v>201</v>
      </c>
      <c r="G384" s="166" t="s">
        <v>2692</v>
      </c>
      <c r="H384" s="166" t="s">
        <v>1775</v>
      </c>
      <c r="I384" s="166" t="s">
        <v>111</v>
      </c>
      <c r="J384" s="166" t="s">
        <v>228</v>
      </c>
      <c r="K384" s="166" t="s">
        <v>23</v>
      </c>
      <c r="L384" s="166" t="s">
        <v>402</v>
      </c>
      <c r="M384" s="166" t="s">
        <v>1668</v>
      </c>
      <c r="N384" s="166" t="s">
        <v>111</v>
      </c>
      <c r="O384" s="166"/>
      <c r="P384" s="166"/>
      <c r="Q384" s="166" t="s">
        <v>166</v>
      </c>
      <c r="R384" s="166" t="s">
        <v>23</v>
      </c>
      <c r="S384" s="166" t="s">
        <v>2693</v>
      </c>
      <c r="T384" s="166" t="s">
        <v>204</v>
      </c>
      <c r="U384" s="166" t="s">
        <v>2694</v>
      </c>
      <c r="V384" s="166" t="s">
        <v>119</v>
      </c>
      <c r="W384" s="166" t="s">
        <v>2617</v>
      </c>
      <c r="X384" s="166" t="s">
        <v>112</v>
      </c>
      <c r="Y384" s="166" t="s">
        <v>177</v>
      </c>
      <c r="Z384" s="166" t="s">
        <v>178</v>
      </c>
      <c r="AA384" s="166" t="s">
        <v>179</v>
      </c>
      <c r="AB384" s="166" t="s">
        <v>166</v>
      </c>
      <c r="AC384" s="166">
        <v>5896539</v>
      </c>
      <c r="AD384" s="166" t="s">
        <v>23</v>
      </c>
      <c r="AE384" s="166" t="s">
        <v>2695</v>
      </c>
      <c r="AF384" s="166" t="s">
        <v>23</v>
      </c>
      <c r="AG384" s="166" t="s">
        <v>2695</v>
      </c>
      <c r="AH384" s="167" t="s">
        <v>41</v>
      </c>
      <c r="AI384" s="166" t="s">
        <v>2117</v>
      </c>
      <c r="AJ384" s="166" t="s">
        <v>158</v>
      </c>
      <c r="AK384" s="166" t="s">
        <v>127</v>
      </c>
      <c r="AL384" s="166" t="s">
        <v>111</v>
      </c>
      <c r="AM384" s="168">
        <v>6731.7</v>
      </c>
      <c r="AN384" s="166"/>
      <c r="AO384" s="166" t="s">
        <v>111</v>
      </c>
      <c r="AP384" s="166" t="s">
        <v>130</v>
      </c>
      <c r="AQ384" s="166" t="s">
        <v>184</v>
      </c>
      <c r="AR384" s="166" t="s">
        <v>1296</v>
      </c>
      <c r="AS384" s="166" t="s">
        <v>185</v>
      </c>
      <c r="AT384" s="166" t="s">
        <v>2704</v>
      </c>
      <c r="AU384" s="166" t="s">
        <v>471</v>
      </c>
      <c r="AV384" s="166"/>
      <c r="AW384" s="166" t="s">
        <v>2697</v>
      </c>
      <c r="AX384" s="166"/>
      <c r="AY384" s="166"/>
      <c r="AZ384" s="166"/>
      <c r="BA384" s="166"/>
      <c r="BB384" s="166">
        <v>46892161</v>
      </c>
      <c r="BC384" s="166" t="s">
        <v>137</v>
      </c>
      <c r="BD384" s="166" t="s">
        <v>138</v>
      </c>
      <c r="BE384" s="166" t="s">
        <v>2698</v>
      </c>
      <c r="BF384" s="166" t="s">
        <v>140</v>
      </c>
      <c r="BG384" s="166"/>
      <c r="BH384" s="166" t="s">
        <v>141</v>
      </c>
      <c r="BI384" s="166" t="s">
        <v>191</v>
      </c>
      <c r="BJ384" s="166" t="s">
        <v>111</v>
      </c>
      <c r="BK384" s="166"/>
      <c r="BL384" s="166" t="s">
        <v>142</v>
      </c>
      <c r="BM384" s="166"/>
      <c r="BN384" s="166" t="s">
        <v>192</v>
      </c>
      <c r="BO384" s="166" t="s">
        <v>307</v>
      </c>
    </row>
    <row r="385" spans="1:67">
      <c r="A385" s="166">
        <v>375</v>
      </c>
      <c r="B385" s="166" t="s">
        <v>106</v>
      </c>
      <c r="C385" s="166" t="s">
        <v>107</v>
      </c>
      <c r="D385" s="166" t="s">
        <v>397</v>
      </c>
      <c r="E385" s="166" t="s">
        <v>2691</v>
      </c>
      <c r="F385" s="166" t="s">
        <v>201</v>
      </c>
      <c r="G385" s="166" t="s">
        <v>2692</v>
      </c>
      <c r="H385" s="166" t="s">
        <v>1775</v>
      </c>
      <c r="I385" s="166" t="s">
        <v>111</v>
      </c>
      <c r="J385" s="166" t="s">
        <v>228</v>
      </c>
      <c r="K385" s="166" t="s">
        <v>23</v>
      </c>
      <c r="L385" s="166" t="s">
        <v>402</v>
      </c>
      <c r="M385" s="166" t="s">
        <v>1668</v>
      </c>
      <c r="N385" s="166" t="s">
        <v>111</v>
      </c>
      <c r="O385" s="166"/>
      <c r="P385" s="166"/>
      <c r="Q385" s="166" t="s">
        <v>166</v>
      </c>
      <c r="R385" s="166" t="s">
        <v>23</v>
      </c>
      <c r="S385" s="166" t="s">
        <v>2693</v>
      </c>
      <c r="T385" s="166" t="s">
        <v>204</v>
      </c>
      <c r="U385" s="166" t="s">
        <v>2694</v>
      </c>
      <c r="V385" s="166" t="s">
        <v>119</v>
      </c>
      <c r="W385" s="166" t="s">
        <v>2617</v>
      </c>
      <c r="X385" s="166" t="s">
        <v>112</v>
      </c>
      <c r="Y385" s="166" t="s">
        <v>177</v>
      </c>
      <c r="Z385" s="166" t="s">
        <v>178</v>
      </c>
      <c r="AA385" s="166" t="s">
        <v>179</v>
      </c>
      <c r="AB385" s="166" t="s">
        <v>166</v>
      </c>
      <c r="AC385" s="166">
        <v>5896539</v>
      </c>
      <c r="AD385" s="166" t="s">
        <v>23</v>
      </c>
      <c r="AE385" s="166" t="s">
        <v>2695</v>
      </c>
      <c r="AF385" s="166" t="s">
        <v>23</v>
      </c>
      <c r="AG385" s="166" t="s">
        <v>2695</v>
      </c>
      <c r="AH385" s="167" t="s">
        <v>41</v>
      </c>
      <c r="AI385" s="166" t="s">
        <v>1437</v>
      </c>
      <c r="AJ385" s="166" t="s">
        <v>916</v>
      </c>
      <c r="AK385" s="166" t="s">
        <v>127</v>
      </c>
      <c r="AL385" s="166" t="s">
        <v>111</v>
      </c>
      <c r="AM385" s="168">
        <v>4911.9</v>
      </c>
      <c r="AN385" s="166"/>
      <c r="AO385" s="166" t="s">
        <v>111</v>
      </c>
      <c r="AP385" s="166" t="s">
        <v>130</v>
      </c>
      <c r="AQ385" s="166" t="s">
        <v>184</v>
      </c>
      <c r="AR385" s="166" t="s">
        <v>1296</v>
      </c>
      <c r="AS385" s="166" t="s">
        <v>185</v>
      </c>
      <c r="AT385" s="166" t="s">
        <v>2705</v>
      </c>
      <c r="AU385" s="166" t="s">
        <v>471</v>
      </c>
      <c r="AV385" s="166"/>
      <c r="AW385" s="166" t="s">
        <v>2697</v>
      </c>
      <c r="AX385" s="166"/>
      <c r="AY385" s="166"/>
      <c r="AZ385" s="166"/>
      <c r="BA385" s="166"/>
      <c r="BB385" s="166">
        <v>46892161</v>
      </c>
      <c r="BC385" s="166" t="s">
        <v>137</v>
      </c>
      <c r="BD385" s="166" t="s">
        <v>138</v>
      </c>
      <c r="BE385" s="166" t="s">
        <v>2698</v>
      </c>
      <c r="BF385" s="166" t="s">
        <v>140</v>
      </c>
      <c r="BG385" s="166"/>
      <c r="BH385" s="166" t="s">
        <v>141</v>
      </c>
      <c r="BI385" s="166" t="s">
        <v>191</v>
      </c>
      <c r="BJ385" s="166" t="s">
        <v>111</v>
      </c>
      <c r="BK385" s="166"/>
      <c r="BL385" s="166" t="s">
        <v>142</v>
      </c>
      <c r="BM385" s="166"/>
      <c r="BN385" s="166" t="s">
        <v>192</v>
      </c>
      <c r="BO385" s="166" t="s">
        <v>307</v>
      </c>
    </row>
    <row r="386" spans="1:67">
      <c r="A386" s="166">
        <v>376</v>
      </c>
      <c r="B386" s="166" t="s">
        <v>106</v>
      </c>
      <c r="C386" s="166" t="s">
        <v>107</v>
      </c>
      <c r="D386" s="166" t="s">
        <v>397</v>
      </c>
      <c r="E386" s="166" t="s">
        <v>2691</v>
      </c>
      <c r="F386" s="166" t="s">
        <v>201</v>
      </c>
      <c r="G386" s="166" t="s">
        <v>2692</v>
      </c>
      <c r="H386" s="166" t="s">
        <v>1775</v>
      </c>
      <c r="I386" s="166" t="s">
        <v>111</v>
      </c>
      <c r="J386" s="166" t="s">
        <v>228</v>
      </c>
      <c r="K386" s="166" t="s">
        <v>23</v>
      </c>
      <c r="L386" s="166" t="s">
        <v>402</v>
      </c>
      <c r="M386" s="166" t="s">
        <v>1668</v>
      </c>
      <c r="N386" s="166" t="s">
        <v>111</v>
      </c>
      <c r="O386" s="166"/>
      <c r="P386" s="166"/>
      <c r="Q386" s="166" t="s">
        <v>166</v>
      </c>
      <c r="R386" s="166" t="s">
        <v>23</v>
      </c>
      <c r="S386" s="166" t="s">
        <v>2693</v>
      </c>
      <c r="T386" s="166" t="s">
        <v>204</v>
      </c>
      <c r="U386" s="166" t="s">
        <v>2694</v>
      </c>
      <c r="V386" s="166" t="s">
        <v>119</v>
      </c>
      <c r="W386" s="166" t="s">
        <v>2617</v>
      </c>
      <c r="X386" s="166" t="s">
        <v>112</v>
      </c>
      <c r="Y386" s="166" t="s">
        <v>177</v>
      </c>
      <c r="Z386" s="166" t="s">
        <v>178</v>
      </c>
      <c r="AA386" s="166" t="s">
        <v>179</v>
      </c>
      <c r="AB386" s="166" t="s">
        <v>166</v>
      </c>
      <c r="AC386" s="166">
        <v>5896539</v>
      </c>
      <c r="AD386" s="166" t="s">
        <v>23</v>
      </c>
      <c r="AE386" s="166" t="s">
        <v>2695</v>
      </c>
      <c r="AF386" s="166" t="s">
        <v>23</v>
      </c>
      <c r="AG386" s="166" t="s">
        <v>2695</v>
      </c>
      <c r="AH386" s="167" t="s">
        <v>41</v>
      </c>
      <c r="AI386" s="166" t="s">
        <v>2645</v>
      </c>
      <c r="AJ386" s="166" t="s">
        <v>148</v>
      </c>
      <c r="AK386" s="166" t="s">
        <v>127</v>
      </c>
      <c r="AL386" s="166" t="s">
        <v>111</v>
      </c>
      <c r="AM386" s="168">
        <v>5153.4</v>
      </c>
      <c r="AN386" s="166"/>
      <c r="AO386" s="166" t="s">
        <v>111</v>
      </c>
      <c r="AP386" s="166" t="s">
        <v>130</v>
      </c>
      <c r="AQ386" s="166" t="s">
        <v>184</v>
      </c>
      <c r="AR386" s="166" t="s">
        <v>1296</v>
      </c>
      <c r="AS386" s="166" t="s">
        <v>185</v>
      </c>
      <c r="AT386" s="166" t="s">
        <v>2706</v>
      </c>
      <c r="AU386" s="166" t="s">
        <v>471</v>
      </c>
      <c r="AV386" s="166"/>
      <c r="AW386" s="166" t="s">
        <v>2697</v>
      </c>
      <c r="AX386" s="166"/>
      <c r="AY386" s="166"/>
      <c r="AZ386" s="166"/>
      <c r="BA386" s="166"/>
      <c r="BB386" s="166">
        <v>46892161</v>
      </c>
      <c r="BC386" s="166" t="s">
        <v>137</v>
      </c>
      <c r="BD386" s="166" t="s">
        <v>138</v>
      </c>
      <c r="BE386" s="166" t="s">
        <v>2698</v>
      </c>
      <c r="BF386" s="166" t="s">
        <v>140</v>
      </c>
      <c r="BG386" s="166"/>
      <c r="BH386" s="166" t="s">
        <v>141</v>
      </c>
      <c r="BI386" s="166" t="s">
        <v>191</v>
      </c>
      <c r="BJ386" s="166" t="s">
        <v>111</v>
      </c>
      <c r="BK386" s="166"/>
      <c r="BL386" s="166" t="s">
        <v>142</v>
      </c>
      <c r="BM386" s="166"/>
      <c r="BN386" s="166" t="s">
        <v>192</v>
      </c>
      <c r="BO386" s="166" t="s">
        <v>307</v>
      </c>
    </row>
    <row r="387" spans="1:67">
      <c r="A387" s="166">
        <v>377</v>
      </c>
      <c r="B387" s="166" t="s">
        <v>106</v>
      </c>
      <c r="C387" s="166" t="s">
        <v>107</v>
      </c>
      <c r="D387" s="166" t="s">
        <v>397</v>
      </c>
      <c r="E387" s="166" t="s">
        <v>2691</v>
      </c>
      <c r="F387" s="166" t="s">
        <v>201</v>
      </c>
      <c r="G387" s="166" t="s">
        <v>2692</v>
      </c>
      <c r="H387" s="166" t="s">
        <v>1775</v>
      </c>
      <c r="I387" s="166" t="s">
        <v>111</v>
      </c>
      <c r="J387" s="166" t="s">
        <v>228</v>
      </c>
      <c r="K387" s="166" t="s">
        <v>23</v>
      </c>
      <c r="L387" s="166" t="s">
        <v>402</v>
      </c>
      <c r="M387" s="166" t="s">
        <v>1668</v>
      </c>
      <c r="N387" s="166" t="s">
        <v>111</v>
      </c>
      <c r="O387" s="166"/>
      <c r="P387" s="166"/>
      <c r="Q387" s="166" t="s">
        <v>166</v>
      </c>
      <c r="R387" s="166" t="s">
        <v>23</v>
      </c>
      <c r="S387" s="166" t="s">
        <v>2693</v>
      </c>
      <c r="T387" s="166" t="s">
        <v>204</v>
      </c>
      <c r="U387" s="166" t="s">
        <v>2694</v>
      </c>
      <c r="V387" s="166" t="s">
        <v>119</v>
      </c>
      <c r="W387" s="166" t="s">
        <v>2617</v>
      </c>
      <c r="X387" s="166" t="s">
        <v>112</v>
      </c>
      <c r="Y387" s="166" t="s">
        <v>177</v>
      </c>
      <c r="Z387" s="166" t="s">
        <v>178</v>
      </c>
      <c r="AA387" s="166" t="s">
        <v>179</v>
      </c>
      <c r="AB387" s="166" t="s">
        <v>166</v>
      </c>
      <c r="AC387" s="166">
        <v>5896539</v>
      </c>
      <c r="AD387" s="166" t="s">
        <v>23</v>
      </c>
      <c r="AE387" s="166" t="s">
        <v>2695</v>
      </c>
      <c r="AF387" s="166" t="s">
        <v>23</v>
      </c>
      <c r="AG387" s="166" t="s">
        <v>2695</v>
      </c>
      <c r="AH387" s="167" t="s">
        <v>41</v>
      </c>
      <c r="AI387" s="166" t="s">
        <v>2707</v>
      </c>
      <c r="AJ387" s="166" t="s">
        <v>935</v>
      </c>
      <c r="AK387" s="166" t="s">
        <v>127</v>
      </c>
      <c r="AL387" s="166" t="s">
        <v>111</v>
      </c>
      <c r="AM387" s="168">
        <v>10000</v>
      </c>
      <c r="AN387" s="166"/>
      <c r="AO387" s="166" t="s">
        <v>111</v>
      </c>
      <c r="AP387" s="166" t="s">
        <v>130</v>
      </c>
      <c r="AQ387" s="166" t="s">
        <v>184</v>
      </c>
      <c r="AR387" s="166" t="s">
        <v>1296</v>
      </c>
      <c r="AS387" s="166" t="s">
        <v>185</v>
      </c>
      <c r="AT387" s="166"/>
      <c r="AU387" s="166" t="s">
        <v>471</v>
      </c>
      <c r="AV387" s="166"/>
      <c r="AW387" s="166" t="s">
        <v>2697</v>
      </c>
      <c r="AX387" s="166"/>
      <c r="AY387" s="166"/>
      <c r="AZ387" s="166"/>
      <c r="BA387" s="166"/>
      <c r="BB387" s="166">
        <v>46892161</v>
      </c>
      <c r="BC387" s="166" t="s">
        <v>137</v>
      </c>
      <c r="BD387" s="166" t="s">
        <v>138</v>
      </c>
      <c r="BE387" s="166" t="s">
        <v>2698</v>
      </c>
      <c r="BF387" s="166" t="s">
        <v>140</v>
      </c>
      <c r="BG387" s="166"/>
      <c r="BH387" s="166" t="s">
        <v>141</v>
      </c>
      <c r="BI387" s="166" t="s">
        <v>191</v>
      </c>
      <c r="BJ387" s="166" t="s">
        <v>111</v>
      </c>
      <c r="BK387" s="166"/>
      <c r="BL387" s="166"/>
      <c r="BM387" s="166"/>
      <c r="BN387" s="166" t="s">
        <v>192</v>
      </c>
      <c r="BO387" s="166" t="s">
        <v>307</v>
      </c>
    </row>
    <row r="388" spans="1:67">
      <c r="A388" s="166">
        <v>378</v>
      </c>
      <c r="B388" s="166" t="s">
        <v>106</v>
      </c>
      <c r="C388" s="166" t="s">
        <v>107</v>
      </c>
      <c r="D388" s="166" t="s">
        <v>397</v>
      </c>
      <c r="E388" s="166" t="s">
        <v>2691</v>
      </c>
      <c r="F388" s="166" t="s">
        <v>201</v>
      </c>
      <c r="G388" s="166" t="s">
        <v>2692</v>
      </c>
      <c r="H388" s="166" t="s">
        <v>1775</v>
      </c>
      <c r="I388" s="166" t="s">
        <v>111</v>
      </c>
      <c r="J388" s="166" t="s">
        <v>228</v>
      </c>
      <c r="K388" s="166" t="s">
        <v>23</v>
      </c>
      <c r="L388" s="166" t="s">
        <v>402</v>
      </c>
      <c r="M388" s="166" t="s">
        <v>1668</v>
      </c>
      <c r="N388" s="166" t="s">
        <v>111</v>
      </c>
      <c r="O388" s="166"/>
      <c r="P388" s="166"/>
      <c r="Q388" s="166" t="s">
        <v>166</v>
      </c>
      <c r="R388" s="166" t="s">
        <v>23</v>
      </c>
      <c r="S388" s="166" t="s">
        <v>2693</v>
      </c>
      <c r="T388" s="166" t="s">
        <v>204</v>
      </c>
      <c r="U388" s="166" t="s">
        <v>2694</v>
      </c>
      <c r="V388" s="166" t="s">
        <v>119</v>
      </c>
      <c r="W388" s="166" t="s">
        <v>2617</v>
      </c>
      <c r="X388" s="166" t="s">
        <v>112</v>
      </c>
      <c r="Y388" s="166" t="s">
        <v>177</v>
      </c>
      <c r="Z388" s="166" t="s">
        <v>178</v>
      </c>
      <c r="AA388" s="166" t="s">
        <v>179</v>
      </c>
      <c r="AB388" s="166" t="s">
        <v>166</v>
      </c>
      <c r="AC388" s="166">
        <v>5896539</v>
      </c>
      <c r="AD388" s="166" t="s">
        <v>23</v>
      </c>
      <c r="AE388" s="166" t="s">
        <v>2695</v>
      </c>
      <c r="AF388" s="166" t="s">
        <v>23</v>
      </c>
      <c r="AG388" s="166" t="s">
        <v>2695</v>
      </c>
      <c r="AH388" s="167" t="s">
        <v>41</v>
      </c>
      <c r="AI388" s="166" t="s">
        <v>2708</v>
      </c>
      <c r="AJ388" s="166" t="s">
        <v>2709</v>
      </c>
      <c r="AK388" s="166" t="s">
        <v>127</v>
      </c>
      <c r="AL388" s="166" t="s">
        <v>111</v>
      </c>
      <c r="AM388" s="168">
        <v>17500</v>
      </c>
      <c r="AN388" s="166"/>
      <c r="AO388" s="166" t="s">
        <v>111</v>
      </c>
      <c r="AP388" s="166" t="s">
        <v>130</v>
      </c>
      <c r="AQ388" s="166" t="s">
        <v>184</v>
      </c>
      <c r="AR388" s="166" t="s">
        <v>1296</v>
      </c>
      <c r="AS388" s="166" t="s">
        <v>185</v>
      </c>
      <c r="AT388" s="166"/>
      <c r="AU388" s="166" t="s">
        <v>471</v>
      </c>
      <c r="AV388" s="166"/>
      <c r="AW388" s="166" t="s">
        <v>2697</v>
      </c>
      <c r="AX388" s="166"/>
      <c r="AY388" s="166"/>
      <c r="AZ388" s="166"/>
      <c r="BA388" s="166"/>
      <c r="BB388" s="166">
        <v>46892161</v>
      </c>
      <c r="BC388" s="166" t="s">
        <v>137</v>
      </c>
      <c r="BD388" s="166" t="s">
        <v>138</v>
      </c>
      <c r="BE388" s="166" t="s">
        <v>2698</v>
      </c>
      <c r="BF388" s="166" t="s">
        <v>140</v>
      </c>
      <c r="BG388" s="166"/>
      <c r="BH388" s="166" t="s">
        <v>141</v>
      </c>
      <c r="BI388" s="166" t="s">
        <v>191</v>
      </c>
      <c r="BJ388" s="166" t="s">
        <v>111</v>
      </c>
      <c r="BK388" s="166"/>
      <c r="BL388" s="166"/>
      <c r="BM388" s="166"/>
      <c r="BN388" s="166" t="s">
        <v>192</v>
      </c>
      <c r="BO388" s="166" t="s">
        <v>307</v>
      </c>
    </row>
    <row r="389" spans="1:67">
      <c r="A389" s="166">
        <v>379</v>
      </c>
      <c r="B389" s="166" t="s">
        <v>106</v>
      </c>
      <c r="C389" s="166" t="s">
        <v>107</v>
      </c>
      <c r="D389" s="166"/>
      <c r="E389" s="166" t="s">
        <v>2710</v>
      </c>
      <c r="F389" s="166"/>
      <c r="G389" s="166" t="s">
        <v>2711</v>
      </c>
      <c r="H389" s="166" t="s">
        <v>2712</v>
      </c>
      <c r="I389" s="166" t="s">
        <v>111</v>
      </c>
      <c r="J389" s="166" t="s">
        <v>228</v>
      </c>
      <c r="K389" s="166" t="s">
        <v>9</v>
      </c>
      <c r="L389" s="166" t="s">
        <v>113</v>
      </c>
      <c r="M389" s="166" t="s">
        <v>1387</v>
      </c>
      <c r="N389" s="166"/>
      <c r="O389" s="166"/>
      <c r="P389" s="166"/>
      <c r="Q389" s="166" t="s">
        <v>2713</v>
      </c>
      <c r="R389" s="166" t="s">
        <v>9</v>
      </c>
      <c r="S389" s="166" t="s">
        <v>2714</v>
      </c>
      <c r="T389" s="166" t="s">
        <v>117</v>
      </c>
      <c r="U389" s="166" t="s">
        <v>2715</v>
      </c>
      <c r="V389" s="166" t="s">
        <v>119</v>
      </c>
      <c r="W389" s="166" t="s">
        <v>820</v>
      </c>
      <c r="X389" s="166" t="s">
        <v>1893</v>
      </c>
      <c r="Y389" s="166" t="s">
        <v>589</v>
      </c>
      <c r="Z389" s="166" t="s">
        <v>838</v>
      </c>
      <c r="AA389" s="166" t="s">
        <v>2716</v>
      </c>
      <c r="AB389" s="166" t="s">
        <v>2713</v>
      </c>
      <c r="AC389" s="166">
        <v>5896264</v>
      </c>
      <c r="AD389" s="166" t="s">
        <v>9</v>
      </c>
      <c r="AE389" s="166" t="s">
        <v>2717</v>
      </c>
      <c r="AF389" s="166" t="s">
        <v>9</v>
      </c>
      <c r="AG389" s="166" t="s">
        <v>2718</v>
      </c>
      <c r="AH389" s="167" t="s">
        <v>40</v>
      </c>
      <c r="AI389" s="166" t="s">
        <v>2719</v>
      </c>
      <c r="AJ389" s="166" t="s">
        <v>2720</v>
      </c>
      <c r="AK389" s="166" t="s">
        <v>127</v>
      </c>
      <c r="AL389" s="166" t="s">
        <v>111</v>
      </c>
      <c r="AM389" s="168">
        <v>51500</v>
      </c>
      <c r="AN389" s="166"/>
      <c r="AO389" s="166" t="s">
        <v>2721</v>
      </c>
      <c r="AP389" s="166" t="s">
        <v>130</v>
      </c>
      <c r="AQ389" s="166" t="s">
        <v>184</v>
      </c>
      <c r="AR389" s="166"/>
      <c r="AS389" s="166" t="s">
        <v>2722</v>
      </c>
      <c r="AT389" s="166"/>
      <c r="AU389" s="166" t="s">
        <v>471</v>
      </c>
      <c r="AV389" s="166"/>
      <c r="AW389" s="166" t="s">
        <v>2723</v>
      </c>
      <c r="AX389" s="166"/>
      <c r="AY389" s="166"/>
      <c r="AZ389" s="166"/>
      <c r="BA389" s="166"/>
      <c r="BB389" s="166">
        <v>59757496</v>
      </c>
      <c r="BC389" s="166" t="s">
        <v>137</v>
      </c>
      <c r="BD389" s="166" t="s">
        <v>1054</v>
      </c>
      <c r="BE389" s="166" t="s">
        <v>1697</v>
      </c>
      <c r="BF389" s="166" t="s">
        <v>111</v>
      </c>
      <c r="BG389" s="166"/>
      <c r="BH389" s="166" t="s">
        <v>286</v>
      </c>
      <c r="BI389" s="166" t="s">
        <v>191</v>
      </c>
      <c r="BJ389" s="166" t="s">
        <v>111</v>
      </c>
      <c r="BK389" s="166"/>
      <c r="BL389" s="166"/>
      <c r="BM389" s="166"/>
      <c r="BN389" s="166" t="s">
        <v>192</v>
      </c>
      <c r="BO389" s="166"/>
    </row>
    <row r="390" spans="1:67">
      <c r="A390" s="166">
        <v>380</v>
      </c>
      <c r="B390" s="166" t="s">
        <v>106</v>
      </c>
      <c r="C390" s="166" t="s">
        <v>107</v>
      </c>
      <c r="D390" s="166" t="s">
        <v>2724</v>
      </c>
      <c r="E390" s="166" t="s">
        <v>2725</v>
      </c>
      <c r="F390" s="166" t="s">
        <v>195</v>
      </c>
      <c r="G390" s="166" t="s">
        <v>2726</v>
      </c>
      <c r="H390" s="166" t="s">
        <v>111</v>
      </c>
      <c r="I390" s="166" t="s">
        <v>111</v>
      </c>
      <c r="J390" s="166" t="s">
        <v>228</v>
      </c>
      <c r="K390" s="166" t="s">
        <v>195</v>
      </c>
      <c r="L390" s="166" t="s">
        <v>248</v>
      </c>
      <c r="M390" s="166" t="s">
        <v>249</v>
      </c>
      <c r="N390" s="166" t="s">
        <v>111</v>
      </c>
      <c r="O390" s="166" t="s">
        <v>195</v>
      </c>
      <c r="P390" s="166" t="s">
        <v>2727</v>
      </c>
      <c r="Q390" s="166" t="s">
        <v>2728</v>
      </c>
      <c r="R390" s="166" t="s">
        <v>9</v>
      </c>
      <c r="S390" s="166" t="s">
        <v>2729</v>
      </c>
      <c r="T390" s="166" t="s">
        <v>204</v>
      </c>
      <c r="U390" s="166" t="s">
        <v>2730</v>
      </c>
      <c r="V390" s="166" t="s">
        <v>119</v>
      </c>
      <c r="W390" s="166" t="s">
        <v>276</v>
      </c>
      <c r="X390" s="166" t="s">
        <v>198</v>
      </c>
      <c r="Y390" s="166" t="s">
        <v>2320</v>
      </c>
      <c r="Z390" s="166" t="s">
        <v>2731</v>
      </c>
      <c r="AA390" s="166" t="s">
        <v>217</v>
      </c>
      <c r="AB390" s="166" t="s">
        <v>2728</v>
      </c>
      <c r="AC390" s="166">
        <v>5896059</v>
      </c>
      <c r="AD390" s="166" t="s">
        <v>9</v>
      </c>
      <c r="AE390" s="166" t="s">
        <v>2732</v>
      </c>
      <c r="AF390" s="166" t="s">
        <v>9</v>
      </c>
      <c r="AG390" s="166" t="s">
        <v>2733</v>
      </c>
      <c r="AH390" s="167" t="s">
        <v>38</v>
      </c>
      <c r="AI390" s="166" t="s">
        <v>2734</v>
      </c>
      <c r="AJ390" s="166" t="s">
        <v>1721</v>
      </c>
      <c r="AK390" s="166" t="s">
        <v>127</v>
      </c>
      <c r="AL390" s="166" t="s">
        <v>111</v>
      </c>
      <c r="AM390" s="168">
        <v>7200</v>
      </c>
      <c r="AN390" s="166"/>
      <c r="AO390" s="166" t="s">
        <v>111</v>
      </c>
      <c r="AP390" s="166" t="s">
        <v>212</v>
      </c>
      <c r="AQ390" s="166" t="s">
        <v>184</v>
      </c>
      <c r="AR390" s="166"/>
      <c r="AS390" s="166" t="s">
        <v>2735</v>
      </c>
      <c r="AT390" s="166"/>
      <c r="AU390" s="166" t="s">
        <v>471</v>
      </c>
      <c r="AV390" s="166"/>
      <c r="AW390" s="166" t="s">
        <v>2736</v>
      </c>
      <c r="AX390" s="166"/>
      <c r="AY390" s="166"/>
      <c r="AZ390" s="166"/>
      <c r="BA390" s="166"/>
      <c r="BB390" s="166">
        <v>92954433</v>
      </c>
      <c r="BC390" s="166" t="s">
        <v>137</v>
      </c>
      <c r="BD390" s="166" t="s">
        <v>238</v>
      </c>
      <c r="BE390" s="166" t="s">
        <v>285</v>
      </c>
      <c r="BF390" s="166" t="s">
        <v>217</v>
      </c>
      <c r="BG390" s="166" t="s">
        <v>190</v>
      </c>
      <c r="BH390" s="166" t="s">
        <v>141</v>
      </c>
      <c r="BI390" s="166" t="s">
        <v>191</v>
      </c>
      <c r="BJ390" s="166" t="s">
        <v>111</v>
      </c>
      <c r="BK390" s="166"/>
      <c r="BL390" s="166"/>
      <c r="BM390" s="166"/>
      <c r="BN390" s="166"/>
      <c r="BO390" s="166" t="s">
        <v>307</v>
      </c>
    </row>
    <row r="391" spans="1:67">
      <c r="A391" s="166">
        <v>381</v>
      </c>
      <c r="B391" s="166" t="s">
        <v>106</v>
      </c>
      <c r="C391" s="166" t="s">
        <v>107</v>
      </c>
      <c r="D391" s="166" t="s">
        <v>397</v>
      </c>
      <c r="E391" s="166" t="s">
        <v>2737</v>
      </c>
      <c r="F391" s="166" t="s">
        <v>268</v>
      </c>
      <c r="G391" s="166" t="s">
        <v>2738</v>
      </c>
      <c r="H391" s="166" t="s">
        <v>2739</v>
      </c>
      <c r="I391" s="166" t="s">
        <v>111</v>
      </c>
      <c r="J391" s="166" t="s">
        <v>112</v>
      </c>
      <c r="K391" s="166" t="s">
        <v>32</v>
      </c>
      <c r="L391" s="166" t="s">
        <v>271</v>
      </c>
      <c r="M391" s="166" t="s">
        <v>2205</v>
      </c>
      <c r="N391" s="166" t="s">
        <v>111</v>
      </c>
      <c r="O391" s="166"/>
      <c r="P391" s="166"/>
      <c r="Q391" s="166" t="s">
        <v>2740</v>
      </c>
      <c r="R391" s="166" t="s">
        <v>32</v>
      </c>
      <c r="S391" s="166" t="s">
        <v>2741</v>
      </c>
      <c r="T391" s="166" t="s">
        <v>204</v>
      </c>
      <c r="U391" s="166" t="s">
        <v>2742</v>
      </c>
      <c r="V391" s="166" t="s">
        <v>338</v>
      </c>
      <c r="W391" s="166" t="s">
        <v>227</v>
      </c>
      <c r="X391" s="166" t="s">
        <v>112</v>
      </c>
      <c r="Y391" s="166" t="s">
        <v>2408</v>
      </c>
      <c r="Z391" s="166" t="s">
        <v>2409</v>
      </c>
      <c r="AA391" s="166" t="s">
        <v>2410</v>
      </c>
      <c r="AB391" s="166" t="s">
        <v>2740</v>
      </c>
      <c r="AC391" s="166">
        <v>5873410</v>
      </c>
      <c r="AD391" s="166" t="s">
        <v>32</v>
      </c>
      <c r="AE391" s="166" t="s">
        <v>2743</v>
      </c>
      <c r="AF391" s="166" t="s">
        <v>32</v>
      </c>
      <c r="AG391" s="166" t="s">
        <v>2743</v>
      </c>
      <c r="AH391" s="167" t="s">
        <v>39</v>
      </c>
      <c r="AI391" s="166" t="s">
        <v>2412</v>
      </c>
      <c r="AJ391" s="166" t="s">
        <v>2413</v>
      </c>
      <c r="AK391" s="166" t="s">
        <v>127</v>
      </c>
      <c r="AL391" s="166" t="s">
        <v>111</v>
      </c>
      <c r="AM391" s="168">
        <v>13145.1</v>
      </c>
      <c r="AN391" s="166"/>
      <c r="AO391" s="166" t="s">
        <v>111</v>
      </c>
      <c r="AP391" s="166" t="s">
        <v>212</v>
      </c>
      <c r="AQ391" s="166" t="s">
        <v>184</v>
      </c>
      <c r="AR391" s="166" t="s">
        <v>1296</v>
      </c>
      <c r="AS391" s="166" t="s">
        <v>2744</v>
      </c>
      <c r="AT391" s="166" t="s">
        <v>2745</v>
      </c>
      <c r="AU391" s="166" t="s">
        <v>471</v>
      </c>
      <c r="AV391" s="166"/>
      <c r="AW391" s="166" t="s">
        <v>2746</v>
      </c>
      <c r="AX391" s="166"/>
      <c r="AY391" s="166"/>
      <c r="AZ391" s="166"/>
      <c r="BA391" s="166"/>
      <c r="BB391" s="166">
        <v>92772543</v>
      </c>
      <c r="BC391" s="166" t="s">
        <v>137</v>
      </c>
      <c r="BD391" s="166" t="s">
        <v>138</v>
      </c>
      <c r="BE391" s="166" t="s">
        <v>239</v>
      </c>
      <c r="BF391" s="166" t="s">
        <v>140</v>
      </c>
      <c r="BG391" s="166" t="s">
        <v>190</v>
      </c>
      <c r="BH391" s="166" t="s">
        <v>286</v>
      </c>
      <c r="BI391" s="166" t="s">
        <v>191</v>
      </c>
      <c r="BJ391" s="166" t="s">
        <v>111</v>
      </c>
      <c r="BK391" s="166"/>
      <c r="BL391" s="166" t="s">
        <v>142</v>
      </c>
      <c r="BM391" s="166"/>
      <c r="BN391" s="166" t="s">
        <v>192</v>
      </c>
      <c r="BO391" s="166" t="s">
        <v>287</v>
      </c>
    </row>
    <row r="392" spans="1:67">
      <c r="A392" s="166">
        <v>382</v>
      </c>
      <c r="B392" s="166" t="s">
        <v>106</v>
      </c>
      <c r="C392" s="166" t="s">
        <v>107</v>
      </c>
      <c r="D392" s="166" t="s">
        <v>397</v>
      </c>
      <c r="E392" s="166" t="s">
        <v>2737</v>
      </c>
      <c r="F392" s="166" t="s">
        <v>268</v>
      </c>
      <c r="G392" s="166" t="s">
        <v>2738</v>
      </c>
      <c r="H392" s="166" t="s">
        <v>2739</v>
      </c>
      <c r="I392" s="166" t="s">
        <v>111</v>
      </c>
      <c r="J392" s="166" t="s">
        <v>112</v>
      </c>
      <c r="K392" s="166" t="s">
        <v>32</v>
      </c>
      <c r="L392" s="166" t="s">
        <v>271</v>
      </c>
      <c r="M392" s="166" t="s">
        <v>2205</v>
      </c>
      <c r="N392" s="166" t="s">
        <v>111</v>
      </c>
      <c r="O392" s="166"/>
      <c r="P392" s="166"/>
      <c r="Q392" s="166" t="s">
        <v>2740</v>
      </c>
      <c r="R392" s="166" t="s">
        <v>32</v>
      </c>
      <c r="S392" s="166" t="s">
        <v>2741</v>
      </c>
      <c r="T392" s="166" t="s">
        <v>204</v>
      </c>
      <c r="U392" s="166" t="s">
        <v>2742</v>
      </c>
      <c r="V392" s="166" t="s">
        <v>338</v>
      </c>
      <c r="W392" s="166" t="s">
        <v>227</v>
      </c>
      <c r="X392" s="166" t="s">
        <v>112</v>
      </c>
      <c r="Y392" s="166" t="s">
        <v>2408</v>
      </c>
      <c r="Z392" s="166" t="s">
        <v>2409</v>
      </c>
      <c r="AA392" s="166" t="s">
        <v>2410</v>
      </c>
      <c r="AB392" s="166" t="s">
        <v>2740</v>
      </c>
      <c r="AC392" s="166">
        <v>5873410</v>
      </c>
      <c r="AD392" s="166" t="s">
        <v>32</v>
      </c>
      <c r="AE392" s="166" t="s">
        <v>2743</v>
      </c>
      <c r="AF392" s="166" t="s">
        <v>32</v>
      </c>
      <c r="AG392" s="166" t="s">
        <v>2743</v>
      </c>
      <c r="AH392" s="167" t="s">
        <v>39</v>
      </c>
      <c r="AI392" s="166" t="s">
        <v>2417</v>
      </c>
      <c r="AJ392" s="166" t="s">
        <v>2418</v>
      </c>
      <c r="AK392" s="166" t="s">
        <v>127</v>
      </c>
      <c r="AL392" s="166" t="s">
        <v>111</v>
      </c>
      <c r="AM392" s="168">
        <v>11371</v>
      </c>
      <c r="AN392" s="166"/>
      <c r="AO392" s="166" t="s">
        <v>111</v>
      </c>
      <c r="AP392" s="166" t="s">
        <v>212</v>
      </c>
      <c r="AQ392" s="166" t="s">
        <v>184</v>
      </c>
      <c r="AR392" s="166" t="s">
        <v>1296</v>
      </c>
      <c r="AS392" s="166" t="s">
        <v>2744</v>
      </c>
      <c r="AT392" s="166" t="s">
        <v>2747</v>
      </c>
      <c r="AU392" s="166" t="s">
        <v>471</v>
      </c>
      <c r="AV392" s="166"/>
      <c r="AW392" s="166" t="s">
        <v>2746</v>
      </c>
      <c r="AX392" s="166"/>
      <c r="AY392" s="166"/>
      <c r="AZ392" s="166"/>
      <c r="BA392" s="166"/>
      <c r="BB392" s="166">
        <v>92772543</v>
      </c>
      <c r="BC392" s="166" t="s">
        <v>137</v>
      </c>
      <c r="BD392" s="166" t="s">
        <v>138</v>
      </c>
      <c r="BE392" s="166" t="s">
        <v>239</v>
      </c>
      <c r="BF392" s="166" t="s">
        <v>140</v>
      </c>
      <c r="BG392" s="166" t="s">
        <v>190</v>
      </c>
      <c r="BH392" s="166" t="s">
        <v>286</v>
      </c>
      <c r="BI392" s="166" t="s">
        <v>191</v>
      </c>
      <c r="BJ392" s="166" t="s">
        <v>111</v>
      </c>
      <c r="BK392" s="166"/>
      <c r="BL392" s="166" t="s">
        <v>142</v>
      </c>
      <c r="BM392" s="166"/>
      <c r="BN392" s="166" t="s">
        <v>192</v>
      </c>
      <c r="BO392" s="166" t="s">
        <v>287</v>
      </c>
    </row>
    <row r="393" spans="1:67">
      <c r="A393" s="166">
        <v>383</v>
      </c>
      <c r="B393" s="166" t="s">
        <v>106</v>
      </c>
      <c r="C393" s="166" t="s">
        <v>107</v>
      </c>
      <c r="D393" s="166" t="s">
        <v>397</v>
      </c>
      <c r="E393" s="166" t="s">
        <v>2737</v>
      </c>
      <c r="F393" s="166" t="s">
        <v>268</v>
      </c>
      <c r="G393" s="166" t="s">
        <v>2738</v>
      </c>
      <c r="H393" s="166" t="s">
        <v>2739</v>
      </c>
      <c r="I393" s="166" t="s">
        <v>111</v>
      </c>
      <c r="J393" s="166" t="s">
        <v>112</v>
      </c>
      <c r="K393" s="166" t="s">
        <v>32</v>
      </c>
      <c r="L393" s="166" t="s">
        <v>271</v>
      </c>
      <c r="M393" s="166" t="s">
        <v>2205</v>
      </c>
      <c r="N393" s="166" t="s">
        <v>111</v>
      </c>
      <c r="O393" s="166"/>
      <c r="P393" s="166"/>
      <c r="Q393" s="166" t="s">
        <v>2740</v>
      </c>
      <c r="R393" s="166" t="s">
        <v>32</v>
      </c>
      <c r="S393" s="166" t="s">
        <v>2741</v>
      </c>
      <c r="T393" s="166" t="s">
        <v>204</v>
      </c>
      <c r="U393" s="166" t="s">
        <v>2742</v>
      </c>
      <c r="V393" s="166" t="s">
        <v>338</v>
      </c>
      <c r="W393" s="166" t="s">
        <v>227</v>
      </c>
      <c r="X393" s="166" t="s">
        <v>112</v>
      </c>
      <c r="Y393" s="166" t="s">
        <v>2408</v>
      </c>
      <c r="Z393" s="166" t="s">
        <v>2409</v>
      </c>
      <c r="AA393" s="166" t="s">
        <v>2410</v>
      </c>
      <c r="AB393" s="166" t="s">
        <v>2740</v>
      </c>
      <c r="AC393" s="166">
        <v>5873410</v>
      </c>
      <c r="AD393" s="166" t="s">
        <v>32</v>
      </c>
      <c r="AE393" s="166" t="s">
        <v>2743</v>
      </c>
      <c r="AF393" s="166" t="s">
        <v>32</v>
      </c>
      <c r="AG393" s="166" t="s">
        <v>2743</v>
      </c>
      <c r="AH393" s="167" t="s">
        <v>39</v>
      </c>
      <c r="AI393" s="166" t="s">
        <v>2420</v>
      </c>
      <c r="AJ393" s="166" t="s">
        <v>2421</v>
      </c>
      <c r="AK393" s="166" t="s">
        <v>127</v>
      </c>
      <c r="AL393" s="166" t="s">
        <v>111</v>
      </c>
      <c r="AM393" s="168">
        <v>17283.9</v>
      </c>
      <c r="AN393" s="166"/>
      <c r="AO393" s="166" t="s">
        <v>111</v>
      </c>
      <c r="AP393" s="166" t="s">
        <v>212</v>
      </c>
      <c r="AQ393" s="166" t="s">
        <v>184</v>
      </c>
      <c r="AR393" s="166" t="s">
        <v>1296</v>
      </c>
      <c r="AS393" s="166" t="s">
        <v>2744</v>
      </c>
      <c r="AT393" s="166" t="s">
        <v>2748</v>
      </c>
      <c r="AU393" s="166" t="s">
        <v>471</v>
      </c>
      <c r="AV393" s="166"/>
      <c r="AW393" s="166" t="s">
        <v>2746</v>
      </c>
      <c r="AX393" s="166"/>
      <c r="AY393" s="166"/>
      <c r="AZ393" s="166"/>
      <c r="BA393" s="166"/>
      <c r="BB393" s="166">
        <v>92772543</v>
      </c>
      <c r="BC393" s="166" t="s">
        <v>137</v>
      </c>
      <c r="BD393" s="166" t="s">
        <v>138</v>
      </c>
      <c r="BE393" s="166" t="s">
        <v>239</v>
      </c>
      <c r="BF393" s="166" t="s">
        <v>140</v>
      </c>
      <c r="BG393" s="166" t="s">
        <v>190</v>
      </c>
      <c r="BH393" s="166" t="s">
        <v>286</v>
      </c>
      <c r="BI393" s="166" t="s">
        <v>191</v>
      </c>
      <c r="BJ393" s="166" t="s">
        <v>111</v>
      </c>
      <c r="BK393" s="166"/>
      <c r="BL393" s="166" t="s">
        <v>142</v>
      </c>
      <c r="BM393" s="166"/>
      <c r="BN393" s="166" t="s">
        <v>192</v>
      </c>
      <c r="BO393" s="166" t="s">
        <v>287</v>
      </c>
    </row>
    <row r="394" spans="1:67">
      <c r="A394" s="166">
        <v>384</v>
      </c>
      <c r="B394" s="166" t="s">
        <v>106</v>
      </c>
      <c r="C394" s="166" t="s">
        <v>107</v>
      </c>
      <c r="D394" s="166" t="s">
        <v>397</v>
      </c>
      <c r="E394" s="166" t="s">
        <v>2737</v>
      </c>
      <c r="F394" s="166" t="s">
        <v>268</v>
      </c>
      <c r="G394" s="166" t="s">
        <v>2738</v>
      </c>
      <c r="H394" s="166" t="s">
        <v>2739</v>
      </c>
      <c r="I394" s="166" t="s">
        <v>111</v>
      </c>
      <c r="J394" s="166" t="s">
        <v>112</v>
      </c>
      <c r="K394" s="166" t="s">
        <v>32</v>
      </c>
      <c r="L394" s="166" t="s">
        <v>271</v>
      </c>
      <c r="M394" s="166" t="s">
        <v>2205</v>
      </c>
      <c r="N394" s="166" t="s">
        <v>111</v>
      </c>
      <c r="O394" s="166"/>
      <c r="P394" s="166"/>
      <c r="Q394" s="166" t="s">
        <v>2740</v>
      </c>
      <c r="R394" s="166" t="s">
        <v>32</v>
      </c>
      <c r="S394" s="166" t="s">
        <v>2741</v>
      </c>
      <c r="T394" s="166" t="s">
        <v>204</v>
      </c>
      <c r="U394" s="166" t="s">
        <v>2742</v>
      </c>
      <c r="V394" s="166" t="s">
        <v>338</v>
      </c>
      <c r="W394" s="166" t="s">
        <v>227</v>
      </c>
      <c r="X394" s="166" t="s">
        <v>112</v>
      </c>
      <c r="Y394" s="166" t="s">
        <v>2408</v>
      </c>
      <c r="Z394" s="166" t="s">
        <v>2409</v>
      </c>
      <c r="AA394" s="166" t="s">
        <v>2410</v>
      </c>
      <c r="AB394" s="166" t="s">
        <v>2740</v>
      </c>
      <c r="AC394" s="166">
        <v>5873410</v>
      </c>
      <c r="AD394" s="166" t="s">
        <v>32</v>
      </c>
      <c r="AE394" s="166" t="s">
        <v>2743</v>
      </c>
      <c r="AF394" s="166" t="s">
        <v>32</v>
      </c>
      <c r="AG394" s="166" t="s">
        <v>2743</v>
      </c>
      <c r="AH394" s="167" t="s">
        <v>39</v>
      </c>
      <c r="AI394" s="166" t="s">
        <v>2423</v>
      </c>
      <c r="AJ394" s="166" t="s">
        <v>2424</v>
      </c>
      <c r="AK394" s="166" t="s">
        <v>127</v>
      </c>
      <c r="AL394" s="166" t="s">
        <v>111</v>
      </c>
      <c r="AM394" s="168">
        <v>7500</v>
      </c>
      <c r="AN394" s="166"/>
      <c r="AO394" s="166" t="s">
        <v>111</v>
      </c>
      <c r="AP394" s="166" t="s">
        <v>212</v>
      </c>
      <c r="AQ394" s="166" t="s">
        <v>184</v>
      </c>
      <c r="AR394" s="166" t="s">
        <v>1296</v>
      </c>
      <c r="AS394" s="166" t="s">
        <v>2744</v>
      </c>
      <c r="AT394" s="166" t="s">
        <v>2749</v>
      </c>
      <c r="AU394" s="166" t="s">
        <v>471</v>
      </c>
      <c r="AV394" s="166"/>
      <c r="AW394" s="166" t="s">
        <v>2746</v>
      </c>
      <c r="AX394" s="166"/>
      <c r="AY394" s="166"/>
      <c r="AZ394" s="166"/>
      <c r="BA394" s="166"/>
      <c r="BB394" s="166">
        <v>92772543</v>
      </c>
      <c r="BC394" s="166" t="s">
        <v>137</v>
      </c>
      <c r="BD394" s="166" t="s">
        <v>138</v>
      </c>
      <c r="BE394" s="166" t="s">
        <v>239</v>
      </c>
      <c r="BF394" s="166" t="s">
        <v>140</v>
      </c>
      <c r="BG394" s="166" t="s">
        <v>190</v>
      </c>
      <c r="BH394" s="166" t="s">
        <v>286</v>
      </c>
      <c r="BI394" s="166" t="s">
        <v>191</v>
      </c>
      <c r="BJ394" s="166" t="s">
        <v>111</v>
      </c>
      <c r="BK394" s="166"/>
      <c r="BL394" s="166" t="s">
        <v>142</v>
      </c>
      <c r="BM394" s="166"/>
      <c r="BN394" s="166" t="s">
        <v>192</v>
      </c>
      <c r="BO394" s="166" t="s">
        <v>287</v>
      </c>
    </row>
    <row r="395" spans="1:67">
      <c r="A395" s="166">
        <v>385</v>
      </c>
      <c r="B395" s="166" t="s">
        <v>106</v>
      </c>
      <c r="C395" s="166" t="s">
        <v>107</v>
      </c>
      <c r="D395" s="166" t="s">
        <v>397</v>
      </c>
      <c r="E395" s="166" t="s">
        <v>2737</v>
      </c>
      <c r="F395" s="166" t="s">
        <v>268</v>
      </c>
      <c r="G395" s="166" t="s">
        <v>2738</v>
      </c>
      <c r="H395" s="166" t="s">
        <v>2739</v>
      </c>
      <c r="I395" s="166" t="s">
        <v>111</v>
      </c>
      <c r="J395" s="166" t="s">
        <v>112</v>
      </c>
      <c r="K395" s="166" t="s">
        <v>32</v>
      </c>
      <c r="L395" s="166" t="s">
        <v>271</v>
      </c>
      <c r="M395" s="166" t="s">
        <v>2205</v>
      </c>
      <c r="N395" s="166" t="s">
        <v>111</v>
      </c>
      <c r="O395" s="166"/>
      <c r="P395" s="166"/>
      <c r="Q395" s="166" t="s">
        <v>2740</v>
      </c>
      <c r="R395" s="166" t="s">
        <v>32</v>
      </c>
      <c r="S395" s="166" t="s">
        <v>2741</v>
      </c>
      <c r="T395" s="166" t="s">
        <v>204</v>
      </c>
      <c r="U395" s="166" t="s">
        <v>2742</v>
      </c>
      <c r="V395" s="166" t="s">
        <v>338</v>
      </c>
      <c r="W395" s="166" t="s">
        <v>227</v>
      </c>
      <c r="X395" s="166" t="s">
        <v>112</v>
      </c>
      <c r="Y395" s="166" t="s">
        <v>2408</v>
      </c>
      <c r="Z395" s="166" t="s">
        <v>2409</v>
      </c>
      <c r="AA395" s="166" t="s">
        <v>2410</v>
      </c>
      <c r="AB395" s="166" t="s">
        <v>2740</v>
      </c>
      <c r="AC395" s="166">
        <v>5873410</v>
      </c>
      <c r="AD395" s="166" t="s">
        <v>32</v>
      </c>
      <c r="AE395" s="166" t="s">
        <v>2743</v>
      </c>
      <c r="AF395" s="166" t="s">
        <v>32</v>
      </c>
      <c r="AG395" s="166" t="s">
        <v>2743</v>
      </c>
      <c r="AH395" s="167" t="s">
        <v>39</v>
      </c>
      <c r="AI395" s="166" t="s">
        <v>2750</v>
      </c>
      <c r="AJ395" s="166" t="s">
        <v>1341</v>
      </c>
      <c r="AK395" s="166" t="s">
        <v>127</v>
      </c>
      <c r="AL395" s="166" t="s">
        <v>111</v>
      </c>
      <c r="AM395" s="168">
        <v>9000</v>
      </c>
      <c r="AN395" s="166"/>
      <c r="AO395" s="166" t="s">
        <v>111</v>
      </c>
      <c r="AP395" s="166" t="s">
        <v>212</v>
      </c>
      <c r="AQ395" s="166" t="s">
        <v>184</v>
      </c>
      <c r="AR395" s="166" t="s">
        <v>1296</v>
      </c>
      <c r="AS395" s="166" t="s">
        <v>2744</v>
      </c>
      <c r="AT395" s="166"/>
      <c r="AU395" s="166" t="s">
        <v>471</v>
      </c>
      <c r="AV395" s="166"/>
      <c r="AW395" s="166" t="s">
        <v>2746</v>
      </c>
      <c r="AX395" s="166"/>
      <c r="AY395" s="166"/>
      <c r="AZ395" s="166"/>
      <c r="BA395" s="166"/>
      <c r="BB395" s="166">
        <v>92772543</v>
      </c>
      <c r="BC395" s="166" t="s">
        <v>137</v>
      </c>
      <c r="BD395" s="166" t="s">
        <v>138</v>
      </c>
      <c r="BE395" s="166" t="s">
        <v>239</v>
      </c>
      <c r="BF395" s="166" t="s">
        <v>140</v>
      </c>
      <c r="BG395" s="166" t="s">
        <v>190</v>
      </c>
      <c r="BH395" s="166" t="s">
        <v>286</v>
      </c>
      <c r="BI395" s="166" t="s">
        <v>191</v>
      </c>
      <c r="BJ395" s="166" t="s">
        <v>111</v>
      </c>
      <c r="BK395" s="166"/>
      <c r="BL395" s="166"/>
      <c r="BM395" s="166"/>
      <c r="BN395" s="166" t="s">
        <v>192</v>
      </c>
      <c r="BO395" s="166" t="s">
        <v>287</v>
      </c>
    </row>
    <row r="396" spans="1:67">
      <c r="A396" s="166">
        <v>386</v>
      </c>
      <c r="B396" s="166" t="s">
        <v>106</v>
      </c>
      <c r="C396" s="166" t="s">
        <v>107</v>
      </c>
      <c r="D396" s="166" t="s">
        <v>2751</v>
      </c>
      <c r="E396" s="166" t="s">
        <v>2752</v>
      </c>
      <c r="F396" s="166" t="s">
        <v>2753</v>
      </c>
      <c r="G396" s="166" t="s">
        <v>2754</v>
      </c>
      <c r="H396" s="166" t="s">
        <v>2755</v>
      </c>
      <c r="I396" s="166"/>
      <c r="J396" s="166" t="s">
        <v>228</v>
      </c>
      <c r="K396" s="166" t="s">
        <v>9</v>
      </c>
      <c r="L396" s="166" t="s">
        <v>171</v>
      </c>
      <c r="M396" s="166" t="s">
        <v>172</v>
      </c>
      <c r="N396" s="166" t="s">
        <v>2756</v>
      </c>
      <c r="O396" s="166"/>
      <c r="P396" s="166"/>
      <c r="Q396" s="166" t="s">
        <v>2751</v>
      </c>
      <c r="R396" s="166" t="s">
        <v>430</v>
      </c>
      <c r="S396" s="166" t="s">
        <v>2757</v>
      </c>
      <c r="T396" s="166" t="s">
        <v>117</v>
      </c>
      <c r="U396" s="166" t="s">
        <v>2758</v>
      </c>
      <c r="V396" s="166" t="s">
        <v>119</v>
      </c>
      <c r="W396" s="166" t="s">
        <v>2759</v>
      </c>
      <c r="X396" s="166" t="s">
        <v>228</v>
      </c>
      <c r="Y396" s="166" t="s">
        <v>628</v>
      </c>
      <c r="Z396" s="166" t="s">
        <v>2760</v>
      </c>
      <c r="AA396" s="166" t="s">
        <v>2761</v>
      </c>
      <c r="AB396" s="166" t="s">
        <v>2751</v>
      </c>
      <c r="AC396" s="166">
        <v>5872984</v>
      </c>
      <c r="AD396" s="166" t="s">
        <v>9</v>
      </c>
      <c r="AE396" s="166" t="s">
        <v>2762</v>
      </c>
      <c r="AF396" s="166" t="s">
        <v>430</v>
      </c>
      <c r="AG396" s="166" t="s">
        <v>2763</v>
      </c>
      <c r="AH396" s="167" t="s">
        <v>41</v>
      </c>
      <c r="AI396" s="166"/>
      <c r="AJ396" s="166"/>
      <c r="AK396" s="166" t="s">
        <v>127</v>
      </c>
      <c r="AL396" s="166" t="s">
        <v>111</v>
      </c>
      <c r="AM396" s="168">
        <v>62400</v>
      </c>
      <c r="AN396" s="166" t="s">
        <v>128</v>
      </c>
      <c r="AO396" s="166" t="s">
        <v>2753</v>
      </c>
      <c r="AP396" s="166" t="s">
        <v>447</v>
      </c>
      <c r="AQ396" s="166" t="s">
        <v>184</v>
      </c>
      <c r="AR396" s="166"/>
      <c r="AS396" s="166" t="s">
        <v>2764</v>
      </c>
      <c r="AT396" s="166"/>
      <c r="AU396" s="166"/>
      <c r="AV396" s="166"/>
      <c r="AW396" s="166" t="s">
        <v>2765</v>
      </c>
      <c r="AX396" s="166"/>
      <c r="AY396" s="166"/>
      <c r="AZ396" s="166"/>
      <c r="BA396" s="166"/>
      <c r="BB396" s="166">
        <v>59155256</v>
      </c>
      <c r="BC396" s="166" t="s">
        <v>137</v>
      </c>
      <c r="BD396" s="166" t="s">
        <v>138</v>
      </c>
      <c r="BE396" s="166" t="s">
        <v>911</v>
      </c>
      <c r="BF396" s="166" t="s">
        <v>812</v>
      </c>
      <c r="BG396" s="166" t="s">
        <v>190</v>
      </c>
      <c r="BH396" s="166" t="s">
        <v>286</v>
      </c>
      <c r="BI396" s="166" t="s">
        <v>137</v>
      </c>
      <c r="BJ396" s="166" t="s">
        <v>111</v>
      </c>
      <c r="BK396" s="166"/>
      <c r="BL396" s="166"/>
      <c r="BM396" s="166"/>
      <c r="BN396" s="166" t="s">
        <v>143</v>
      </c>
      <c r="BO396" s="166" t="s">
        <v>172</v>
      </c>
    </row>
    <row r="397" spans="1:67">
      <c r="A397" s="166">
        <v>387</v>
      </c>
      <c r="B397" s="166" t="s">
        <v>106</v>
      </c>
      <c r="C397" s="166" t="s">
        <v>107</v>
      </c>
      <c r="D397" s="166" t="s">
        <v>2766</v>
      </c>
      <c r="E397" s="166" t="s">
        <v>2767</v>
      </c>
      <c r="F397" s="166" t="s">
        <v>244</v>
      </c>
      <c r="G397" s="166" t="s">
        <v>2768</v>
      </c>
      <c r="H397" s="166" t="s">
        <v>2769</v>
      </c>
      <c r="I397" s="166" t="s">
        <v>601</v>
      </c>
      <c r="J397" s="166" t="s">
        <v>298</v>
      </c>
      <c r="K397" s="166" t="s">
        <v>602</v>
      </c>
      <c r="L397" s="166" t="s">
        <v>603</v>
      </c>
      <c r="M397" s="166" t="s">
        <v>604</v>
      </c>
      <c r="N397" s="166" t="s">
        <v>111</v>
      </c>
      <c r="O397" s="166" t="s">
        <v>602</v>
      </c>
      <c r="P397" s="166" t="s">
        <v>1026</v>
      </c>
      <c r="Q397" s="166" t="s">
        <v>1029</v>
      </c>
      <c r="R397" s="166" t="s">
        <v>1028</v>
      </c>
      <c r="S397" s="166" t="s">
        <v>2770</v>
      </c>
      <c r="T397" s="166" t="s">
        <v>204</v>
      </c>
      <c r="U397" s="166" t="s">
        <v>2771</v>
      </c>
      <c r="V397" s="166" t="s">
        <v>119</v>
      </c>
      <c r="W397" s="166" t="s">
        <v>120</v>
      </c>
      <c r="X397" s="166" t="s">
        <v>112</v>
      </c>
      <c r="Y397" s="166" t="s">
        <v>319</v>
      </c>
      <c r="Z397" s="166" t="s">
        <v>544</v>
      </c>
      <c r="AA397" s="166" t="s">
        <v>545</v>
      </c>
      <c r="AB397" s="166" t="s">
        <v>1029</v>
      </c>
      <c r="AC397" s="166">
        <v>5895487</v>
      </c>
      <c r="AD397" s="166" t="s">
        <v>9</v>
      </c>
      <c r="AE397" s="166" t="s">
        <v>2772</v>
      </c>
      <c r="AF397" s="166" t="s">
        <v>1028</v>
      </c>
      <c r="AG397" s="166" t="s">
        <v>2773</v>
      </c>
      <c r="AH397" s="167" t="s">
        <v>41</v>
      </c>
      <c r="AI397" s="166"/>
      <c r="AJ397" s="166"/>
      <c r="AK397" s="166" t="s">
        <v>127</v>
      </c>
      <c r="AL397" s="166" t="s">
        <v>111</v>
      </c>
      <c r="AM397" s="168">
        <v>27900</v>
      </c>
      <c r="AN397" s="166"/>
      <c r="AO397" s="166" t="s">
        <v>111</v>
      </c>
      <c r="AP397" s="166" t="s">
        <v>447</v>
      </c>
      <c r="AQ397" s="166" t="s">
        <v>184</v>
      </c>
      <c r="AR397" s="166"/>
      <c r="AS397" s="166" t="s">
        <v>1036</v>
      </c>
      <c r="AT397" s="166"/>
      <c r="AU397" s="166"/>
      <c r="AV397" s="166"/>
      <c r="AW397" s="166" t="s">
        <v>2774</v>
      </c>
      <c r="AX397" s="166"/>
      <c r="AY397" s="166"/>
      <c r="AZ397" s="166"/>
      <c r="BA397" s="166"/>
      <c r="BB397" s="166">
        <v>92955235</v>
      </c>
      <c r="BC397" s="166" t="s">
        <v>137</v>
      </c>
      <c r="BD397" s="166" t="s">
        <v>138</v>
      </c>
      <c r="BE397" s="166" t="s">
        <v>139</v>
      </c>
      <c r="BF397" s="166" t="s">
        <v>636</v>
      </c>
      <c r="BG397" s="166" t="s">
        <v>190</v>
      </c>
      <c r="BH397" s="166" t="s">
        <v>286</v>
      </c>
      <c r="BI397" s="166" t="s">
        <v>137</v>
      </c>
      <c r="BJ397" s="166" t="s">
        <v>111</v>
      </c>
      <c r="BK397" s="166"/>
      <c r="BL397" s="166"/>
      <c r="BM397" s="166"/>
      <c r="BN397" s="166" t="s">
        <v>192</v>
      </c>
      <c r="BO397" s="166" t="s">
        <v>620</v>
      </c>
    </row>
    <row r="398" spans="1:67">
      <c r="A398" s="166">
        <v>388</v>
      </c>
      <c r="B398" s="166" t="s">
        <v>106</v>
      </c>
      <c r="C398" s="166" t="s">
        <v>107</v>
      </c>
      <c r="D398" s="166" t="s">
        <v>379</v>
      </c>
      <c r="E398" s="166" t="s">
        <v>2775</v>
      </c>
      <c r="F398" s="166" t="s">
        <v>399</v>
      </c>
      <c r="G398" s="166" t="s">
        <v>2776</v>
      </c>
      <c r="H398" s="166" t="s">
        <v>2777</v>
      </c>
      <c r="I398" s="166" t="s">
        <v>111</v>
      </c>
      <c r="J398" s="166" t="s">
        <v>112</v>
      </c>
      <c r="K398" s="166" t="s">
        <v>2778</v>
      </c>
      <c r="L398" s="166" t="s">
        <v>402</v>
      </c>
      <c r="M398" s="166" t="s">
        <v>568</v>
      </c>
      <c r="N398" s="166" t="s">
        <v>111</v>
      </c>
      <c r="O398" s="166"/>
      <c r="P398" s="166"/>
      <c r="Q398" s="166" t="s">
        <v>2779</v>
      </c>
      <c r="R398" s="166" t="s">
        <v>2778</v>
      </c>
      <c r="S398" s="166" t="s">
        <v>2780</v>
      </c>
      <c r="T398" s="166" t="s">
        <v>204</v>
      </c>
      <c r="U398" s="166" t="s">
        <v>2781</v>
      </c>
      <c r="V398" s="166" t="s">
        <v>338</v>
      </c>
      <c r="W398" s="166" t="s">
        <v>2782</v>
      </c>
      <c r="X398" s="166" t="s">
        <v>112</v>
      </c>
      <c r="Y398" s="166" t="s">
        <v>1763</v>
      </c>
      <c r="Z398" s="166" t="s">
        <v>2783</v>
      </c>
      <c r="AA398" s="166" t="s">
        <v>2784</v>
      </c>
      <c r="AB398" s="166" t="s">
        <v>2779</v>
      </c>
      <c r="AC398" s="166">
        <v>5895327</v>
      </c>
      <c r="AD398" s="166" t="s">
        <v>23</v>
      </c>
      <c r="AE398" s="166" t="s">
        <v>2785</v>
      </c>
      <c r="AF398" s="166" t="s">
        <v>2778</v>
      </c>
      <c r="AG398" s="166" t="s">
        <v>2786</v>
      </c>
      <c r="AH398" s="167" t="s">
        <v>41</v>
      </c>
      <c r="AI398" s="166"/>
      <c r="AJ398" s="166"/>
      <c r="AK398" s="166" t="s">
        <v>127</v>
      </c>
      <c r="AL398" s="166" t="s">
        <v>111</v>
      </c>
      <c r="AM398" s="168">
        <v>14400</v>
      </c>
      <c r="AN398" s="166"/>
      <c r="AO398" s="166" t="s">
        <v>111</v>
      </c>
      <c r="AP398" s="166" t="s">
        <v>447</v>
      </c>
      <c r="AQ398" s="166" t="s">
        <v>184</v>
      </c>
      <c r="AR398" s="166"/>
      <c r="AS398" s="166" t="s">
        <v>2787</v>
      </c>
      <c r="AT398" s="166"/>
      <c r="AU398" s="166"/>
      <c r="AV398" s="166"/>
      <c r="AW398" s="166" t="s">
        <v>2788</v>
      </c>
      <c r="AX398" s="166"/>
      <c r="AY398" s="166"/>
      <c r="AZ398" s="166"/>
      <c r="BA398" s="166"/>
      <c r="BB398" s="166">
        <v>92953736</v>
      </c>
      <c r="BC398" s="166" t="s">
        <v>137</v>
      </c>
      <c r="BD398" s="166" t="s">
        <v>138</v>
      </c>
      <c r="BE398" s="166" t="s">
        <v>375</v>
      </c>
      <c r="BF398" s="166" t="s">
        <v>2789</v>
      </c>
      <c r="BG398" s="166" t="s">
        <v>190</v>
      </c>
      <c r="BH398" s="166" t="s">
        <v>141</v>
      </c>
      <c r="BI398" s="166" t="s">
        <v>137</v>
      </c>
      <c r="BJ398" s="166" t="s">
        <v>111</v>
      </c>
      <c r="BK398" s="166"/>
      <c r="BL398" s="166"/>
      <c r="BM398" s="166"/>
      <c r="BN398" s="166" t="s">
        <v>192</v>
      </c>
      <c r="BO398" s="166" t="s">
        <v>287</v>
      </c>
    </row>
    <row r="399" spans="1:67">
      <c r="A399" s="166">
        <v>389</v>
      </c>
      <c r="B399" s="166" t="s">
        <v>106</v>
      </c>
      <c r="C399" s="166" t="s">
        <v>107</v>
      </c>
      <c r="D399" s="166" t="s">
        <v>298</v>
      </c>
      <c r="E399" s="166" t="s">
        <v>2790</v>
      </c>
      <c r="F399" s="166" t="s">
        <v>290</v>
      </c>
      <c r="G399" s="166" t="s">
        <v>2791</v>
      </c>
      <c r="H399" s="166" t="s">
        <v>2792</v>
      </c>
      <c r="I399" s="166" t="s">
        <v>111</v>
      </c>
      <c r="J399" s="166" t="s">
        <v>298</v>
      </c>
      <c r="K399" s="166" t="s">
        <v>32</v>
      </c>
      <c r="L399" s="166" t="s">
        <v>478</v>
      </c>
      <c r="M399" s="166" t="s">
        <v>478</v>
      </c>
      <c r="N399" s="166" t="s">
        <v>111</v>
      </c>
      <c r="O399" s="166"/>
      <c r="P399" s="166"/>
      <c r="Q399" s="166" t="s">
        <v>2793</v>
      </c>
      <c r="R399" s="166" t="s">
        <v>32</v>
      </c>
      <c r="S399" s="166" t="s">
        <v>2794</v>
      </c>
      <c r="T399" s="166" t="s">
        <v>204</v>
      </c>
      <c r="U399" s="166" t="s">
        <v>2795</v>
      </c>
      <c r="V399" s="166" t="s">
        <v>338</v>
      </c>
      <c r="W399" s="166" t="s">
        <v>366</v>
      </c>
      <c r="X399" s="166" t="s">
        <v>112</v>
      </c>
      <c r="Y399" s="166" t="s">
        <v>253</v>
      </c>
      <c r="Z399" s="166" t="s">
        <v>2448</v>
      </c>
      <c r="AA399" s="166" t="s">
        <v>2169</v>
      </c>
      <c r="AB399" s="166" t="s">
        <v>2793</v>
      </c>
      <c r="AC399" s="166">
        <v>5894773</v>
      </c>
      <c r="AD399" s="166" t="s">
        <v>32</v>
      </c>
      <c r="AE399" s="166" t="s">
        <v>2796</v>
      </c>
      <c r="AF399" s="166" t="s">
        <v>32</v>
      </c>
      <c r="AG399" s="166" t="s">
        <v>2796</v>
      </c>
      <c r="AH399" s="167" t="s">
        <v>41</v>
      </c>
      <c r="AI399" s="166" t="s">
        <v>2797</v>
      </c>
      <c r="AJ399" s="166" t="s">
        <v>164</v>
      </c>
      <c r="AK399" s="166" t="s">
        <v>127</v>
      </c>
      <c r="AL399" s="166" t="s">
        <v>111</v>
      </c>
      <c r="AM399" s="168">
        <v>4621.5</v>
      </c>
      <c r="AN399" s="166"/>
      <c r="AO399" s="166" t="s">
        <v>111</v>
      </c>
      <c r="AP399" s="166" t="s">
        <v>212</v>
      </c>
      <c r="AQ399" s="166" t="s">
        <v>184</v>
      </c>
      <c r="AR399" s="166" t="s">
        <v>826</v>
      </c>
      <c r="AS399" s="166" t="s">
        <v>2798</v>
      </c>
      <c r="AT399" s="166" t="s">
        <v>2799</v>
      </c>
      <c r="AU399" s="166" t="s">
        <v>500</v>
      </c>
      <c r="AV399" s="166"/>
      <c r="AW399" s="166" t="s">
        <v>2800</v>
      </c>
      <c r="AX399" s="166"/>
      <c r="AY399" s="166"/>
      <c r="AZ399" s="166"/>
      <c r="BA399" s="166"/>
      <c r="BB399" s="166">
        <v>92754334</v>
      </c>
      <c r="BC399" s="166" t="s">
        <v>137</v>
      </c>
      <c r="BD399" s="166" t="s">
        <v>138</v>
      </c>
      <c r="BE399" s="166" t="s">
        <v>375</v>
      </c>
      <c r="BF399" s="166" t="s">
        <v>2255</v>
      </c>
      <c r="BG399" s="166" t="s">
        <v>1631</v>
      </c>
      <c r="BH399" s="166" t="s">
        <v>141</v>
      </c>
      <c r="BI399" s="166" t="s">
        <v>191</v>
      </c>
      <c r="BJ399" s="166" t="s">
        <v>111</v>
      </c>
      <c r="BK399" s="166"/>
      <c r="BL399" s="166" t="s">
        <v>142</v>
      </c>
      <c r="BM399" s="166"/>
      <c r="BN399" s="166" t="s">
        <v>143</v>
      </c>
      <c r="BO399" s="166" t="s">
        <v>307</v>
      </c>
    </row>
    <row r="400" spans="1:67">
      <c r="A400" s="166">
        <v>390</v>
      </c>
      <c r="B400" s="166" t="s">
        <v>106</v>
      </c>
      <c r="C400" s="166" t="s">
        <v>107</v>
      </c>
      <c r="D400" s="166" t="s">
        <v>298</v>
      </c>
      <c r="E400" s="166" t="s">
        <v>2790</v>
      </c>
      <c r="F400" s="166" t="s">
        <v>290</v>
      </c>
      <c r="G400" s="166" t="s">
        <v>2791</v>
      </c>
      <c r="H400" s="166" t="s">
        <v>2792</v>
      </c>
      <c r="I400" s="166" t="s">
        <v>111</v>
      </c>
      <c r="J400" s="166" t="s">
        <v>298</v>
      </c>
      <c r="K400" s="166" t="s">
        <v>32</v>
      </c>
      <c r="L400" s="166" t="s">
        <v>478</v>
      </c>
      <c r="M400" s="166" t="s">
        <v>478</v>
      </c>
      <c r="N400" s="166" t="s">
        <v>111</v>
      </c>
      <c r="O400" s="166"/>
      <c r="P400" s="166"/>
      <c r="Q400" s="166" t="s">
        <v>2793</v>
      </c>
      <c r="R400" s="166" t="s">
        <v>32</v>
      </c>
      <c r="S400" s="166" t="s">
        <v>2794</v>
      </c>
      <c r="T400" s="166" t="s">
        <v>204</v>
      </c>
      <c r="U400" s="166" t="s">
        <v>2795</v>
      </c>
      <c r="V400" s="166" t="s">
        <v>338</v>
      </c>
      <c r="W400" s="166" t="s">
        <v>366</v>
      </c>
      <c r="X400" s="166" t="s">
        <v>112</v>
      </c>
      <c r="Y400" s="166" t="s">
        <v>253</v>
      </c>
      <c r="Z400" s="166" t="s">
        <v>2448</v>
      </c>
      <c r="AA400" s="166" t="s">
        <v>2169</v>
      </c>
      <c r="AB400" s="166" t="s">
        <v>2793</v>
      </c>
      <c r="AC400" s="166">
        <v>5894773</v>
      </c>
      <c r="AD400" s="166" t="s">
        <v>32</v>
      </c>
      <c r="AE400" s="166" t="s">
        <v>2796</v>
      </c>
      <c r="AF400" s="166" t="s">
        <v>32</v>
      </c>
      <c r="AG400" s="166" t="s">
        <v>2796</v>
      </c>
      <c r="AH400" s="167" t="s">
        <v>41</v>
      </c>
      <c r="AI400" s="166" t="s">
        <v>1433</v>
      </c>
      <c r="AJ400" s="166" t="s">
        <v>907</v>
      </c>
      <c r="AK400" s="166" t="s">
        <v>127</v>
      </c>
      <c r="AL400" s="166" t="s">
        <v>111</v>
      </c>
      <c r="AM400" s="168">
        <v>3623.5</v>
      </c>
      <c r="AN400" s="166"/>
      <c r="AO400" s="166" t="s">
        <v>111</v>
      </c>
      <c r="AP400" s="166" t="s">
        <v>212</v>
      </c>
      <c r="AQ400" s="166" t="s">
        <v>184</v>
      </c>
      <c r="AR400" s="166" t="s">
        <v>826</v>
      </c>
      <c r="AS400" s="166" t="s">
        <v>2798</v>
      </c>
      <c r="AT400" s="166" t="s">
        <v>2801</v>
      </c>
      <c r="AU400" s="166" t="s">
        <v>500</v>
      </c>
      <c r="AV400" s="166"/>
      <c r="AW400" s="166" t="s">
        <v>2800</v>
      </c>
      <c r="AX400" s="166"/>
      <c r="AY400" s="166"/>
      <c r="AZ400" s="166"/>
      <c r="BA400" s="166"/>
      <c r="BB400" s="166">
        <v>92754334</v>
      </c>
      <c r="BC400" s="166" t="s">
        <v>137</v>
      </c>
      <c r="BD400" s="166" t="s">
        <v>138</v>
      </c>
      <c r="BE400" s="166" t="s">
        <v>375</v>
      </c>
      <c r="BF400" s="166" t="s">
        <v>2255</v>
      </c>
      <c r="BG400" s="166" t="s">
        <v>1631</v>
      </c>
      <c r="BH400" s="166" t="s">
        <v>141</v>
      </c>
      <c r="BI400" s="166" t="s">
        <v>191</v>
      </c>
      <c r="BJ400" s="166" t="s">
        <v>111</v>
      </c>
      <c r="BK400" s="166"/>
      <c r="BL400" s="166" t="s">
        <v>142</v>
      </c>
      <c r="BM400" s="166"/>
      <c r="BN400" s="166" t="s">
        <v>143</v>
      </c>
      <c r="BO400" s="166" t="s">
        <v>307</v>
      </c>
    </row>
    <row r="401" spans="1:67">
      <c r="A401" s="166">
        <v>391</v>
      </c>
      <c r="B401" s="166" t="s">
        <v>106</v>
      </c>
      <c r="C401" s="166" t="s">
        <v>107</v>
      </c>
      <c r="D401" s="166" t="s">
        <v>298</v>
      </c>
      <c r="E401" s="166" t="s">
        <v>2790</v>
      </c>
      <c r="F401" s="166" t="s">
        <v>290</v>
      </c>
      <c r="G401" s="166" t="s">
        <v>2791</v>
      </c>
      <c r="H401" s="166" t="s">
        <v>2792</v>
      </c>
      <c r="I401" s="166" t="s">
        <v>111</v>
      </c>
      <c r="J401" s="166" t="s">
        <v>298</v>
      </c>
      <c r="K401" s="166" t="s">
        <v>32</v>
      </c>
      <c r="L401" s="166" t="s">
        <v>478</v>
      </c>
      <c r="M401" s="166" t="s">
        <v>478</v>
      </c>
      <c r="N401" s="166" t="s">
        <v>111</v>
      </c>
      <c r="O401" s="166"/>
      <c r="P401" s="166"/>
      <c r="Q401" s="166" t="s">
        <v>2793</v>
      </c>
      <c r="R401" s="166" t="s">
        <v>32</v>
      </c>
      <c r="S401" s="166" t="s">
        <v>2794</v>
      </c>
      <c r="T401" s="166" t="s">
        <v>204</v>
      </c>
      <c r="U401" s="166" t="s">
        <v>2795</v>
      </c>
      <c r="V401" s="166" t="s">
        <v>338</v>
      </c>
      <c r="W401" s="166" t="s">
        <v>366</v>
      </c>
      <c r="X401" s="166" t="s">
        <v>112</v>
      </c>
      <c r="Y401" s="166" t="s">
        <v>253</v>
      </c>
      <c r="Z401" s="166" t="s">
        <v>2448</v>
      </c>
      <c r="AA401" s="166" t="s">
        <v>2169</v>
      </c>
      <c r="AB401" s="166" t="s">
        <v>2793</v>
      </c>
      <c r="AC401" s="166">
        <v>5894773</v>
      </c>
      <c r="AD401" s="166" t="s">
        <v>32</v>
      </c>
      <c r="AE401" s="166" t="s">
        <v>2796</v>
      </c>
      <c r="AF401" s="166" t="s">
        <v>32</v>
      </c>
      <c r="AG401" s="166" t="s">
        <v>2796</v>
      </c>
      <c r="AH401" s="167" t="s">
        <v>41</v>
      </c>
      <c r="AI401" s="166" t="s">
        <v>1465</v>
      </c>
      <c r="AJ401" s="166" t="s">
        <v>155</v>
      </c>
      <c r="AK401" s="166" t="s">
        <v>127</v>
      </c>
      <c r="AL401" s="166" t="s">
        <v>111</v>
      </c>
      <c r="AM401" s="168">
        <v>3220.9</v>
      </c>
      <c r="AN401" s="166"/>
      <c r="AO401" s="166" t="s">
        <v>111</v>
      </c>
      <c r="AP401" s="166" t="s">
        <v>212</v>
      </c>
      <c r="AQ401" s="166" t="s">
        <v>184</v>
      </c>
      <c r="AR401" s="166" t="s">
        <v>826</v>
      </c>
      <c r="AS401" s="166" t="s">
        <v>2798</v>
      </c>
      <c r="AT401" s="166" t="s">
        <v>2802</v>
      </c>
      <c r="AU401" s="166" t="s">
        <v>500</v>
      </c>
      <c r="AV401" s="166"/>
      <c r="AW401" s="166" t="s">
        <v>2800</v>
      </c>
      <c r="AX401" s="166"/>
      <c r="AY401" s="166"/>
      <c r="AZ401" s="166"/>
      <c r="BA401" s="166"/>
      <c r="BB401" s="166">
        <v>92754334</v>
      </c>
      <c r="BC401" s="166" t="s">
        <v>137</v>
      </c>
      <c r="BD401" s="166" t="s">
        <v>138</v>
      </c>
      <c r="BE401" s="166" t="s">
        <v>375</v>
      </c>
      <c r="BF401" s="166" t="s">
        <v>2255</v>
      </c>
      <c r="BG401" s="166" t="s">
        <v>1631</v>
      </c>
      <c r="BH401" s="166" t="s">
        <v>141</v>
      </c>
      <c r="BI401" s="166" t="s">
        <v>191</v>
      </c>
      <c r="BJ401" s="166" t="s">
        <v>111</v>
      </c>
      <c r="BK401" s="166"/>
      <c r="BL401" s="166" t="s">
        <v>142</v>
      </c>
      <c r="BM401" s="166"/>
      <c r="BN401" s="166" t="s">
        <v>143</v>
      </c>
      <c r="BO401" s="166" t="s">
        <v>307</v>
      </c>
    </row>
    <row r="402" spans="1:67">
      <c r="A402" s="166">
        <v>392</v>
      </c>
      <c r="B402" s="166" t="s">
        <v>106</v>
      </c>
      <c r="C402" s="166" t="s">
        <v>107</v>
      </c>
      <c r="D402" s="166" t="s">
        <v>298</v>
      </c>
      <c r="E402" s="166" t="s">
        <v>2790</v>
      </c>
      <c r="F402" s="166" t="s">
        <v>290</v>
      </c>
      <c r="G402" s="166" t="s">
        <v>2791</v>
      </c>
      <c r="H402" s="166" t="s">
        <v>2792</v>
      </c>
      <c r="I402" s="166" t="s">
        <v>111</v>
      </c>
      <c r="J402" s="166" t="s">
        <v>298</v>
      </c>
      <c r="K402" s="166" t="s">
        <v>32</v>
      </c>
      <c r="L402" s="166" t="s">
        <v>478</v>
      </c>
      <c r="M402" s="166" t="s">
        <v>478</v>
      </c>
      <c r="N402" s="166" t="s">
        <v>111</v>
      </c>
      <c r="O402" s="166"/>
      <c r="P402" s="166"/>
      <c r="Q402" s="166" t="s">
        <v>2793</v>
      </c>
      <c r="R402" s="166" t="s">
        <v>32</v>
      </c>
      <c r="S402" s="166" t="s">
        <v>2794</v>
      </c>
      <c r="T402" s="166" t="s">
        <v>204</v>
      </c>
      <c r="U402" s="166" t="s">
        <v>2795</v>
      </c>
      <c r="V402" s="166" t="s">
        <v>338</v>
      </c>
      <c r="W402" s="166" t="s">
        <v>366</v>
      </c>
      <c r="X402" s="166" t="s">
        <v>112</v>
      </c>
      <c r="Y402" s="166" t="s">
        <v>253</v>
      </c>
      <c r="Z402" s="166" t="s">
        <v>2448</v>
      </c>
      <c r="AA402" s="166" t="s">
        <v>2169</v>
      </c>
      <c r="AB402" s="166" t="s">
        <v>2793</v>
      </c>
      <c r="AC402" s="166">
        <v>5894773</v>
      </c>
      <c r="AD402" s="166" t="s">
        <v>32</v>
      </c>
      <c r="AE402" s="166" t="s">
        <v>2796</v>
      </c>
      <c r="AF402" s="166" t="s">
        <v>32</v>
      </c>
      <c r="AG402" s="166" t="s">
        <v>2796</v>
      </c>
      <c r="AH402" s="167" t="s">
        <v>41</v>
      </c>
      <c r="AI402" s="166" t="s">
        <v>2803</v>
      </c>
      <c r="AJ402" s="166" t="s">
        <v>161</v>
      </c>
      <c r="AK402" s="166" t="s">
        <v>127</v>
      </c>
      <c r="AL402" s="166" t="s">
        <v>111</v>
      </c>
      <c r="AM402" s="168">
        <v>3784.6</v>
      </c>
      <c r="AN402" s="166"/>
      <c r="AO402" s="166" t="s">
        <v>111</v>
      </c>
      <c r="AP402" s="166" t="s">
        <v>212</v>
      </c>
      <c r="AQ402" s="166" t="s">
        <v>184</v>
      </c>
      <c r="AR402" s="166" t="s">
        <v>826</v>
      </c>
      <c r="AS402" s="166" t="s">
        <v>2798</v>
      </c>
      <c r="AT402" s="166" t="s">
        <v>2804</v>
      </c>
      <c r="AU402" s="166" t="s">
        <v>500</v>
      </c>
      <c r="AV402" s="166"/>
      <c r="AW402" s="166" t="s">
        <v>2800</v>
      </c>
      <c r="AX402" s="166"/>
      <c r="AY402" s="166"/>
      <c r="AZ402" s="166"/>
      <c r="BA402" s="166"/>
      <c r="BB402" s="166">
        <v>92754334</v>
      </c>
      <c r="BC402" s="166" t="s">
        <v>137</v>
      </c>
      <c r="BD402" s="166" t="s">
        <v>138</v>
      </c>
      <c r="BE402" s="166" t="s">
        <v>375</v>
      </c>
      <c r="BF402" s="166" t="s">
        <v>2255</v>
      </c>
      <c r="BG402" s="166" t="s">
        <v>1631</v>
      </c>
      <c r="BH402" s="166" t="s">
        <v>141</v>
      </c>
      <c r="BI402" s="166" t="s">
        <v>191</v>
      </c>
      <c r="BJ402" s="166" t="s">
        <v>111</v>
      </c>
      <c r="BK402" s="166"/>
      <c r="BL402" s="166" t="s">
        <v>142</v>
      </c>
      <c r="BM402" s="166"/>
      <c r="BN402" s="166" t="s">
        <v>143</v>
      </c>
      <c r="BO402" s="166" t="s">
        <v>307</v>
      </c>
    </row>
    <row r="403" spans="1:67">
      <c r="A403" s="166">
        <v>393</v>
      </c>
      <c r="B403" s="166" t="s">
        <v>106</v>
      </c>
      <c r="C403" s="166" t="s">
        <v>107</v>
      </c>
      <c r="D403" s="166" t="s">
        <v>298</v>
      </c>
      <c r="E403" s="166" t="s">
        <v>2790</v>
      </c>
      <c r="F403" s="166" t="s">
        <v>290</v>
      </c>
      <c r="G403" s="166" t="s">
        <v>2791</v>
      </c>
      <c r="H403" s="166" t="s">
        <v>2792</v>
      </c>
      <c r="I403" s="166" t="s">
        <v>111</v>
      </c>
      <c r="J403" s="166" t="s">
        <v>298</v>
      </c>
      <c r="K403" s="166" t="s">
        <v>32</v>
      </c>
      <c r="L403" s="166" t="s">
        <v>478</v>
      </c>
      <c r="M403" s="166" t="s">
        <v>478</v>
      </c>
      <c r="N403" s="166" t="s">
        <v>111</v>
      </c>
      <c r="O403" s="166"/>
      <c r="P403" s="166"/>
      <c r="Q403" s="166" t="s">
        <v>2793</v>
      </c>
      <c r="R403" s="166" t="s">
        <v>32</v>
      </c>
      <c r="S403" s="166" t="s">
        <v>2794</v>
      </c>
      <c r="T403" s="166" t="s">
        <v>204</v>
      </c>
      <c r="U403" s="166" t="s">
        <v>2795</v>
      </c>
      <c r="V403" s="166" t="s">
        <v>338</v>
      </c>
      <c r="W403" s="166" t="s">
        <v>366</v>
      </c>
      <c r="X403" s="166" t="s">
        <v>112</v>
      </c>
      <c r="Y403" s="166" t="s">
        <v>253</v>
      </c>
      <c r="Z403" s="166" t="s">
        <v>2448</v>
      </c>
      <c r="AA403" s="166" t="s">
        <v>2169</v>
      </c>
      <c r="AB403" s="166" t="s">
        <v>2793</v>
      </c>
      <c r="AC403" s="166">
        <v>5894773</v>
      </c>
      <c r="AD403" s="166" t="s">
        <v>32</v>
      </c>
      <c r="AE403" s="166" t="s">
        <v>2796</v>
      </c>
      <c r="AF403" s="166" t="s">
        <v>32</v>
      </c>
      <c r="AG403" s="166" t="s">
        <v>2796</v>
      </c>
      <c r="AH403" s="167" t="s">
        <v>41</v>
      </c>
      <c r="AI403" s="166" t="s">
        <v>1473</v>
      </c>
      <c r="AJ403" s="166" t="s">
        <v>152</v>
      </c>
      <c r="AK403" s="166" t="s">
        <v>127</v>
      </c>
      <c r="AL403" s="166" t="s">
        <v>111</v>
      </c>
      <c r="AM403" s="168">
        <v>6263.9</v>
      </c>
      <c r="AN403" s="166"/>
      <c r="AO403" s="166" t="s">
        <v>111</v>
      </c>
      <c r="AP403" s="166" t="s">
        <v>212</v>
      </c>
      <c r="AQ403" s="166" t="s">
        <v>184</v>
      </c>
      <c r="AR403" s="166" t="s">
        <v>826</v>
      </c>
      <c r="AS403" s="166" t="s">
        <v>2798</v>
      </c>
      <c r="AT403" s="166" t="s">
        <v>2805</v>
      </c>
      <c r="AU403" s="166" t="s">
        <v>500</v>
      </c>
      <c r="AV403" s="166"/>
      <c r="AW403" s="166" t="s">
        <v>2800</v>
      </c>
      <c r="AX403" s="166"/>
      <c r="AY403" s="166"/>
      <c r="AZ403" s="166"/>
      <c r="BA403" s="166"/>
      <c r="BB403" s="166">
        <v>92754334</v>
      </c>
      <c r="BC403" s="166" t="s">
        <v>137</v>
      </c>
      <c r="BD403" s="166" t="s">
        <v>138</v>
      </c>
      <c r="BE403" s="166" t="s">
        <v>375</v>
      </c>
      <c r="BF403" s="166" t="s">
        <v>2255</v>
      </c>
      <c r="BG403" s="166" t="s">
        <v>1631</v>
      </c>
      <c r="BH403" s="166" t="s">
        <v>141</v>
      </c>
      <c r="BI403" s="166" t="s">
        <v>191</v>
      </c>
      <c r="BJ403" s="166" t="s">
        <v>111</v>
      </c>
      <c r="BK403" s="166"/>
      <c r="BL403" s="166" t="s">
        <v>142</v>
      </c>
      <c r="BM403" s="166"/>
      <c r="BN403" s="166" t="s">
        <v>143</v>
      </c>
      <c r="BO403" s="166" t="s">
        <v>307</v>
      </c>
    </row>
    <row r="404" spans="1:67">
      <c r="A404" s="166">
        <v>394</v>
      </c>
      <c r="B404" s="166" t="s">
        <v>106</v>
      </c>
      <c r="C404" s="166" t="s">
        <v>107</v>
      </c>
      <c r="D404" s="166" t="s">
        <v>298</v>
      </c>
      <c r="E404" s="166" t="s">
        <v>2790</v>
      </c>
      <c r="F404" s="166" t="s">
        <v>290</v>
      </c>
      <c r="G404" s="166" t="s">
        <v>2791</v>
      </c>
      <c r="H404" s="166" t="s">
        <v>2792</v>
      </c>
      <c r="I404" s="166" t="s">
        <v>111</v>
      </c>
      <c r="J404" s="166" t="s">
        <v>298</v>
      </c>
      <c r="K404" s="166" t="s">
        <v>32</v>
      </c>
      <c r="L404" s="166" t="s">
        <v>478</v>
      </c>
      <c r="M404" s="166" t="s">
        <v>478</v>
      </c>
      <c r="N404" s="166" t="s">
        <v>111</v>
      </c>
      <c r="O404" s="166"/>
      <c r="P404" s="166"/>
      <c r="Q404" s="166" t="s">
        <v>2793</v>
      </c>
      <c r="R404" s="166" t="s">
        <v>32</v>
      </c>
      <c r="S404" s="166" t="s">
        <v>2794</v>
      </c>
      <c r="T404" s="166" t="s">
        <v>204</v>
      </c>
      <c r="U404" s="166" t="s">
        <v>2795</v>
      </c>
      <c r="V404" s="166" t="s">
        <v>338</v>
      </c>
      <c r="W404" s="166" t="s">
        <v>366</v>
      </c>
      <c r="X404" s="166" t="s">
        <v>112</v>
      </c>
      <c r="Y404" s="166" t="s">
        <v>253</v>
      </c>
      <c r="Z404" s="166" t="s">
        <v>2448</v>
      </c>
      <c r="AA404" s="166" t="s">
        <v>2169</v>
      </c>
      <c r="AB404" s="166" t="s">
        <v>2793</v>
      </c>
      <c r="AC404" s="166">
        <v>5894773</v>
      </c>
      <c r="AD404" s="166" t="s">
        <v>32</v>
      </c>
      <c r="AE404" s="166" t="s">
        <v>2796</v>
      </c>
      <c r="AF404" s="166" t="s">
        <v>32</v>
      </c>
      <c r="AG404" s="166" t="s">
        <v>2796</v>
      </c>
      <c r="AH404" s="167" t="s">
        <v>41</v>
      </c>
      <c r="AI404" s="166" t="s">
        <v>1435</v>
      </c>
      <c r="AJ404" s="166" t="s">
        <v>913</v>
      </c>
      <c r="AK404" s="166" t="s">
        <v>127</v>
      </c>
      <c r="AL404" s="166" t="s">
        <v>111</v>
      </c>
      <c r="AM404" s="168">
        <v>7488.6</v>
      </c>
      <c r="AN404" s="166"/>
      <c r="AO404" s="166" t="s">
        <v>111</v>
      </c>
      <c r="AP404" s="166" t="s">
        <v>212</v>
      </c>
      <c r="AQ404" s="166" t="s">
        <v>184</v>
      </c>
      <c r="AR404" s="166" t="s">
        <v>826</v>
      </c>
      <c r="AS404" s="166" t="s">
        <v>2798</v>
      </c>
      <c r="AT404" s="166" t="s">
        <v>2806</v>
      </c>
      <c r="AU404" s="166" t="s">
        <v>500</v>
      </c>
      <c r="AV404" s="166"/>
      <c r="AW404" s="166" t="s">
        <v>2800</v>
      </c>
      <c r="AX404" s="166"/>
      <c r="AY404" s="166"/>
      <c r="AZ404" s="166"/>
      <c r="BA404" s="166"/>
      <c r="BB404" s="166">
        <v>92754334</v>
      </c>
      <c r="BC404" s="166" t="s">
        <v>137</v>
      </c>
      <c r="BD404" s="166" t="s">
        <v>138</v>
      </c>
      <c r="BE404" s="166" t="s">
        <v>375</v>
      </c>
      <c r="BF404" s="166" t="s">
        <v>2255</v>
      </c>
      <c r="BG404" s="166" t="s">
        <v>1631</v>
      </c>
      <c r="BH404" s="166" t="s">
        <v>141</v>
      </c>
      <c r="BI404" s="166" t="s">
        <v>191</v>
      </c>
      <c r="BJ404" s="166" t="s">
        <v>111</v>
      </c>
      <c r="BK404" s="166"/>
      <c r="BL404" s="166" t="s">
        <v>142</v>
      </c>
      <c r="BM404" s="166"/>
      <c r="BN404" s="166" t="s">
        <v>143</v>
      </c>
      <c r="BO404" s="166" t="s">
        <v>307</v>
      </c>
    </row>
    <row r="405" spans="1:67">
      <c r="A405" s="166">
        <v>395</v>
      </c>
      <c r="B405" s="166" t="s">
        <v>106</v>
      </c>
      <c r="C405" s="166" t="s">
        <v>107</v>
      </c>
      <c r="D405" s="166" t="s">
        <v>298</v>
      </c>
      <c r="E405" s="166" t="s">
        <v>2790</v>
      </c>
      <c r="F405" s="166" t="s">
        <v>290</v>
      </c>
      <c r="G405" s="166" t="s">
        <v>2791</v>
      </c>
      <c r="H405" s="166" t="s">
        <v>2792</v>
      </c>
      <c r="I405" s="166" t="s">
        <v>111</v>
      </c>
      <c r="J405" s="166" t="s">
        <v>298</v>
      </c>
      <c r="K405" s="166" t="s">
        <v>32</v>
      </c>
      <c r="L405" s="166" t="s">
        <v>478</v>
      </c>
      <c r="M405" s="166" t="s">
        <v>478</v>
      </c>
      <c r="N405" s="166" t="s">
        <v>111</v>
      </c>
      <c r="O405" s="166"/>
      <c r="P405" s="166"/>
      <c r="Q405" s="166" t="s">
        <v>2793</v>
      </c>
      <c r="R405" s="166" t="s">
        <v>32</v>
      </c>
      <c r="S405" s="166" t="s">
        <v>2794</v>
      </c>
      <c r="T405" s="166" t="s">
        <v>204</v>
      </c>
      <c r="U405" s="166" t="s">
        <v>2795</v>
      </c>
      <c r="V405" s="166" t="s">
        <v>338</v>
      </c>
      <c r="W405" s="166" t="s">
        <v>366</v>
      </c>
      <c r="X405" s="166" t="s">
        <v>112</v>
      </c>
      <c r="Y405" s="166" t="s">
        <v>253</v>
      </c>
      <c r="Z405" s="166" t="s">
        <v>2448</v>
      </c>
      <c r="AA405" s="166" t="s">
        <v>2169</v>
      </c>
      <c r="AB405" s="166" t="s">
        <v>2793</v>
      </c>
      <c r="AC405" s="166">
        <v>5894773</v>
      </c>
      <c r="AD405" s="166" t="s">
        <v>32</v>
      </c>
      <c r="AE405" s="166" t="s">
        <v>2796</v>
      </c>
      <c r="AF405" s="166" t="s">
        <v>32</v>
      </c>
      <c r="AG405" s="166" t="s">
        <v>2796</v>
      </c>
      <c r="AH405" s="167" t="s">
        <v>41</v>
      </c>
      <c r="AI405" s="166" t="s">
        <v>2807</v>
      </c>
      <c r="AJ405" s="166" t="s">
        <v>2808</v>
      </c>
      <c r="AK405" s="166" t="s">
        <v>127</v>
      </c>
      <c r="AL405" s="166" t="s">
        <v>111</v>
      </c>
      <c r="AM405" s="168">
        <v>10000</v>
      </c>
      <c r="AN405" s="166"/>
      <c r="AO405" s="166" t="s">
        <v>111</v>
      </c>
      <c r="AP405" s="166" t="s">
        <v>212</v>
      </c>
      <c r="AQ405" s="166" t="s">
        <v>184</v>
      </c>
      <c r="AR405" s="166" t="s">
        <v>826</v>
      </c>
      <c r="AS405" s="166" t="s">
        <v>2798</v>
      </c>
      <c r="AT405" s="166" t="s">
        <v>2809</v>
      </c>
      <c r="AU405" s="166" t="s">
        <v>500</v>
      </c>
      <c r="AV405" s="166"/>
      <c r="AW405" s="166" t="s">
        <v>2800</v>
      </c>
      <c r="AX405" s="166"/>
      <c r="AY405" s="166"/>
      <c r="AZ405" s="166"/>
      <c r="BA405" s="166"/>
      <c r="BB405" s="166">
        <v>92754334</v>
      </c>
      <c r="BC405" s="166" t="s">
        <v>137</v>
      </c>
      <c r="BD405" s="166" t="s">
        <v>138</v>
      </c>
      <c r="BE405" s="166" t="s">
        <v>375</v>
      </c>
      <c r="BF405" s="166" t="s">
        <v>2255</v>
      </c>
      <c r="BG405" s="166" t="s">
        <v>1631</v>
      </c>
      <c r="BH405" s="166" t="s">
        <v>141</v>
      </c>
      <c r="BI405" s="166" t="s">
        <v>191</v>
      </c>
      <c r="BJ405" s="166" t="s">
        <v>111</v>
      </c>
      <c r="BK405" s="166"/>
      <c r="BL405" s="166" t="s">
        <v>142</v>
      </c>
      <c r="BM405" s="166"/>
      <c r="BN405" s="166" t="s">
        <v>143</v>
      </c>
      <c r="BO405" s="166" t="s">
        <v>307</v>
      </c>
    </row>
    <row r="406" spans="1:67">
      <c r="A406" s="166">
        <v>396</v>
      </c>
      <c r="B406" s="166" t="s">
        <v>106</v>
      </c>
      <c r="C406" s="166" t="s">
        <v>107</v>
      </c>
      <c r="D406" s="166" t="s">
        <v>298</v>
      </c>
      <c r="E406" s="166" t="s">
        <v>2790</v>
      </c>
      <c r="F406" s="166" t="s">
        <v>290</v>
      </c>
      <c r="G406" s="166" t="s">
        <v>2791</v>
      </c>
      <c r="H406" s="166" t="s">
        <v>2792</v>
      </c>
      <c r="I406" s="166" t="s">
        <v>111</v>
      </c>
      <c r="J406" s="166" t="s">
        <v>298</v>
      </c>
      <c r="K406" s="166" t="s">
        <v>32</v>
      </c>
      <c r="L406" s="166" t="s">
        <v>478</v>
      </c>
      <c r="M406" s="166" t="s">
        <v>478</v>
      </c>
      <c r="N406" s="166" t="s">
        <v>111</v>
      </c>
      <c r="O406" s="166"/>
      <c r="P406" s="166"/>
      <c r="Q406" s="166" t="s">
        <v>2793</v>
      </c>
      <c r="R406" s="166" t="s">
        <v>32</v>
      </c>
      <c r="S406" s="166" t="s">
        <v>2794</v>
      </c>
      <c r="T406" s="166" t="s">
        <v>204</v>
      </c>
      <c r="U406" s="166" t="s">
        <v>2795</v>
      </c>
      <c r="V406" s="166" t="s">
        <v>338</v>
      </c>
      <c r="W406" s="166" t="s">
        <v>366</v>
      </c>
      <c r="X406" s="166" t="s">
        <v>112</v>
      </c>
      <c r="Y406" s="166" t="s">
        <v>253</v>
      </c>
      <c r="Z406" s="166" t="s">
        <v>2448</v>
      </c>
      <c r="AA406" s="166" t="s">
        <v>2169</v>
      </c>
      <c r="AB406" s="166" t="s">
        <v>2793</v>
      </c>
      <c r="AC406" s="166">
        <v>5894773</v>
      </c>
      <c r="AD406" s="166" t="s">
        <v>32</v>
      </c>
      <c r="AE406" s="166" t="s">
        <v>2796</v>
      </c>
      <c r="AF406" s="166" t="s">
        <v>32</v>
      </c>
      <c r="AG406" s="166" t="s">
        <v>2796</v>
      </c>
      <c r="AH406" s="167" t="s">
        <v>41</v>
      </c>
      <c r="AI406" s="166" t="s">
        <v>2810</v>
      </c>
      <c r="AJ406" s="166" t="s">
        <v>158</v>
      </c>
      <c r="AK406" s="166" t="s">
        <v>127</v>
      </c>
      <c r="AL406" s="166" t="s">
        <v>111</v>
      </c>
      <c r="AM406" s="168">
        <v>6731.7</v>
      </c>
      <c r="AN406" s="166"/>
      <c r="AO406" s="166" t="s">
        <v>111</v>
      </c>
      <c r="AP406" s="166" t="s">
        <v>212</v>
      </c>
      <c r="AQ406" s="166" t="s">
        <v>184</v>
      </c>
      <c r="AR406" s="166" t="s">
        <v>826</v>
      </c>
      <c r="AS406" s="166" t="s">
        <v>2798</v>
      </c>
      <c r="AT406" s="166" t="s">
        <v>2811</v>
      </c>
      <c r="AU406" s="166" t="s">
        <v>500</v>
      </c>
      <c r="AV406" s="166"/>
      <c r="AW406" s="166" t="s">
        <v>2800</v>
      </c>
      <c r="AX406" s="166"/>
      <c r="AY406" s="166"/>
      <c r="AZ406" s="166"/>
      <c r="BA406" s="166"/>
      <c r="BB406" s="166">
        <v>92754334</v>
      </c>
      <c r="BC406" s="166" t="s">
        <v>137</v>
      </c>
      <c r="BD406" s="166" t="s">
        <v>138</v>
      </c>
      <c r="BE406" s="166" t="s">
        <v>375</v>
      </c>
      <c r="BF406" s="166" t="s">
        <v>2255</v>
      </c>
      <c r="BG406" s="166" t="s">
        <v>1631</v>
      </c>
      <c r="BH406" s="166" t="s">
        <v>141</v>
      </c>
      <c r="BI406" s="166" t="s">
        <v>191</v>
      </c>
      <c r="BJ406" s="166" t="s">
        <v>111</v>
      </c>
      <c r="BK406" s="166"/>
      <c r="BL406" s="166" t="s">
        <v>142</v>
      </c>
      <c r="BM406" s="166"/>
      <c r="BN406" s="166" t="s">
        <v>143</v>
      </c>
      <c r="BO406" s="166" t="s">
        <v>307</v>
      </c>
    </row>
    <row r="407" spans="1:67">
      <c r="A407" s="166">
        <v>397</v>
      </c>
      <c r="B407" s="166" t="s">
        <v>106</v>
      </c>
      <c r="C407" s="166" t="s">
        <v>107</v>
      </c>
      <c r="D407" s="166" t="s">
        <v>298</v>
      </c>
      <c r="E407" s="166" t="s">
        <v>2790</v>
      </c>
      <c r="F407" s="166" t="s">
        <v>290</v>
      </c>
      <c r="G407" s="166" t="s">
        <v>2791</v>
      </c>
      <c r="H407" s="166" t="s">
        <v>2792</v>
      </c>
      <c r="I407" s="166" t="s">
        <v>111</v>
      </c>
      <c r="J407" s="166" t="s">
        <v>298</v>
      </c>
      <c r="K407" s="166" t="s">
        <v>32</v>
      </c>
      <c r="L407" s="166" t="s">
        <v>478</v>
      </c>
      <c r="M407" s="166" t="s">
        <v>478</v>
      </c>
      <c r="N407" s="166" t="s">
        <v>111</v>
      </c>
      <c r="O407" s="166"/>
      <c r="P407" s="166"/>
      <c r="Q407" s="166" t="s">
        <v>2793</v>
      </c>
      <c r="R407" s="166" t="s">
        <v>32</v>
      </c>
      <c r="S407" s="166" t="s">
        <v>2794</v>
      </c>
      <c r="T407" s="166" t="s">
        <v>204</v>
      </c>
      <c r="U407" s="166" t="s">
        <v>2795</v>
      </c>
      <c r="V407" s="166" t="s">
        <v>338</v>
      </c>
      <c r="W407" s="166" t="s">
        <v>366</v>
      </c>
      <c r="X407" s="166" t="s">
        <v>112</v>
      </c>
      <c r="Y407" s="166" t="s">
        <v>253</v>
      </c>
      <c r="Z407" s="166" t="s">
        <v>2448</v>
      </c>
      <c r="AA407" s="166" t="s">
        <v>2169</v>
      </c>
      <c r="AB407" s="166" t="s">
        <v>2793</v>
      </c>
      <c r="AC407" s="166">
        <v>5894773</v>
      </c>
      <c r="AD407" s="166" t="s">
        <v>32</v>
      </c>
      <c r="AE407" s="166" t="s">
        <v>2796</v>
      </c>
      <c r="AF407" s="166" t="s">
        <v>32</v>
      </c>
      <c r="AG407" s="166" t="s">
        <v>2796</v>
      </c>
      <c r="AH407" s="167" t="s">
        <v>41</v>
      </c>
      <c r="AI407" s="166" t="s">
        <v>2645</v>
      </c>
      <c r="AJ407" s="166" t="s">
        <v>148</v>
      </c>
      <c r="AK407" s="166" t="s">
        <v>127</v>
      </c>
      <c r="AL407" s="166" t="s">
        <v>111</v>
      </c>
      <c r="AM407" s="168">
        <v>5153.4</v>
      </c>
      <c r="AN407" s="166"/>
      <c r="AO407" s="166" t="s">
        <v>111</v>
      </c>
      <c r="AP407" s="166" t="s">
        <v>212</v>
      </c>
      <c r="AQ407" s="166" t="s">
        <v>184</v>
      </c>
      <c r="AR407" s="166" t="s">
        <v>826</v>
      </c>
      <c r="AS407" s="166" t="s">
        <v>2798</v>
      </c>
      <c r="AT407" s="166" t="s">
        <v>2812</v>
      </c>
      <c r="AU407" s="166" t="s">
        <v>500</v>
      </c>
      <c r="AV407" s="166"/>
      <c r="AW407" s="166" t="s">
        <v>2800</v>
      </c>
      <c r="AX407" s="166"/>
      <c r="AY407" s="166"/>
      <c r="AZ407" s="166"/>
      <c r="BA407" s="166"/>
      <c r="BB407" s="166">
        <v>92754334</v>
      </c>
      <c r="BC407" s="166" t="s">
        <v>137</v>
      </c>
      <c r="BD407" s="166" t="s">
        <v>138</v>
      </c>
      <c r="BE407" s="166" t="s">
        <v>375</v>
      </c>
      <c r="BF407" s="166" t="s">
        <v>2255</v>
      </c>
      <c r="BG407" s="166" t="s">
        <v>1631</v>
      </c>
      <c r="BH407" s="166" t="s">
        <v>141</v>
      </c>
      <c r="BI407" s="166" t="s">
        <v>191</v>
      </c>
      <c r="BJ407" s="166" t="s">
        <v>111</v>
      </c>
      <c r="BK407" s="166"/>
      <c r="BL407" s="166" t="s">
        <v>142</v>
      </c>
      <c r="BM407" s="166"/>
      <c r="BN407" s="166" t="s">
        <v>143</v>
      </c>
      <c r="BO407" s="166" t="s">
        <v>307</v>
      </c>
    </row>
    <row r="408" spans="1:67">
      <c r="A408" s="166">
        <v>398</v>
      </c>
      <c r="B408" s="166" t="s">
        <v>106</v>
      </c>
      <c r="C408" s="166" t="s">
        <v>107</v>
      </c>
      <c r="D408" s="166" t="s">
        <v>298</v>
      </c>
      <c r="E408" s="166" t="s">
        <v>2790</v>
      </c>
      <c r="F408" s="166" t="s">
        <v>290</v>
      </c>
      <c r="G408" s="166" t="s">
        <v>2791</v>
      </c>
      <c r="H408" s="166" t="s">
        <v>2792</v>
      </c>
      <c r="I408" s="166" t="s">
        <v>111</v>
      </c>
      <c r="J408" s="166" t="s">
        <v>298</v>
      </c>
      <c r="K408" s="166" t="s">
        <v>32</v>
      </c>
      <c r="L408" s="166" t="s">
        <v>478</v>
      </c>
      <c r="M408" s="166" t="s">
        <v>478</v>
      </c>
      <c r="N408" s="166" t="s">
        <v>111</v>
      </c>
      <c r="O408" s="166"/>
      <c r="P408" s="166"/>
      <c r="Q408" s="166" t="s">
        <v>2793</v>
      </c>
      <c r="R408" s="166" t="s">
        <v>32</v>
      </c>
      <c r="S408" s="166" t="s">
        <v>2794</v>
      </c>
      <c r="T408" s="166" t="s">
        <v>204</v>
      </c>
      <c r="U408" s="166" t="s">
        <v>2795</v>
      </c>
      <c r="V408" s="166" t="s">
        <v>338</v>
      </c>
      <c r="W408" s="166" t="s">
        <v>366</v>
      </c>
      <c r="X408" s="166" t="s">
        <v>112</v>
      </c>
      <c r="Y408" s="166" t="s">
        <v>253</v>
      </c>
      <c r="Z408" s="166" t="s">
        <v>2448</v>
      </c>
      <c r="AA408" s="166" t="s">
        <v>2169</v>
      </c>
      <c r="AB408" s="166" t="s">
        <v>2793</v>
      </c>
      <c r="AC408" s="166">
        <v>5894773</v>
      </c>
      <c r="AD408" s="166" t="s">
        <v>32</v>
      </c>
      <c r="AE408" s="166" t="s">
        <v>2796</v>
      </c>
      <c r="AF408" s="166" t="s">
        <v>32</v>
      </c>
      <c r="AG408" s="166" t="s">
        <v>2796</v>
      </c>
      <c r="AH408" s="167" t="s">
        <v>41</v>
      </c>
      <c r="AI408" s="166" t="s">
        <v>1437</v>
      </c>
      <c r="AJ408" s="166" t="s">
        <v>916</v>
      </c>
      <c r="AK408" s="166" t="s">
        <v>127</v>
      </c>
      <c r="AL408" s="166" t="s">
        <v>111</v>
      </c>
      <c r="AM408" s="168">
        <v>4911.9</v>
      </c>
      <c r="AN408" s="166"/>
      <c r="AO408" s="166" t="s">
        <v>111</v>
      </c>
      <c r="AP408" s="166" t="s">
        <v>212</v>
      </c>
      <c r="AQ408" s="166" t="s">
        <v>184</v>
      </c>
      <c r="AR408" s="166" t="s">
        <v>826</v>
      </c>
      <c r="AS408" s="166" t="s">
        <v>2798</v>
      </c>
      <c r="AT408" s="166" t="s">
        <v>2813</v>
      </c>
      <c r="AU408" s="166" t="s">
        <v>500</v>
      </c>
      <c r="AV408" s="166"/>
      <c r="AW408" s="166" t="s">
        <v>2800</v>
      </c>
      <c r="AX408" s="166"/>
      <c r="AY408" s="166"/>
      <c r="AZ408" s="166"/>
      <c r="BA408" s="166"/>
      <c r="BB408" s="166">
        <v>92754334</v>
      </c>
      <c r="BC408" s="166" t="s">
        <v>137</v>
      </c>
      <c r="BD408" s="166" t="s">
        <v>138</v>
      </c>
      <c r="BE408" s="166" t="s">
        <v>375</v>
      </c>
      <c r="BF408" s="166" t="s">
        <v>2255</v>
      </c>
      <c r="BG408" s="166" t="s">
        <v>1631</v>
      </c>
      <c r="BH408" s="166" t="s">
        <v>141</v>
      </c>
      <c r="BI408" s="166" t="s">
        <v>191</v>
      </c>
      <c r="BJ408" s="166" t="s">
        <v>111</v>
      </c>
      <c r="BK408" s="166"/>
      <c r="BL408" s="166" t="s">
        <v>142</v>
      </c>
      <c r="BM408" s="166"/>
      <c r="BN408" s="166" t="s">
        <v>143</v>
      </c>
      <c r="BO408" s="166" t="s">
        <v>307</v>
      </c>
    </row>
    <row r="409" spans="1:67">
      <c r="A409" s="166">
        <v>399</v>
      </c>
      <c r="B409" s="166" t="s">
        <v>106</v>
      </c>
      <c r="C409" s="166" t="s">
        <v>107</v>
      </c>
      <c r="D409" s="166" t="s">
        <v>1522</v>
      </c>
      <c r="E409" s="166" t="s">
        <v>2814</v>
      </c>
      <c r="F409" s="166" t="s">
        <v>201</v>
      </c>
      <c r="G409" s="166" t="s">
        <v>2815</v>
      </c>
      <c r="H409" s="166" t="s">
        <v>2816</v>
      </c>
      <c r="I409" s="166" t="s">
        <v>111</v>
      </c>
      <c r="J409" s="166" t="s">
        <v>247</v>
      </c>
      <c r="K409" s="166" t="s">
        <v>23</v>
      </c>
      <c r="L409" s="166" t="s">
        <v>113</v>
      </c>
      <c r="M409" s="166" t="s">
        <v>292</v>
      </c>
      <c r="N409" s="166" t="s">
        <v>2817</v>
      </c>
      <c r="O409" s="166"/>
      <c r="P409" s="166"/>
      <c r="Q409" s="166" t="s">
        <v>2818</v>
      </c>
      <c r="R409" s="166" t="s">
        <v>23</v>
      </c>
      <c r="S409" s="166" t="s">
        <v>2819</v>
      </c>
      <c r="T409" s="166" t="s">
        <v>204</v>
      </c>
      <c r="U409" s="166" t="s">
        <v>2820</v>
      </c>
      <c r="V409" s="166" t="s">
        <v>119</v>
      </c>
      <c r="W409" s="166" t="s">
        <v>1032</v>
      </c>
      <c r="X409" s="166" t="s">
        <v>247</v>
      </c>
      <c r="Y409" s="166" t="s">
        <v>611</v>
      </c>
      <c r="Z409" s="166" t="s">
        <v>612</v>
      </c>
      <c r="AA409" s="166" t="s">
        <v>613</v>
      </c>
      <c r="AB409" s="166" t="s">
        <v>2818</v>
      </c>
      <c r="AC409" s="166">
        <v>5894703</v>
      </c>
      <c r="AD409" s="166" t="s">
        <v>23</v>
      </c>
      <c r="AE409" s="166" t="s">
        <v>2821</v>
      </c>
      <c r="AF409" s="166" t="s">
        <v>23</v>
      </c>
      <c r="AG409" s="166" t="s">
        <v>2821</v>
      </c>
      <c r="AH409" s="167" t="s">
        <v>40</v>
      </c>
      <c r="AI409" s="166" t="s">
        <v>1395</v>
      </c>
      <c r="AJ409" s="166" t="s">
        <v>1039</v>
      </c>
      <c r="AK409" s="166" t="s">
        <v>127</v>
      </c>
      <c r="AL409" s="166" t="s">
        <v>111</v>
      </c>
      <c r="AM409" s="168">
        <v>5180</v>
      </c>
      <c r="AN409" s="166"/>
      <c r="AO409" s="166" t="s">
        <v>2822</v>
      </c>
      <c r="AP409" s="166" t="s">
        <v>212</v>
      </c>
      <c r="AQ409" s="166" t="s">
        <v>184</v>
      </c>
      <c r="AR409" s="166" t="s">
        <v>843</v>
      </c>
      <c r="AS409" s="166" t="s">
        <v>2823</v>
      </c>
      <c r="AT409" s="166" t="s">
        <v>2824</v>
      </c>
      <c r="AU409" s="166" t="s">
        <v>500</v>
      </c>
      <c r="AV409" s="166"/>
      <c r="AW409" s="166" t="s">
        <v>2825</v>
      </c>
      <c r="AX409" s="166"/>
      <c r="AY409" s="166"/>
      <c r="AZ409" s="166"/>
      <c r="BA409" s="166"/>
      <c r="BB409" s="166">
        <v>56427464</v>
      </c>
      <c r="BC409" s="166" t="s">
        <v>137</v>
      </c>
      <c r="BD409" s="166" t="s">
        <v>1038</v>
      </c>
      <c r="BE409" s="166" t="s">
        <v>1039</v>
      </c>
      <c r="BF409" s="166" t="s">
        <v>111</v>
      </c>
      <c r="BG409" s="166"/>
      <c r="BH409" s="166" t="s">
        <v>218</v>
      </c>
      <c r="BI409" s="166" t="s">
        <v>191</v>
      </c>
      <c r="BJ409" s="166" t="s">
        <v>111</v>
      </c>
      <c r="BK409" s="166"/>
      <c r="BL409" s="166" t="s">
        <v>142</v>
      </c>
      <c r="BM409" s="166"/>
      <c r="BN409" s="166" t="s">
        <v>192</v>
      </c>
      <c r="BO409" s="166" t="s">
        <v>307</v>
      </c>
    </row>
    <row r="410" spans="1:67">
      <c r="A410" s="166">
        <v>400</v>
      </c>
      <c r="B410" s="166" t="s">
        <v>106</v>
      </c>
      <c r="C410" s="166" t="s">
        <v>107</v>
      </c>
      <c r="D410" s="166" t="s">
        <v>1804</v>
      </c>
      <c r="E410" s="166" t="s">
        <v>2826</v>
      </c>
      <c r="F410" s="166" t="s">
        <v>1806</v>
      </c>
      <c r="G410" s="166" t="s">
        <v>2827</v>
      </c>
      <c r="H410" s="166" t="s">
        <v>2828</v>
      </c>
      <c r="I410" s="166"/>
      <c r="J410" s="166" t="s">
        <v>228</v>
      </c>
      <c r="K410" s="166" t="s">
        <v>9</v>
      </c>
      <c r="L410" s="166" t="s">
        <v>171</v>
      </c>
      <c r="M410" s="166" t="s">
        <v>172</v>
      </c>
      <c r="N410" s="166" t="s">
        <v>1809</v>
      </c>
      <c r="O410" s="166"/>
      <c r="P410" s="166"/>
      <c r="Q410" s="166" t="s">
        <v>1804</v>
      </c>
      <c r="R410" s="166" t="s">
        <v>9</v>
      </c>
      <c r="S410" s="166" t="s">
        <v>2829</v>
      </c>
      <c r="T410" s="166" t="s">
        <v>117</v>
      </c>
      <c r="U410" s="166" t="s">
        <v>2830</v>
      </c>
      <c r="V410" s="166" t="s">
        <v>338</v>
      </c>
      <c r="W410" s="166" t="s">
        <v>276</v>
      </c>
      <c r="X410" s="166" t="s">
        <v>228</v>
      </c>
      <c r="Y410" s="166" t="s">
        <v>1812</v>
      </c>
      <c r="Z410" s="166" t="s">
        <v>1813</v>
      </c>
      <c r="AA410" s="166" t="s">
        <v>945</v>
      </c>
      <c r="AB410" s="166" t="s">
        <v>1804</v>
      </c>
      <c r="AC410" s="166">
        <v>5894610</v>
      </c>
      <c r="AD410" s="166" t="s">
        <v>9</v>
      </c>
      <c r="AE410" s="166" t="s">
        <v>2831</v>
      </c>
      <c r="AF410" s="166" t="s">
        <v>9</v>
      </c>
      <c r="AG410" s="166" t="s">
        <v>2832</v>
      </c>
      <c r="AH410" s="167" t="s">
        <v>41</v>
      </c>
      <c r="AI410" s="166" t="s">
        <v>2833</v>
      </c>
      <c r="AJ410" s="166" t="s">
        <v>1913</v>
      </c>
      <c r="AK410" s="166" t="s">
        <v>127</v>
      </c>
      <c r="AL410" s="166" t="s">
        <v>111</v>
      </c>
      <c r="AM410" s="168">
        <v>4800</v>
      </c>
      <c r="AN410" s="166"/>
      <c r="AO410" s="166" t="s">
        <v>1806</v>
      </c>
      <c r="AP410" s="166" t="s">
        <v>130</v>
      </c>
      <c r="AQ410" s="166" t="s">
        <v>184</v>
      </c>
      <c r="AR410" s="166"/>
      <c r="AS410" s="166" t="s">
        <v>1817</v>
      </c>
      <c r="AT410" s="166"/>
      <c r="AU410" s="166" t="s">
        <v>500</v>
      </c>
      <c r="AV410" s="166"/>
      <c r="AW410" s="166" t="s">
        <v>2834</v>
      </c>
      <c r="AX410" s="166"/>
      <c r="AY410" s="166"/>
      <c r="AZ410" s="166"/>
      <c r="BA410" s="166"/>
      <c r="BB410" s="166">
        <v>30886783</v>
      </c>
      <c r="BC410" s="166" t="s">
        <v>137</v>
      </c>
      <c r="BD410" s="166" t="s">
        <v>238</v>
      </c>
      <c r="BE410" s="166" t="s">
        <v>276</v>
      </c>
      <c r="BF410" s="166" t="s">
        <v>217</v>
      </c>
      <c r="BG410" s="166" t="s">
        <v>190</v>
      </c>
      <c r="BH410" s="166" t="s">
        <v>141</v>
      </c>
      <c r="BI410" s="166" t="s">
        <v>191</v>
      </c>
      <c r="BJ410" s="166" t="s">
        <v>111</v>
      </c>
      <c r="BK410" s="166"/>
      <c r="BL410" s="166"/>
      <c r="BM410" s="166"/>
      <c r="BN410" s="166" t="s">
        <v>192</v>
      </c>
      <c r="BO410" s="166" t="s">
        <v>172</v>
      </c>
    </row>
    <row r="411" spans="1:67">
      <c r="A411" s="166">
        <v>401</v>
      </c>
      <c r="B411" s="166" t="s">
        <v>106</v>
      </c>
      <c r="C411" s="166" t="s">
        <v>107</v>
      </c>
      <c r="D411" s="166" t="s">
        <v>2835</v>
      </c>
      <c r="E411" s="166" t="s">
        <v>2836</v>
      </c>
      <c r="F411" s="166" t="s">
        <v>1005</v>
      </c>
      <c r="G411" s="166" t="s">
        <v>2837</v>
      </c>
      <c r="H411" s="166" t="s">
        <v>2838</v>
      </c>
      <c r="I411" s="166"/>
      <c r="J411" s="166" t="s">
        <v>198</v>
      </c>
      <c r="K411" s="166" t="s">
        <v>23</v>
      </c>
      <c r="L411" s="166" t="s">
        <v>171</v>
      </c>
      <c r="M411" s="166" t="s">
        <v>172</v>
      </c>
      <c r="N411" s="166" t="s">
        <v>1008</v>
      </c>
      <c r="O411" s="166"/>
      <c r="P411" s="166"/>
      <c r="Q411" s="166" t="s">
        <v>2835</v>
      </c>
      <c r="R411" s="166" t="s">
        <v>23</v>
      </c>
      <c r="S411" s="166" t="s">
        <v>2839</v>
      </c>
      <c r="T411" s="166" t="s">
        <v>117</v>
      </c>
      <c r="U411" s="166" t="s">
        <v>2840</v>
      </c>
      <c r="V411" s="166" t="s">
        <v>119</v>
      </c>
      <c r="W411" s="166" t="s">
        <v>276</v>
      </c>
      <c r="X411" s="166" t="s">
        <v>198</v>
      </c>
      <c r="Y411" s="166" t="s">
        <v>2841</v>
      </c>
      <c r="Z411" s="166" t="s">
        <v>2842</v>
      </c>
      <c r="AA411" s="166" t="s">
        <v>2843</v>
      </c>
      <c r="AB411" s="166" t="s">
        <v>2835</v>
      </c>
      <c r="AC411" s="166">
        <v>5871827</v>
      </c>
      <c r="AD411" s="166" t="s">
        <v>23</v>
      </c>
      <c r="AE411" s="166" t="s">
        <v>2844</v>
      </c>
      <c r="AF411" s="166" t="s">
        <v>23</v>
      </c>
      <c r="AG411" s="166" t="s">
        <v>2845</v>
      </c>
      <c r="AH411" s="167" t="s">
        <v>38</v>
      </c>
      <c r="AI411" s="166" t="s">
        <v>2846</v>
      </c>
      <c r="AJ411" s="166" t="s">
        <v>2847</v>
      </c>
      <c r="AK411" s="166" t="s">
        <v>127</v>
      </c>
      <c r="AL411" s="166" t="s">
        <v>111</v>
      </c>
      <c r="AM411" s="168">
        <v>11000</v>
      </c>
      <c r="AN411" s="166"/>
      <c r="AO411" s="166" t="s">
        <v>1005</v>
      </c>
      <c r="AP411" s="166" t="s">
        <v>130</v>
      </c>
      <c r="AQ411" s="166" t="s">
        <v>184</v>
      </c>
      <c r="AR411" s="166"/>
      <c r="AS411" s="166" t="s">
        <v>2848</v>
      </c>
      <c r="AT411" s="166"/>
      <c r="AU411" s="166" t="s">
        <v>500</v>
      </c>
      <c r="AV411" s="166"/>
      <c r="AW411" s="166" t="s">
        <v>2849</v>
      </c>
      <c r="AX411" s="166"/>
      <c r="AY411" s="166"/>
      <c r="AZ411" s="166"/>
      <c r="BA411" s="166"/>
      <c r="BB411" s="166">
        <v>47066009</v>
      </c>
      <c r="BC411" s="166" t="s">
        <v>137</v>
      </c>
      <c r="BD411" s="166" t="s">
        <v>238</v>
      </c>
      <c r="BE411" s="166" t="s">
        <v>285</v>
      </c>
      <c r="BF411" s="166" t="s">
        <v>217</v>
      </c>
      <c r="BG411" s="166" t="s">
        <v>190</v>
      </c>
      <c r="BH411" s="166" t="s">
        <v>658</v>
      </c>
      <c r="BI411" s="166" t="s">
        <v>191</v>
      </c>
      <c r="BJ411" s="166" t="s">
        <v>111</v>
      </c>
      <c r="BK411" s="166"/>
      <c r="BL411" s="166"/>
      <c r="BM411" s="166"/>
      <c r="BN411" s="166"/>
      <c r="BO411" s="166" t="s">
        <v>172</v>
      </c>
    </row>
    <row r="412" spans="1:67">
      <c r="A412" s="166">
        <v>402</v>
      </c>
      <c r="B412" s="166" t="s">
        <v>106</v>
      </c>
      <c r="C412" s="166" t="s">
        <v>107</v>
      </c>
      <c r="D412" s="166" t="s">
        <v>2850</v>
      </c>
      <c r="E412" s="166" t="s">
        <v>1837</v>
      </c>
      <c r="F412" s="166" t="s">
        <v>1418</v>
      </c>
      <c r="G412" s="166" t="s">
        <v>1838</v>
      </c>
      <c r="H412" s="166" t="s">
        <v>1839</v>
      </c>
      <c r="I412" s="166" t="s">
        <v>111</v>
      </c>
      <c r="J412" s="166" t="s">
        <v>112</v>
      </c>
      <c r="K412" s="166" t="s">
        <v>9</v>
      </c>
      <c r="L412" s="166" t="s">
        <v>199</v>
      </c>
      <c r="M412" s="166" t="s">
        <v>1225</v>
      </c>
      <c r="N412" s="166" t="s">
        <v>111</v>
      </c>
      <c r="O412" s="166"/>
      <c r="P412" s="166"/>
      <c r="Q412" s="166" t="s">
        <v>1840</v>
      </c>
      <c r="R412" s="166" t="s">
        <v>9</v>
      </c>
      <c r="S412" s="166" t="s">
        <v>2851</v>
      </c>
      <c r="T412" s="166" t="s">
        <v>204</v>
      </c>
      <c r="U412" s="166" t="s">
        <v>2852</v>
      </c>
      <c r="V412" s="166" t="s">
        <v>119</v>
      </c>
      <c r="W412" s="166" t="s">
        <v>366</v>
      </c>
      <c r="X412" s="166" t="s">
        <v>112</v>
      </c>
      <c r="Y412" s="166" t="s">
        <v>1825</v>
      </c>
      <c r="Z412" s="166" t="s">
        <v>1843</v>
      </c>
      <c r="AA412" s="166" t="s">
        <v>1844</v>
      </c>
      <c r="AB412" s="166" t="s">
        <v>1840</v>
      </c>
      <c r="AC412" s="166">
        <v>5871668</v>
      </c>
      <c r="AD412" s="166" t="s">
        <v>9</v>
      </c>
      <c r="AE412" s="166" t="s">
        <v>2772</v>
      </c>
      <c r="AF412" s="166" t="s">
        <v>9</v>
      </c>
      <c r="AG412" s="166" t="s">
        <v>2772</v>
      </c>
      <c r="AH412" s="167" t="s">
        <v>41</v>
      </c>
      <c r="AI412" s="166" t="s">
        <v>2307</v>
      </c>
      <c r="AJ412" s="166" t="s">
        <v>925</v>
      </c>
      <c r="AK412" s="166" t="s">
        <v>127</v>
      </c>
      <c r="AL412" s="166" t="s">
        <v>111</v>
      </c>
      <c r="AM412" s="168">
        <v>4000</v>
      </c>
      <c r="AN412" s="166"/>
      <c r="AO412" s="166" t="s">
        <v>111</v>
      </c>
      <c r="AP412" s="166" t="s">
        <v>212</v>
      </c>
      <c r="AQ412" s="166" t="s">
        <v>184</v>
      </c>
      <c r="AR412" s="166" t="s">
        <v>843</v>
      </c>
      <c r="AS412" s="166" t="s">
        <v>1847</v>
      </c>
      <c r="AT412" s="166" t="s">
        <v>2853</v>
      </c>
      <c r="AU412" s="166" t="s">
        <v>500</v>
      </c>
      <c r="AV412" s="166"/>
      <c r="AW412" s="166" t="s">
        <v>2854</v>
      </c>
      <c r="AX412" s="166"/>
      <c r="AY412" s="166"/>
      <c r="AZ412" s="166"/>
      <c r="BA412" s="166"/>
      <c r="BB412" s="166">
        <v>92805904</v>
      </c>
      <c r="BC412" s="166" t="s">
        <v>137</v>
      </c>
      <c r="BD412" s="166" t="s">
        <v>138</v>
      </c>
      <c r="BE412" s="166" t="s">
        <v>375</v>
      </c>
      <c r="BF412" s="166" t="s">
        <v>217</v>
      </c>
      <c r="BG412" s="166" t="s">
        <v>190</v>
      </c>
      <c r="BH412" s="166" t="s">
        <v>286</v>
      </c>
      <c r="BI412" s="166" t="s">
        <v>137</v>
      </c>
      <c r="BJ412" s="166" t="s">
        <v>111</v>
      </c>
      <c r="BK412" s="166"/>
      <c r="BL412" s="166" t="s">
        <v>142</v>
      </c>
      <c r="BM412" s="166"/>
      <c r="BN412" s="166" t="s">
        <v>192</v>
      </c>
      <c r="BO412" s="166" t="s">
        <v>307</v>
      </c>
    </row>
    <row r="413" spans="1:67">
      <c r="A413" s="166">
        <v>403</v>
      </c>
      <c r="B413" s="166" t="s">
        <v>106</v>
      </c>
      <c r="C413" s="166" t="s">
        <v>107</v>
      </c>
      <c r="D413" s="166" t="s">
        <v>2850</v>
      </c>
      <c r="E413" s="166" t="s">
        <v>1837</v>
      </c>
      <c r="F413" s="166" t="s">
        <v>1418</v>
      </c>
      <c r="G413" s="166" t="s">
        <v>1838</v>
      </c>
      <c r="H413" s="166" t="s">
        <v>1839</v>
      </c>
      <c r="I413" s="166" t="s">
        <v>111</v>
      </c>
      <c r="J413" s="166" t="s">
        <v>112</v>
      </c>
      <c r="K413" s="166" t="s">
        <v>9</v>
      </c>
      <c r="L413" s="166" t="s">
        <v>199</v>
      </c>
      <c r="M413" s="166" t="s">
        <v>1225</v>
      </c>
      <c r="N413" s="166" t="s">
        <v>111</v>
      </c>
      <c r="O413" s="166"/>
      <c r="P413" s="166"/>
      <c r="Q413" s="166" t="s">
        <v>1840</v>
      </c>
      <c r="R413" s="166" t="s">
        <v>9</v>
      </c>
      <c r="S413" s="166" t="s">
        <v>2851</v>
      </c>
      <c r="T413" s="166" t="s">
        <v>204</v>
      </c>
      <c r="U413" s="166" t="s">
        <v>2852</v>
      </c>
      <c r="V413" s="166" t="s">
        <v>119</v>
      </c>
      <c r="W413" s="166" t="s">
        <v>366</v>
      </c>
      <c r="X413" s="166" t="s">
        <v>112</v>
      </c>
      <c r="Y413" s="166" t="s">
        <v>1825</v>
      </c>
      <c r="Z413" s="166" t="s">
        <v>1843</v>
      </c>
      <c r="AA413" s="166" t="s">
        <v>1844</v>
      </c>
      <c r="AB413" s="166" t="s">
        <v>1840</v>
      </c>
      <c r="AC413" s="166">
        <v>5871668</v>
      </c>
      <c r="AD413" s="166" t="s">
        <v>9</v>
      </c>
      <c r="AE413" s="166" t="s">
        <v>2772</v>
      </c>
      <c r="AF413" s="166" t="s">
        <v>9</v>
      </c>
      <c r="AG413" s="166" t="s">
        <v>2772</v>
      </c>
      <c r="AH413" s="167" t="s">
        <v>41</v>
      </c>
      <c r="AI413" s="166" t="s">
        <v>2310</v>
      </c>
      <c r="AJ413" s="166" t="s">
        <v>928</v>
      </c>
      <c r="AK413" s="166" t="s">
        <v>127</v>
      </c>
      <c r="AL413" s="166" t="s">
        <v>111</v>
      </c>
      <c r="AM413" s="168">
        <v>7900</v>
      </c>
      <c r="AN413" s="166"/>
      <c r="AO413" s="166" t="s">
        <v>111</v>
      </c>
      <c r="AP413" s="166" t="s">
        <v>212</v>
      </c>
      <c r="AQ413" s="166" t="s">
        <v>184</v>
      </c>
      <c r="AR413" s="166" t="s">
        <v>843</v>
      </c>
      <c r="AS413" s="166" t="s">
        <v>1847</v>
      </c>
      <c r="AT413" s="166" t="s">
        <v>2855</v>
      </c>
      <c r="AU413" s="166" t="s">
        <v>500</v>
      </c>
      <c r="AV413" s="166"/>
      <c r="AW413" s="166" t="s">
        <v>2854</v>
      </c>
      <c r="AX413" s="166"/>
      <c r="AY413" s="166"/>
      <c r="AZ413" s="166"/>
      <c r="BA413" s="166"/>
      <c r="BB413" s="166">
        <v>92805904</v>
      </c>
      <c r="BC413" s="166" t="s">
        <v>137</v>
      </c>
      <c r="BD413" s="166" t="s">
        <v>138</v>
      </c>
      <c r="BE413" s="166" t="s">
        <v>375</v>
      </c>
      <c r="BF413" s="166" t="s">
        <v>217</v>
      </c>
      <c r="BG413" s="166" t="s">
        <v>190</v>
      </c>
      <c r="BH413" s="166" t="s">
        <v>286</v>
      </c>
      <c r="BI413" s="166" t="s">
        <v>137</v>
      </c>
      <c r="BJ413" s="166" t="s">
        <v>111</v>
      </c>
      <c r="BK413" s="166"/>
      <c r="BL413" s="166" t="s">
        <v>142</v>
      </c>
      <c r="BM413" s="166"/>
      <c r="BN413" s="166" t="s">
        <v>192</v>
      </c>
      <c r="BO413" s="166" t="s">
        <v>307</v>
      </c>
    </row>
    <row r="414" spans="1:67">
      <c r="A414" s="166">
        <v>404</v>
      </c>
      <c r="B414" s="166" t="s">
        <v>106</v>
      </c>
      <c r="C414" s="166" t="s">
        <v>107</v>
      </c>
      <c r="D414" s="166" t="s">
        <v>2850</v>
      </c>
      <c r="E414" s="166" t="s">
        <v>1837</v>
      </c>
      <c r="F414" s="166" t="s">
        <v>1418</v>
      </c>
      <c r="G414" s="166" t="s">
        <v>1838</v>
      </c>
      <c r="H414" s="166" t="s">
        <v>1839</v>
      </c>
      <c r="I414" s="166" t="s">
        <v>111</v>
      </c>
      <c r="J414" s="166" t="s">
        <v>112</v>
      </c>
      <c r="K414" s="166" t="s">
        <v>9</v>
      </c>
      <c r="L414" s="166" t="s">
        <v>199</v>
      </c>
      <c r="M414" s="166" t="s">
        <v>1225</v>
      </c>
      <c r="N414" s="166" t="s">
        <v>111</v>
      </c>
      <c r="O414" s="166"/>
      <c r="P414" s="166"/>
      <c r="Q414" s="166" t="s">
        <v>1840</v>
      </c>
      <c r="R414" s="166" t="s">
        <v>9</v>
      </c>
      <c r="S414" s="166" t="s">
        <v>2851</v>
      </c>
      <c r="T414" s="166" t="s">
        <v>204</v>
      </c>
      <c r="U414" s="166" t="s">
        <v>2852</v>
      </c>
      <c r="V414" s="166" t="s">
        <v>119</v>
      </c>
      <c r="W414" s="166" t="s">
        <v>366</v>
      </c>
      <c r="X414" s="166" t="s">
        <v>112</v>
      </c>
      <c r="Y414" s="166" t="s">
        <v>1825</v>
      </c>
      <c r="Z414" s="166" t="s">
        <v>1843</v>
      </c>
      <c r="AA414" s="166" t="s">
        <v>1844</v>
      </c>
      <c r="AB414" s="166" t="s">
        <v>1840</v>
      </c>
      <c r="AC414" s="166">
        <v>5871668</v>
      </c>
      <c r="AD414" s="166" t="s">
        <v>9</v>
      </c>
      <c r="AE414" s="166" t="s">
        <v>2772</v>
      </c>
      <c r="AF414" s="166" t="s">
        <v>9</v>
      </c>
      <c r="AG414" s="166" t="s">
        <v>2772</v>
      </c>
      <c r="AH414" s="167" t="s">
        <v>41</v>
      </c>
      <c r="AI414" s="166" t="s">
        <v>2645</v>
      </c>
      <c r="AJ414" s="166" t="s">
        <v>148</v>
      </c>
      <c r="AK414" s="166" t="s">
        <v>127</v>
      </c>
      <c r="AL414" s="166" t="s">
        <v>111</v>
      </c>
      <c r="AM414" s="168">
        <v>6400</v>
      </c>
      <c r="AN414" s="166"/>
      <c r="AO414" s="166" t="s">
        <v>111</v>
      </c>
      <c r="AP414" s="166" t="s">
        <v>212</v>
      </c>
      <c r="AQ414" s="166" t="s">
        <v>184</v>
      </c>
      <c r="AR414" s="166" t="s">
        <v>843</v>
      </c>
      <c r="AS414" s="166" t="s">
        <v>1847</v>
      </c>
      <c r="AT414" s="166" t="s">
        <v>2856</v>
      </c>
      <c r="AU414" s="166" t="s">
        <v>500</v>
      </c>
      <c r="AV414" s="166"/>
      <c r="AW414" s="166" t="s">
        <v>2854</v>
      </c>
      <c r="AX414" s="166"/>
      <c r="AY414" s="166"/>
      <c r="AZ414" s="166"/>
      <c r="BA414" s="166"/>
      <c r="BB414" s="166">
        <v>92805904</v>
      </c>
      <c r="BC414" s="166" t="s">
        <v>137</v>
      </c>
      <c r="BD414" s="166" t="s">
        <v>138</v>
      </c>
      <c r="BE414" s="166" t="s">
        <v>375</v>
      </c>
      <c r="BF414" s="166" t="s">
        <v>217</v>
      </c>
      <c r="BG414" s="166" t="s">
        <v>190</v>
      </c>
      <c r="BH414" s="166" t="s">
        <v>286</v>
      </c>
      <c r="BI414" s="166" t="s">
        <v>137</v>
      </c>
      <c r="BJ414" s="166" t="s">
        <v>111</v>
      </c>
      <c r="BK414" s="166"/>
      <c r="BL414" s="166" t="s">
        <v>142</v>
      </c>
      <c r="BM414" s="166"/>
      <c r="BN414" s="166" t="s">
        <v>192</v>
      </c>
      <c r="BO414" s="166" t="s">
        <v>307</v>
      </c>
    </row>
    <row r="415" spans="1:67">
      <c r="A415" s="166">
        <v>405</v>
      </c>
      <c r="B415" s="166" t="s">
        <v>106</v>
      </c>
      <c r="C415" s="166" t="s">
        <v>107</v>
      </c>
      <c r="D415" s="166" t="s">
        <v>379</v>
      </c>
      <c r="E415" s="166" t="s">
        <v>2857</v>
      </c>
      <c r="F415" s="166" t="s">
        <v>399</v>
      </c>
      <c r="G415" s="166" t="s">
        <v>2858</v>
      </c>
      <c r="H415" s="166" t="s">
        <v>2859</v>
      </c>
      <c r="I415" s="166"/>
      <c r="J415" s="166" t="s">
        <v>112</v>
      </c>
      <c r="K415" s="166" t="s">
        <v>32</v>
      </c>
      <c r="L415" s="166" t="s">
        <v>402</v>
      </c>
      <c r="M415" s="166" t="s">
        <v>403</v>
      </c>
      <c r="N415" s="166" t="s">
        <v>111</v>
      </c>
      <c r="O415" s="166"/>
      <c r="P415" s="166"/>
      <c r="Q415" s="166" t="s">
        <v>1756</v>
      </c>
      <c r="R415" s="166" t="s">
        <v>32</v>
      </c>
      <c r="S415" s="166" t="s">
        <v>2860</v>
      </c>
      <c r="T415" s="166" t="s">
        <v>204</v>
      </c>
      <c r="U415" s="166" t="s">
        <v>2861</v>
      </c>
      <c r="V415" s="166" t="s">
        <v>119</v>
      </c>
      <c r="W415" s="166" t="s">
        <v>227</v>
      </c>
      <c r="X415" s="166" t="s">
        <v>198</v>
      </c>
      <c r="Y415" s="166" t="s">
        <v>1763</v>
      </c>
      <c r="Z415" s="166" t="s">
        <v>1658</v>
      </c>
      <c r="AA415" s="166" t="s">
        <v>1764</v>
      </c>
      <c r="AB415" s="166" t="s">
        <v>1756</v>
      </c>
      <c r="AC415" s="166">
        <v>5871554</v>
      </c>
      <c r="AD415" s="166" t="s">
        <v>32</v>
      </c>
      <c r="AE415" s="166" t="s">
        <v>2862</v>
      </c>
      <c r="AF415" s="166" t="s">
        <v>32</v>
      </c>
      <c r="AG415" s="166" t="s">
        <v>2863</v>
      </c>
      <c r="AH415" s="167" t="s">
        <v>38</v>
      </c>
      <c r="AI415" s="166" t="s">
        <v>2864</v>
      </c>
      <c r="AJ415" s="166" t="s">
        <v>2865</v>
      </c>
      <c r="AK415" s="166" t="s">
        <v>127</v>
      </c>
      <c r="AL415" s="166" t="s">
        <v>111</v>
      </c>
      <c r="AM415" s="168">
        <v>52980</v>
      </c>
      <c r="AN415" s="166"/>
      <c r="AO415" s="166" t="s">
        <v>111</v>
      </c>
      <c r="AP415" s="166" t="s">
        <v>212</v>
      </c>
      <c r="AQ415" s="166" t="s">
        <v>184</v>
      </c>
      <c r="AR415" s="166"/>
      <c r="AS415" s="166" t="s">
        <v>1769</v>
      </c>
      <c r="AT415" s="166" t="s">
        <v>2866</v>
      </c>
      <c r="AU415" s="166" t="s">
        <v>500</v>
      </c>
      <c r="AV415" s="166"/>
      <c r="AW415" s="166" t="s">
        <v>2867</v>
      </c>
      <c r="AX415" s="166"/>
      <c r="AY415" s="166"/>
      <c r="AZ415" s="166"/>
      <c r="BA415" s="166"/>
      <c r="BB415" s="166">
        <v>93077962</v>
      </c>
      <c r="BC415" s="166" t="s">
        <v>137</v>
      </c>
      <c r="BD415" s="166" t="s">
        <v>138</v>
      </c>
      <c r="BE415" s="166" t="s">
        <v>239</v>
      </c>
      <c r="BF415" s="166" t="s">
        <v>217</v>
      </c>
      <c r="BG415" s="166" t="s">
        <v>1631</v>
      </c>
      <c r="BH415" s="166" t="s">
        <v>141</v>
      </c>
      <c r="BI415" s="166" t="s">
        <v>191</v>
      </c>
      <c r="BJ415" s="166" t="s">
        <v>111</v>
      </c>
      <c r="BK415" s="166"/>
      <c r="BL415" s="166"/>
      <c r="BM415" s="166"/>
      <c r="BN415" s="166"/>
      <c r="BO415" s="166" t="s">
        <v>307</v>
      </c>
    </row>
    <row r="416" spans="1:67">
      <c r="A416" s="166">
        <v>406</v>
      </c>
      <c r="B416" s="166" t="s">
        <v>106</v>
      </c>
      <c r="C416" s="166" t="s">
        <v>107</v>
      </c>
      <c r="D416" s="166" t="s">
        <v>2868</v>
      </c>
      <c r="E416" s="166" t="s">
        <v>2869</v>
      </c>
      <c r="F416" s="166" t="s">
        <v>989</v>
      </c>
      <c r="G416" s="166" t="s">
        <v>2870</v>
      </c>
      <c r="H416" s="166" t="s">
        <v>2871</v>
      </c>
      <c r="I416" s="166"/>
      <c r="J416" s="166" t="s">
        <v>228</v>
      </c>
      <c r="K416" s="166" t="s">
        <v>23</v>
      </c>
      <c r="L416" s="166" t="s">
        <v>171</v>
      </c>
      <c r="M416" s="166" t="s">
        <v>172</v>
      </c>
      <c r="N416" s="166" t="s">
        <v>992</v>
      </c>
      <c r="O416" s="166"/>
      <c r="P416" s="166"/>
      <c r="Q416" s="166" t="s">
        <v>2868</v>
      </c>
      <c r="R416" s="166" t="s">
        <v>23</v>
      </c>
      <c r="S416" s="166" t="s">
        <v>2872</v>
      </c>
      <c r="T416" s="166" t="s">
        <v>117</v>
      </c>
      <c r="U416" s="166" t="s">
        <v>2873</v>
      </c>
      <c r="V416" s="166" t="s">
        <v>119</v>
      </c>
      <c r="W416" s="166" t="s">
        <v>120</v>
      </c>
      <c r="X416" s="166" t="s">
        <v>228</v>
      </c>
      <c r="Y416" s="166" t="s">
        <v>524</v>
      </c>
      <c r="Z416" s="166" t="s">
        <v>2874</v>
      </c>
      <c r="AA416" s="166" t="s">
        <v>2875</v>
      </c>
      <c r="AB416" s="166" t="s">
        <v>2868</v>
      </c>
      <c r="AC416" s="166">
        <v>5871275</v>
      </c>
      <c r="AD416" s="166" t="s">
        <v>23</v>
      </c>
      <c r="AE416" s="166" t="s">
        <v>2876</v>
      </c>
      <c r="AF416" s="166" t="s">
        <v>23</v>
      </c>
      <c r="AG416" s="166" t="s">
        <v>2876</v>
      </c>
      <c r="AH416" s="167" t="s">
        <v>41</v>
      </c>
      <c r="AI416" s="166" t="s">
        <v>2113</v>
      </c>
      <c r="AJ416" s="166" t="s">
        <v>164</v>
      </c>
      <c r="AK416" s="166" t="s">
        <v>127</v>
      </c>
      <c r="AL416" s="166" t="s">
        <v>111</v>
      </c>
      <c r="AM416" s="168">
        <v>4472.7</v>
      </c>
      <c r="AN416" s="166"/>
      <c r="AO416" s="166" t="s">
        <v>989</v>
      </c>
      <c r="AP416" s="166" t="s">
        <v>130</v>
      </c>
      <c r="AQ416" s="166" t="s">
        <v>184</v>
      </c>
      <c r="AR416" s="166" t="s">
        <v>346</v>
      </c>
      <c r="AS416" s="166" t="s">
        <v>2877</v>
      </c>
      <c r="AT416" s="166" t="s">
        <v>2878</v>
      </c>
      <c r="AU416" s="166" t="s">
        <v>500</v>
      </c>
      <c r="AV416" s="166"/>
      <c r="AW416" s="166" t="s">
        <v>2879</v>
      </c>
      <c r="AX416" s="166"/>
      <c r="AY416" s="166"/>
      <c r="AZ416" s="166"/>
      <c r="BA416" s="166"/>
      <c r="BB416" s="166">
        <v>62344906</v>
      </c>
      <c r="BC416" s="166" t="s">
        <v>137</v>
      </c>
      <c r="BD416" s="166" t="s">
        <v>138</v>
      </c>
      <c r="BE416" s="166" t="s">
        <v>2880</v>
      </c>
      <c r="BF416" s="166" t="s">
        <v>812</v>
      </c>
      <c r="BG416" s="166"/>
      <c r="BH416" s="166" t="s">
        <v>658</v>
      </c>
      <c r="BI416" s="166" t="s">
        <v>191</v>
      </c>
      <c r="BJ416" s="166" t="s">
        <v>111</v>
      </c>
      <c r="BK416" s="166"/>
      <c r="BL416" s="166" t="s">
        <v>142</v>
      </c>
      <c r="BM416" s="166"/>
      <c r="BN416" s="166" t="s">
        <v>192</v>
      </c>
      <c r="BO416" s="166" t="s">
        <v>172</v>
      </c>
    </row>
    <row r="417" spans="1:67">
      <c r="A417" s="166">
        <v>407</v>
      </c>
      <c r="B417" s="166" t="s">
        <v>106</v>
      </c>
      <c r="C417" s="166" t="s">
        <v>107</v>
      </c>
      <c r="D417" s="166" t="s">
        <v>2868</v>
      </c>
      <c r="E417" s="166" t="s">
        <v>2869</v>
      </c>
      <c r="F417" s="166" t="s">
        <v>989</v>
      </c>
      <c r="G417" s="166" t="s">
        <v>2870</v>
      </c>
      <c r="H417" s="166" t="s">
        <v>2871</v>
      </c>
      <c r="I417" s="166"/>
      <c r="J417" s="166" t="s">
        <v>228</v>
      </c>
      <c r="K417" s="166" t="s">
        <v>23</v>
      </c>
      <c r="L417" s="166" t="s">
        <v>171</v>
      </c>
      <c r="M417" s="166" t="s">
        <v>172</v>
      </c>
      <c r="N417" s="166" t="s">
        <v>992</v>
      </c>
      <c r="O417" s="166"/>
      <c r="P417" s="166"/>
      <c r="Q417" s="166" t="s">
        <v>2868</v>
      </c>
      <c r="R417" s="166" t="s">
        <v>23</v>
      </c>
      <c r="S417" s="166" t="s">
        <v>2872</v>
      </c>
      <c r="T417" s="166" t="s">
        <v>117</v>
      </c>
      <c r="U417" s="166" t="s">
        <v>2873</v>
      </c>
      <c r="V417" s="166" t="s">
        <v>119</v>
      </c>
      <c r="W417" s="166" t="s">
        <v>120</v>
      </c>
      <c r="X417" s="166" t="s">
        <v>228</v>
      </c>
      <c r="Y417" s="166" t="s">
        <v>524</v>
      </c>
      <c r="Z417" s="166" t="s">
        <v>2874</v>
      </c>
      <c r="AA417" s="166" t="s">
        <v>2875</v>
      </c>
      <c r="AB417" s="166" t="s">
        <v>2868</v>
      </c>
      <c r="AC417" s="166">
        <v>5871275</v>
      </c>
      <c r="AD417" s="166" t="s">
        <v>23</v>
      </c>
      <c r="AE417" s="166" t="s">
        <v>2876</v>
      </c>
      <c r="AF417" s="166" t="s">
        <v>23</v>
      </c>
      <c r="AG417" s="166" t="s">
        <v>2876</v>
      </c>
      <c r="AH417" s="167" t="s">
        <v>41</v>
      </c>
      <c r="AI417" s="166" t="s">
        <v>1465</v>
      </c>
      <c r="AJ417" s="166" t="s">
        <v>155</v>
      </c>
      <c r="AK417" s="166" t="s">
        <v>127</v>
      </c>
      <c r="AL417" s="166" t="s">
        <v>111</v>
      </c>
      <c r="AM417" s="168">
        <v>3117.1</v>
      </c>
      <c r="AN417" s="166"/>
      <c r="AO417" s="166" t="s">
        <v>989</v>
      </c>
      <c r="AP417" s="166" t="s">
        <v>130</v>
      </c>
      <c r="AQ417" s="166" t="s">
        <v>184</v>
      </c>
      <c r="AR417" s="166" t="s">
        <v>346</v>
      </c>
      <c r="AS417" s="166" t="s">
        <v>2877</v>
      </c>
      <c r="AT417" s="166" t="s">
        <v>2881</v>
      </c>
      <c r="AU417" s="166" t="s">
        <v>500</v>
      </c>
      <c r="AV417" s="166"/>
      <c r="AW417" s="166" t="s">
        <v>2879</v>
      </c>
      <c r="AX417" s="166"/>
      <c r="AY417" s="166"/>
      <c r="AZ417" s="166"/>
      <c r="BA417" s="166"/>
      <c r="BB417" s="166">
        <v>62344906</v>
      </c>
      <c r="BC417" s="166" t="s">
        <v>137</v>
      </c>
      <c r="BD417" s="166" t="s">
        <v>138</v>
      </c>
      <c r="BE417" s="166" t="s">
        <v>2880</v>
      </c>
      <c r="BF417" s="166" t="s">
        <v>812</v>
      </c>
      <c r="BG417" s="166"/>
      <c r="BH417" s="166" t="s">
        <v>658</v>
      </c>
      <c r="BI417" s="166" t="s">
        <v>191</v>
      </c>
      <c r="BJ417" s="166" t="s">
        <v>111</v>
      </c>
      <c r="BK417" s="166"/>
      <c r="BL417" s="166" t="s">
        <v>142</v>
      </c>
      <c r="BM417" s="166"/>
      <c r="BN417" s="166" t="s">
        <v>192</v>
      </c>
      <c r="BO417" s="166" t="s">
        <v>172</v>
      </c>
    </row>
    <row r="418" spans="1:67">
      <c r="A418" s="166">
        <v>408</v>
      </c>
      <c r="B418" s="166" t="s">
        <v>106</v>
      </c>
      <c r="C418" s="166" t="s">
        <v>107</v>
      </c>
      <c r="D418" s="166" t="s">
        <v>2868</v>
      </c>
      <c r="E418" s="166" t="s">
        <v>2869</v>
      </c>
      <c r="F418" s="166" t="s">
        <v>989</v>
      </c>
      <c r="G418" s="166" t="s">
        <v>2870</v>
      </c>
      <c r="H418" s="166" t="s">
        <v>2871</v>
      </c>
      <c r="I418" s="166"/>
      <c r="J418" s="166" t="s">
        <v>228</v>
      </c>
      <c r="K418" s="166" t="s">
        <v>23</v>
      </c>
      <c r="L418" s="166" t="s">
        <v>171</v>
      </c>
      <c r="M418" s="166" t="s">
        <v>172</v>
      </c>
      <c r="N418" s="166" t="s">
        <v>992</v>
      </c>
      <c r="O418" s="166"/>
      <c r="P418" s="166"/>
      <c r="Q418" s="166" t="s">
        <v>2868</v>
      </c>
      <c r="R418" s="166" t="s">
        <v>23</v>
      </c>
      <c r="S418" s="166" t="s">
        <v>2872</v>
      </c>
      <c r="T418" s="166" t="s">
        <v>117</v>
      </c>
      <c r="U418" s="166" t="s">
        <v>2873</v>
      </c>
      <c r="V418" s="166" t="s">
        <v>119</v>
      </c>
      <c r="W418" s="166" t="s">
        <v>120</v>
      </c>
      <c r="X418" s="166" t="s">
        <v>228</v>
      </c>
      <c r="Y418" s="166" t="s">
        <v>524</v>
      </c>
      <c r="Z418" s="166" t="s">
        <v>2874</v>
      </c>
      <c r="AA418" s="166" t="s">
        <v>2875</v>
      </c>
      <c r="AB418" s="166" t="s">
        <v>2868</v>
      </c>
      <c r="AC418" s="166">
        <v>5871275</v>
      </c>
      <c r="AD418" s="166" t="s">
        <v>23</v>
      </c>
      <c r="AE418" s="166" t="s">
        <v>2876</v>
      </c>
      <c r="AF418" s="166" t="s">
        <v>23</v>
      </c>
      <c r="AG418" s="166" t="s">
        <v>2876</v>
      </c>
      <c r="AH418" s="167" t="s">
        <v>41</v>
      </c>
      <c r="AI418" s="166" t="s">
        <v>2115</v>
      </c>
      <c r="AJ418" s="166" t="s">
        <v>161</v>
      </c>
      <c r="AK418" s="166" t="s">
        <v>127</v>
      </c>
      <c r="AL418" s="166" t="s">
        <v>111</v>
      </c>
      <c r="AM418" s="168">
        <v>1662.5</v>
      </c>
      <c r="AN418" s="166"/>
      <c r="AO418" s="166" t="s">
        <v>989</v>
      </c>
      <c r="AP418" s="166" t="s">
        <v>130</v>
      </c>
      <c r="AQ418" s="166" t="s">
        <v>184</v>
      </c>
      <c r="AR418" s="166" t="s">
        <v>346</v>
      </c>
      <c r="AS418" s="166" t="s">
        <v>2877</v>
      </c>
      <c r="AT418" s="166" t="s">
        <v>2882</v>
      </c>
      <c r="AU418" s="166" t="s">
        <v>500</v>
      </c>
      <c r="AV418" s="166"/>
      <c r="AW418" s="166" t="s">
        <v>2879</v>
      </c>
      <c r="AX418" s="166"/>
      <c r="AY418" s="166"/>
      <c r="AZ418" s="166"/>
      <c r="BA418" s="166"/>
      <c r="BB418" s="166">
        <v>62344906</v>
      </c>
      <c r="BC418" s="166" t="s">
        <v>137</v>
      </c>
      <c r="BD418" s="166" t="s">
        <v>138</v>
      </c>
      <c r="BE418" s="166" t="s">
        <v>2880</v>
      </c>
      <c r="BF418" s="166" t="s">
        <v>812</v>
      </c>
      <c r="BG418" s="166"/>
      <c r="BH418" s="166" t="s">
        <v>658</v>
      </c>
      <c r="BI418" s="166" t="s">
        <v>191</v>
      </c>
      <c r="BJ418" s="166" t="s">
        <v>111</v>
      </c>
      <c r="BK418" s="166"/>
      <c r="BL418" s="166" t="s">
        <v>142</v>
      </c>
      <c r="BM418" s="166"/>
      <c r="BN418" s="166" t="s">
        <v>192</v>
      </c>
      <c r="BO418" s="166" t="s">
        <v>172</v>
      </c>
    </row>
    <row r="419" spans="1:67">
      <c r="A419" s="166">
        <v>409</v>
      </c>
      <c r="B419" s="166" t="s">
        <v>106</v>
      </c>
      <c r="C419" s="166" t="s">
        <v>107</v>
      </c>
      <c r="D419" s="166" t="s">
        <v>2868</v>
      </c>
      <c r="E419" s="166" t="s">
        <v>2869</v>
      </c>
      <c r="F419" s="166" t="s">
        <v>989</v>
      </c>
      <c r="G419" s="166" t="s">
        <v>2870</v>
      </c>
      <c r="H419" s="166" t="s">
        <v>2871</v>
      </c>
      <c r="I419" s="166"/>
      <c r="J419" s="166" t="s">
        <v>228</v>
      </c>
      <c r="K419" s="166" t="s">
        <v>23</v>
      </c>
      <c r="L419" s="166" t="s">
        <v>171</v>
      </c>
      <c r="M419" s="166" t="s">
        <v>172</v>
      </c>
      <c r="N419" s="166" t="s">
        <v>992</v>
      </c>
      <c r="O419" s="166"/>
      <c r="P419" s="166"/>
      <c r="Q419" s="166" t="s">
        <v>2868</v>
      </c>
      <c r="R419" s="166" t="s">
        <v>23</v>
      </c>
      <c r="S419" s="166" t="s">
        <v>2872</v>
      </c>
      <c r="T419" s="166" t="s">
        <v>117</v>
      </c>
      <c r="U419" s="166" t="s">
        <v>2873</v>
      </c>
      <c r="V419" s="166" t="s">
        <v>119</v>
      </c>
      <c r="W419" s="166" t="s">
        <v>120</v>
      </c>
      <c r="X419" s="166" t="s">
        <v>228</v>
      </c>
      <c r="Y419" s="166" t="s">
        <v>524</v>
      </c>
      <c r="Z419" s="166" t="s">
        <v>2874</v>
      </c>
      <c r="AA419" s="166" t="s">
        <v>2875</v>
      </c>
      <c r="AB419" s="166" t="s">
        <v>2868</v>
      </c>
      <c r="AC419" s="166">
        <v>5871275</v>
      </c>
      <c r="AD419" s="166" t="s">
        <v>23</v>
      </c>
      <c r="AE419" s="166" t="s">
        <v>2876</v>
      </c>
      <c r="AF419" s="166" t="s">
        <v>23</v>
      </c>
      <c r="AG419" s="166" t="s">
        <v>2876</v>
      </c>
      <c r="AH419" s="167" t="s">
        <v>41</v>
      </c>
      <c r="AI419" s="166" t="s">
        <v>1473</v>
      </c>
      <c r="AJ419" s="166" t="s">
        <v>152</v>
      </c>
      <c r="AK419" s="166" t="s">
        <v>127</v>
      </c>
      <c r="AL419" s="166" t="s">
        <v>111</v>
      </c>
      <c r="AM419" s="168">
        <v>6545.8</v>
      </c>
      <c r="AN419" s="166"/>
      <c r="AO419" s="166" t="s">
        <v>989</v>
      </c>
      <c r="AP419" s="166" t="s">
        <v>130</v>
      </c>
      <c r="AQ419" s="166" t="s">
        <v>184</v>
      </c>
      <c r="AR419" s="166" t="s">
        <v>346</v>
      </c>
      <c r="AS419" s="166" t="s">
        <v>2877</v>
      </c>
      <c r="AT419" s="166" t="s">
        <v>2883</v>
      </c>
      <c r="AU419" s="166" t="s">
        <v>500</v>
      </c>
      <c r="AV419" s="166"/>
      <c r="AW419" s="166" t="s">
        <v>2879</v>
      </c>
      <c r="AX419" s="166"/>
      <c r="AY419" s="166"/>
      <c r="AZ419" s="166"/>
      <c r="BA419" s="166"/>
      <c r="BB419" s="166">
        <v>62344906</v>
      </c>
      <c r="BC419" s="166" t="s">
        <v>137</v>
      </c>
      <c r="BD419" s="166" t="s">
        <v>138</v>
      </c>
      <c r="BE419" s="166" t="s">
        <v>2880</v>
      </c>
      <c r="BF419" s="166" t="s">
        <v>812</v>
      </c>
      <c r="BG419" s="166"/>
      <c r="BH419" s="166" t="s">
        <v>658</v>
      </c>
      <c r="BI419" s="166" t="s">
        <v>191</v>
      </c>
      <c r="BJ419" s="166" t="s">
        <v>111</v>
      </c>
      <c r="BK419" s="166"/>
      <c r="BL419" s="166" t="s">
        <v>142</v>
      </c>
      <c r="BM419" s="166"/>
      <c r="BN419" s="166" t="s">
        <v>192</v>
      </c>
      <c r="BO419" s="166" t="s">
        <v>172</v>
      </c>
    </row>
    <row r="420" spans="1:67">
      <c r="A420" s="166">
        <v>410</v>
      </c>
      <c r="B420" s="166" t="s">
        <v>106</v>
      </c>
      <c r="C420" s="166" t="s">
        <v>107</v>
      </c>
      <c r="D420" s="166" t="s">
        <v>2868</v>
      </c>
      <c r="E420" s="166" t="s">
        <v>2869</v>
      </c>
      <c r="F420" s="166" t="s">
        <v>989</v>
      </c>
      <c r="G420" s="166" t="s">
        <v>2870</v>
      </c>
      <c r="H420" s="166" t="s">
        <v>2871</v>
      </c>
      <c r="I420" s="166"/>
      <c r="J420" s="166" t="s">
        <v>228</v>
      </c>
      <c r="K420" s="166" t="s">
        <v>23</v>
      </c>
      <c r="L420" s="166" t="s">
        <v>171</v>
      </c>
      <c r="M420" s="166" t="s">
        <v>172</v>
      </c>
      <c r="N420" s="166" t="s">
        <v>992</v>
      </c>
      <c r="O420" s="166"/>
      <c r="P420" s="166"/>
      <c r="Q420" s="166" t="s">
        <v>2868</v>
      </c>
      <c r="R420" s="166" t="s">
        <v>23</v>
      </c>
      <c r="S420" s="166" t="s">
        <v>2872</v>
      </c>
      <c r="T420" s="166" t="s">
        <v>117</v>
      </c>
      <c r="U420" s="166" t="s">
        <v>2873</v>
      </c>
      <c r="V420" s="166" t="s">
        <v>119</v>
      </c>
      <c r="W420" s="166" t="s">
        <v>120</v>
      </c>
      <c r="X420" s="166" t="s">
        <v>228</v>
      </c>
      <c r="Y420" s="166" t="s">
        <v>524</v>
      </c>
      <c r="Z420" s="166" t="s">
        <v>2874</v>
      </c>
      <c r="AA420" s="166" t="s">
        <v>2875</v>
      </c>
      <c r="AB420" s="166" t="s">
        <v>2868</v>
      </c>
      <c r="AC420" s="166">
        <v>5871275</v>
      </c>
      <c r="AD420" s="166" t="s">
        <v>23</v>
      </c>
      <c r="AE420" s="166" t="s">
        <v>2876</v>
      </c>
      <c r="AF420" s="166" t="s">
        <v>23</v>
      </c>
      <c r="AG420" s="166" t="s">
        <v>2876</v>
      </c>
      <c r="AH420" s="167" t="s">
        <v>41</v>
      </c>
      <c r="AI420" s="166" t="s">
        <v>2117</v>
      </c>
      <c r="AJ420" s="166" t="s">
        <v>158</v>
      </c>
      <c r="AK420" s="166" t="s">
        <v>127</v>
      </c>
      <c r="AL420" s="166" t="s">
        <v>111</v>
      </c>
      <c r="AM420" s="168">
        <v>6514.6</v>
      </c>
      <c r="AN420" s="166"/>
      <c r="AO420" s="166" t="s">
        <v>989</v>
      </c>
      <c r="AP420" s="166" t="s">
        <v>130</v>
      </c>
      <c r="AQ420" s="166" t="s">
        <v>184</v>
      </c>
      <c r="AR420" s="166" t="s">
        <v>346</v>
      </c>
      <c r="AS420" s="166" t="s">
        <v>2877</v>
      </c>
      <c r="AT420" s="166" t="s">
        <v>2884</v>
      </c>
      <c r="AU420" s="166" t="s">
        <v>500</v>
      </c>
      <c r="AV420" s="166"/>
      <c r="AW420" s="166" t="s">
        <v>2879</v>
      </c>
      <c r="AX420" s="166"/>
      <c r="AY420" s="166"/>
      <c r="AZ420" s="166"/>
      <c r="BA420" s="166"/>
      <c r="BB420" s="166">
        <v>62344906</v>
      </c>
      <c r="BC420" s="166" t="s">
        <v>137</v>
      </c>
      <c r="BD420" s="166" t="s">
        <v>138</v>
      </c>
      <c r="BE420" s="166" t="s">
        <v>2880</v>
      </c>
      <c r="BF420" s="166" t="s">
        <v>812</v>
      </c>
      <c r="BG420" s="166"/>
      <c r="BH420" s="166" t="s">
        <v>658</v>
      </c>
      <c r="BI420" s="166" t="s">
        <v>191</v>
      </c>
      <c r="BJ420" s="166" t="s">
        <v>111</v>
      </c>
      <c r="BK420" s="166"/>
      <c r="BL420" s="166" t="s">
        <v>142</v>
      </c>
      <c r="BM420" s="166"/>
      <c r="BN420" s="166" t="s">
        <v>192</v>
      </c>
      <c r="BO420" s="166" t="s">
        <v>172</v>
      </c>
    </row>
    <row r="421" spans="1:67">
      <c r="A421" s="166">
        <v>411</v>
      </c>
      <c r="B421" s="166" t="s">
        <v>106</v>
      </c>
      <c r="C421" s="166" t="s">
        <v>107</v>
      </c>
      <c r="D421" s="166" t="s">
        <v>2868</v>
      </c>
      <c r="E421" s="166" t="s">
        <v>2869</v>
      </c>
      <c r="F421" s="166" t="s">
        <v>989</v>
      </c>
      <c r="G421" s="166" t="s">
        <v>2870</v>
      </c>
      <c r="H421" s="166" t="s">
        <v>2871</v>
      </c>
      <c r="I421" s="166"/>
      <c r="J421" s="166" t="s">
        <v>228</v>
      </c>
      <c r="K421" s="166" t="s">
        <v>23</v>
      </c>
      <c r="L421" s="166" t="s">
        <v>171</v>
      </c>
      <c r="M421" s="166" t="s">
        <v>172</v>
      </c>
      <c r="N421" s="166" t="s">
        <v>992</v>
      </c>
      <c r="O421" s="166"/>
      <c r="P421" s="166"/>
      <c r="Q421" s="166" t="s">
        <v>2868</v>
      </c>
      <c r="R421" s="166" t="s">
        <v>23</v>
      </c>
      <c r="S421" s="166" t="s">
        <v>2872</v>
      </c>
      <c r="T421" s="166" t="s">
        <v>117</v>
      </c>
      <c r="U421" s="166" t="s">
        <v>2873</v>
      </c>
      <c r="V421" s="166" t="s">
        <v>119</v>
      </c>
      <c r="W421" s="166" t="s">
        <v>120</v>
      </c>
      <c r="X421" s="166" t="s">
        <v>228</v>
      </c>
      <c r="Y421" s="166" t="s">
        <v>524</v>
      </c>
      <c r="Z421" s="166" t="s">
        <v>2874</v>
      </c>
      <c r="AA421" s="166" t="s">
        <v>2875</v>
      </c>
      <c r="AB421" s="166" t="s">
        <v>2868</v>
      </c>
      <c r="AC421" s="166">
        <v>5871275</v>
      </c>
      <c r="AD421" s="166" t="s">
        <v>23</v>
      </c>
      <c r="AE421" s="166" t="s">
        <v>2876</v>
      </c>
      <c r="AF421" s="166" t="s">
        <v>23</v>
      </c>
      <c r="AG421" s="166" t="s">
        <v>2876</v>
      </c>
      <c r="AH421" s="167" t="s">
        <v>41</v>
      </c>
      <c r="AI421" s="166" t="s">
        <v>2645</v>
      </c>
      <c r="AJ421" s="166" t="s">
        <v>148</v>
      </c>
      <c r="AK421" s="166" t="s">
        <v>127</v>
      </c>
      <c r="AL421" s="166" t="s">
        <v>111</v>
      </c>
      <c r="AM421" s="168">
        <v>4987.3</v>
      </c>
      <c r="AN421" s="166"/>
      <c r="AO421" s="166" t="s">
        <v>989</v>
      </c>
      <c r="AP421" s="166" t="s">
        <v>130</v>
      </c>
      <c r="AQ421" s="166" t="s">
        <v>184</v>
      </c>
      <c r="AR421" s="166" t="s">
        <v>346</v>
      </c>
      <c r="AS421" s="166" t="s">
        <v>2877</v>
      </c>
      <c r="AT421" s="166" t="s">
        <v>2885</v>
      </c>
      <c r="AU421" s="166" t="s">
        <v>500</v>
      </c>
      <c r="AV421" s="166"/>
      <c r="AW421" s="166" t="s">
        <v>2879</v>
      </c>
      <c r="AX421" s="166"/>
      <c r="AY421" s="166"/>
      <c r="AZ421" s="166"/>
      <c r="BA421" s="166"/>
      <c r="BB421" s="166">
        <v>62344906</v>
      </c>
      <c r="BC421" s="166" t="s">
        <v>137</v>
      </c>
      <c r="BD421" s="166" t="s">
        <v>138</v>
      </c>
      <c r="BE421" s="166" t="s">
        <v>2880</v>
      </c>
      <c r="BF421" s="166" t="s">
        <v>812</v>
      </c>
      <c r="BG421" s="166"/>
      <c r="BH421" s="166" t="s">
        <v>658</v>
      </c>
      <c r="BI421" s="166" t="s">
        <v>191</v>
      </c>
      <c r="BJ421" s="166" t="s">
        <v>111</v>
      </c>
      <c r="BK421" s="166"/>
      <c r="BL421" s="166" t="s">
        <v>142</v>
      </c>
      <c r="BM421" s="166"/>
      <c r="BN421" s="166" t="s">
        <v>192</v>
      </c>
      <c r="BO421" s="166" t="s">
        <v>172</v>
      </c>
    </row>
    <row r="422" spans="1:67">
      <c r="A422" s="166">
        <v>412</v>
      </c>
      <c r="B422" s="166" t="s">
        <v>106</v>
      </c>
      <c r="C422" s="166" t="s">
        <v>107</v>
      </c>
      <c r="D422" s="166" t="s">
        <v>2868</v>
      </c>
      <c r="E422" s="166" t="s">
        <v>2869</v>
      </c>
      <c r="F422" s="166" t="s">
        <v>989</v>
      </c>
      <c r="G422" s="166" t="s">
        <v>2870</v>
      </c>
      <c r="H422" s="166" t="s">
        <v>2871</v>
      </c>
      <c r="I422" s="166"/>
      <c r="J422" s="166" t="s">
        <v>228</v>
      </c>
      <c r="K422" s="166" t="s">
        <v>23</v>
      </c>
      <c r="L422" s="166" t="s">
        <v>171</v>
      </c>
      <c r="M422" s="166" t="s">
        <v>172</v>
      </c>
      <c r="N422" s="166" t="s">
        <v>992</v>
      </c>
      <c r="O422" s="166"/>
      <c r="P422" s="166"/>
      <c r="Q422" s="166" t="s">
        <v>2868</v>
      </c>
      <c r="R422" s="166" t="s">
        <v>23</v>
      </c>
      <c r="S422" s="166" t="s">
        <v>2872</v>
      </c>
      <c r="T422" s="166" t="s">
        <v>117</v>
      </c>
      <c r="U422" s="166" t="s">
        <v>2873</v>
      </c>
      <c r="V422" s="166" t="s">
        <v>119</v>
      </c>
      <c r="W422" s="166" t="s">
        <v>120</v>
      </c>
      <c r="X422" s="166" t="s">
        <v>228</v>
      </c>
      <c r="Y422" s="166" t="s">
        <v>524</v>
      </c>
      <c r="Z422" s="166" t="s">
        <v>2874</v>
      </c>
      <c r="AA422" s="166" t="s">
        <v>2875</v>
      </c>
      <c r="AB422" s="166" t="s">
        <v>2868</v>
      </c>
      <c r="AC422" s="166">
        <v>5871275</v>
      </c>
      <c r="AD422" s="166" t="s">
        <v>23</v>
      </c>
      <c r="AE422" s="166" t="s">
        <v>2876</v>
      </c>
      <c r="AF422" s="166" t="s">
        <v>23</v>
      </c>
      <c r="AG422" s="166" t="s">
        <v>2876</v>
      </c>
      <c r="AH422" s="167" t="s">
        <v>41</v>
      </c>
      <c r="AI422" s="166" t="s">
        <v>2886</v>
      </c>
      <c r="AJ422" s="166" t="s">
        <v>1887</v>
      </c>
      <c r="AK422" s="166" t="s">
        <v>127</v>
      </c>
      <c r="AL422" s="166" t="s">
        <v>111</v>
      </c>
      <c r="AM422" s="168">
        <v>21000</v>
      </c>
      <c r="AN422" s="166"/>
      <c r="AO422" s="166" t="s">
        <v>989</v>
      </c>
      <c r="AP422" s="166" t="s">
        <v>130</v>
      </c>
      <c r="AQ422" s="166" t="s">
        <v>184</v>
      </c>
      <c r="AR422" s="166" t="s">
        <v>346</v>
      </c>
      <c r="AS422" s="166" t="s">
        <v>2877</v>
      </c>
      <c r="AT422" s="166"/>
      <c r="AU422" s="166" t="s">
        <v>500</v>
      </c>
      <c r="AV422" s="166"/>
      <c r="AW422" s="166" t="s">
        <v>2879</v>
      </c>
      <c r="AX422" s="166"/>
      <c r="AY422" s="166"/>
      <c r="AZ422" s="166"/>
      <c r="BA422" s="166"/>
      <c r="BB422" s="166">
        <v>62344906</v>
      </c>
      <c r="BC422" s="166" t="s">
        <v>137</v>
      </c>
      <c r="BD422" s="166" t="s">
        <v>138</v>
      </c>
      <c r="BE422" s="166" t="s">
        <v>2880</v>
      </c>
      <c r="BF422" s="166" t="s">
        <v>812</v>
      </c>
      <c r="BG422" s="166"/>
      <c r="BH422" s="166" t="s">
        <v>658</v>
      </c>
      <c r="BI422" s="166" t="s">
        <v>191</v>
      </c>
      <c r="BJ422" s="166" t="s">
        <v>111</v>
      </c>
      <c r="BK422" s="166"/>
      <c r="BL422" s="166"/>
      <c r="BM422" s="166"/>
      <c r="BN422" s="166" t="s">
        <v>192</v>
      </c>
      <c r="BO422" s="166" t="s">
        <v>172</v>
      </c>
    </row>
    <row r="423" spans="1:67">
      <c r="A423" s="166">
        <v>413</v>
      </c>
      <c r="B423" s="166" t="s">
        <v>106</v>
      </c>
      <c r="C423" s="166" t="s">
        <v>107</v>
      </c>
      <c r="D423" s="166" t="s">
        <v>2887</v>
      </c>
      <c r="E423" s="166" t="s">
        <v>2888</v>
      </c>
      <c r="F423" s="166" t="s">
        <v>436</v>
      </c>
      <c r="G423" s="166" t="s">
        <v>2889</v>
      </c>
      <c r="H423" s="166" t="s">
        <v>2890</v>
      </c>
      <c r="I423" s="166"/>
      <c r="J423" s="166" t="s">
        <v>198</v>
      </c>
      <c r="K423" s="166" t="s">
        <v>23</v>
      </c>
      <c r="L423" s="166" t="s">
        <v>171</v>
      </c>
      <c r="M423" s="166" t="s">
        <v>172</v>
      </c>
      <c r="N423" s="166" t="s">
        <v>440</v>
      </c>
      <c r="O423" s="166"/>
      <c r="P423" s="166"/>
      <c r="Q423" s="166" t="s">
        <v>2887</v>
      </c>
      <c r="R423" s="166" t="s">
        <v>23</v>
      </c>
      <c r="S423" s="166" t="s">
        <v>2891</v>
      </c>
      <c r="T423" s="166" t="s">
        <v>117</v>
      </c>
      <c r="U423" s="166" t="s">
        <v>2892</v>
      </c>
      <c r="V423" s="166" t="s">
        <v>119</v>
      </c>
      <c r="W423" s="166" t="s">
        <v>176</v>
      </c>
      <c r="X423" s="166" t="s">
        <v>198</v>
      </c>
      <c r="Y423" s="166" t="s">
        <v>2893</v>
      </c>
      <c r="Z423" s="166" t="s">
        <v>2084</v>
      </c>
      <c r="AA423" s="166" t="s">
        <v>2084</v>
      </c>
      <c r="AB423" s="166" t="s">
        <v>2887</v>
      </c>
      <c r="AC423" s="166">
        <v>5870810</v>
      </c>
      <c r="AD423" s="166" t="s">
        <v>23</v>
      </c>
      <c r="AE423" s="166" t="s">
        <v>2894</v>
      </c>
      <c r="AF423" s="166" t="s">
        <v>23</v>
      </c>
      <c r="AG423" s="166" t="s">
        <v>2894</v>
      </c>
      <c r="AH423" s="167" t="s">
        <v>38</v>
      </c>
      <c r="AI423" s="166" t="s">
        <v>2895</v>
      </c>
      <c r="AJ423" s="166" t="s">
        <v>1768</v>
      </c>
      <c r="AK423" s="166" t="s">
        <v>127</v>
      </c>
      <c r="AL423" s="166" t="s">
        <v>111</v>
      </c>
      <c r="AM423" s="168">
        <v>28300</v>
      </c>
      <c r="AN423" s="166"/>
      <c r="AO423" s="166" t="s">
        <v>436</v>
      </c>
      <c r="AP423" s="166" t="s">
        <v>130</v>
      </c>
      <c r="AQ423" s="166" t="s">
        <v>184</v>
      </c>
      <c r="AR423" s="166"/>
      <c r="AS423" s="166" t="s">
        <v>2896</v>
      </c>
      <c r="AT423" s="166"/>
      <c r="AU423" s="166" t="s">
        <v>500</v>
      </c>
      <c r="AV423" s="166"/>
      <c r="AW423" s="166" t="s">
        <v>2897</v>
      </c>
      <c r="AX423" s="166"/>
      <c r="AY423" s="166"/>
      <c r="AZ423" s="166"/>
      <c r="BA423" s="166"/>
      <c r="BB423" s="166">
        <v>69811812</v>
      </c>
      <c r="BC423" s="166" t="s">
        <v>137</v>
      </c>
      <c r="BD423" s="166" t="s">
        <v>138</v>
      </c>
      <c r="BE423" s="166" t="s">
        <v>305</v>
      </c>
      <c r="BF423" s="166" t="s">
        <v>306</v>
      </c>
      <c r="BG423" s="166" t="s">
        <v>190</v>
      </c>
      <c r="BH423" s="166" t="s">
        <v>218</v>
      </c>
      <c r="BI423" s="166" t="s">
        <v>191</v>
      </c>
      <c r="BJ423" s="166" t="s">
        <v>111</v>
      </c>
      <c r="BK423" s="166"/>
      <c r="BL423" s="166"/>
      <c r="BM423" s="166"/>
      <c r="BN423" s="166"/>
      <c r="BO423" s="166" t="s">
        <v>172</v>
      </c>
    </row>
    <row r="424" spans="1:67">
      <c r="A424" s="166">
        <v>414</v>
      </c>
      <c r="B424" s="166" t="s">
        <v>106</v>
      </c>
      <c r="C424" s="166" t="s">
        <v>107</v>
      </c>
      <c r="D424" s="166" t="s">
        <v>2887</v>
      </c>
      <c r="E424" s="166" t="s">
        <v>2888</v>
      </c>
      <c r="F424" s="166" t="s">
        <v>436</v>
      </c>
      <c r="G424" s="166" t="s">
        <v>2889</v>
      </c>
      <c r="H424" s="166" t="s">
        <v>2890</v>
      </c>
      <c r="I424" s="166"/>
      <c r="J424" s="166" t="s">
        <v>198</v>
      </c>
      <c r="K424" s="166" t="s">
        <v>23</v>
      </c>
      <c r="L424" s="166" t="s">
        <v>171</v>
      </c>
      <c r="M424" s="166" t="s">
        <v>172</v>
      </c>
      <c r="N424" s="166" t="s">
        <v>440</v>
      </c>
      <c r="O424" s="166"/>
      <c r="P424" s="166"/>
      <c r="Q424" s="166" t="s">
        <v>2887</v>
      </c>
      <c r="R424" s="166" t="s">
        <v>23</v>
      </c>
      <c r="S424" s="166" t="s">
        <v>2891</v>
      </c>
      <c r="T424" s="166" t="s">
        <v>117</v>
      </c>
      <c r="U424" s="166" t="s">
        <v>2892</v>
      </c>
      <c r="V424" s="166" t="s">
        <v>119</v>
      </c>
      <c r="W424" s="166" t="s">
        <v>176</v>
      </c>
      <c r="X424" s="166" t="s">
        <v>198</v>
      </c>
      <c r="Y424" s="166" t="s">
        <v>2893</v>
      </c>
      <c r="Z424" s="166" t="s">
        <v>2084</v>
      </c>
      <c r="AA424" s="166" t="s">
        <v>2084</v>
      </c>
      <c r="AB424" s="166" t="s">
        <v>2887</v>
      </c>
      <c r="AC424" s="166">
        <v>5870810</v>
      </c>
      <c r="AD424" s="166" t="s">
        <v>23</v>
      </c>
      <c r="AE424" s="166" t="s">
        <v>2894</v>
      </c>
      <c r="AF424" s="166" t="s">
        <v>23</v>
      </c>
      <c r="AG424" s="166" t="s">
        <v>2894</v>
      </c>
      <c r="AH424" s="167" t="s">
        <v>38</v>
      </c>
      <c r="AI424" s="166" t="s">
        <v>2898</v>
      </c>
      <c r="AJ424" s="166" t="s">
        <v>2623</v>
      </c>
      <c r="AK424" s="166" t="s">
        <v>127</v>
      </c>
      <c r="AL424" s="166" t="s">
        <v>111</v>
      </c>
      <c r="AM424" s="168">
        <v>3000</v>
      </c>
      <c r="AN424" s="166"/>
      <c r="AO424" s="166" t="s">
        <v>436</v>
      </c>
      <c r="AP424" s="166" t="s">
        <v>130</v>
      </c>
      <c r="AQ424" s="166" t="s">
        <v>184</v>
      </c>
      <c r="AR424" s="166"/>
      <c r="AS424" s="166" t="s">
        <v>2896</v>
      </c>
      <c r="AT424" s="166"/>
      <c r="AU424" s="166" t="s">
        <v>500</v>
      </c>
      <c r="AV424" s="166"/>
      <c r="AW424" s="166" t="s">
        <v>2897</v>
      </c>
      <c r="AX424" s="166"/>
      <c r="AY424" s="166"/>
      <c r="AZ424" s="166"/>
      <c r="BA424" s="166"/>
      <c r="BB424" s="166">
        <v>69811812</v>
      </c>
      <c r="BC424" s="166" t="s">
        <v>137</v>
      </c>
      <c r="BD424" s="166" t="s">
        <v>138</v>
      </c>
      <c r="BE424" s="166" t="s">
        <v>305</v>
      </c>
      <c r="BF424" s="166" t="s">
        <v>306</v>
      </c>
      <c r="BG424" s="166" t="s">
        <v>190</v>
      </c>
      <c r="BH424" s="166" t="s">
        <v>218</v>
      </c>
      <c r="BI424" s="166" t="s">
        <v>191</v>
      </c>
      <c r="BJ424" s="166" t="s">
        <v>111</v>
      </c>
      <c r="BK424" s="166"/>
      <c r="BL424" s="166"/>
      <c r="BM424" s="166"/>
      <c r="BN424" s="166"/>
      <c r="BO424" s="166" t="s">
        <v>172</v>
      </c>
    </row>
    <row r="425" spans="1:67">
      <c r="A425" s="166">
        <v>415</v>
      </c>
      <c r="B425" s="166" t="s">
        <v>106</v>
      </c>
      <c r="C425" s="166" t="s">
        <v>107</v>
      </c>
      <c r="D425" s="166" t="s">
        <v>2899</v>
      </c>
      <c r="E425" s="166" t="s">
        <v>2900</v>
      </c>
      <c r="F425" s="166" t="s">
        <v>2901</v>
      </c>
      <c r="G425" s="166" t="s">
        <v>2902</v>
      </c>
      <c r="H425" s="166" t="s">
        <v>2903</v>
      </c>
      <c r="I425" s="166"/>
      <c r="J425" s="166" t="s">
        <v>228</v>
      </c>
      <c r="K425" s="166" t="s">
        <v>9</v>
      </c>
      <c r="L425" s="166" t="s">
        <v>171</v>
      </c>
      <c r="M425" s="166" t="s">
        <v>172</v>
      </c>
      <c r="N425" s="166" t="s">
        <v>2904</v>
      </c>
      <c r="O425" s="166"/>
      <c r="P425" s="166"/>
      <c r="Q425" s="166" t="s">
        <v>2899</v>
      </c>
      <c r="R425" s="166" t="s">
        <v>9</v>
      </c>
      <c r="S425" s="166" t="s">
        <v>2905</v>
      </c>
      <c r="T425" s="166" t="s">
        <v>117</v>
      </c>
      <c r="U425" s="166" t="s">
        <v>2906</v>
      </c>
      <c r="V425" s="166" t="s">
        <v>119</v>
      </c>
      <c r="W425" s="166" t="s">
        <v>2907</v>
      </c>
      <c r="X425" s="166" t="s">
        <v>228</v>
      </c>
      <c r="Y425" s="166" t="s">
        <v>319</v>
      </c>
      <c r="Z425" s="166" t="s">
        <v>1813</v>
      </c>
      <c r="AA425" s="166" t="s">
        <v>2908</v>
      </c>
      <c r="AB425" s="166" t="s">
        <v>2899</v>
      </c>
      <c r="AC425" s="166">
        <v>5787010</v>
      </c>
      <c r="AD425" s="166" t="s">
        <v>9</v>
      </c>
      <c r="AE425" s="166" t="s">
        <v>2906</v>
      </c>
      <c r="AF425" s="166" t="s">
        <v>9</v>
      </c>
      <c r="AG425" s="166" t="s">
        <v>2906</v>
      </c>
      <c r="AH425" s="167" t="s">
        <v>41</v>
      </c>
      <c r="AI425" s="166" t="s">
        <v>2909</v>
      </c>
      <c r="AJ425" s="166" t="s">
        <v>510</v>
      </c>
      <c r="AK425" s="166" t="s">
        <v>127</v>
      </c>
      <c r="AL425" s="166" t="s">
        <v>111</v>
      </c>
      <c r="AM425" s="168">
        <v>5100</v>
      </c>
      <c r="AN425" s="166" t="s">
        <v>128</v>
      </c>
      <c r="AO425" s="166" t="s">
        <v>2901</v>
      </c>
      <c r="AP425" s="166" t="s">
        <v>130</v>
      </c>
      <c r="AQ425" s="166" t="s">
        <v>184</v>
      </c>
      <c r="AR425" s="166" t="s">
        <v>1345</v>
      </c>
      <c r="AS425" s="166" t="s">
        <v>2910</v>
      </c>
      <c r="AT425" s="166" t="s">
        <v>2911</v>
      </c>
      <c r="AU425" s="166" t="s">
        <v>500</v>
      </c>
      <c r="AV425" s="166"/>
      <c r="AW425" s="166" t="s">
        <v>2912</v>
      </c>
      <c r="AX425" s="166"/>
      <c r="AY425" s="166"/>
      <c r="AZ425" s="166"/>
      <c r="BA425" s="166"/>
      <c r="BB425" s="166">
        <v>61638095</v>
      </c>
      <c r="BC425" s="166" t="s">
        <v>137</v>
      </c>
      <c r="BD425" s="166" t="s">
        <v>238</v>
      </c>
      <c r="BE425" s="166" t="s">
        <v>276</v>
      </c>
      <c r="BF425" s="166" t="s">
        <v>217</v>
      </c>
      <c r="BG425" s="166" t="s">
        <v>190</v>
      </c>
      <c r="BH425" s="166" t="s">
        <v>286</v>
      </c>
      <c r="BI425" s="166" t="s">
        <v>191</v>
      </c>
      <c r="BJ425" s="166" t="s">
        <v>111</v>
      </c>
      <c r="BK425" s="166"/>
      <c r="BL425" s="166" t="s">
        <v>142</v>
      </c>
      <c r="BM425" s="166"/>
      <c r="BN425" s="166" t="s">
        <v>192</v>
      </c>
      <c r="BO425" s="166" t="s">
        <v>172</v>
      </c>
    </row>
    <row r="426" spans="1:67">
      <c r="A426" s="166">
        <v>416</v>
      </c>
      <c r="B426" s="166" t="s">
        <v>106</v>
      </c>
      <c r="C426" s="166" t="s">
        <v>107</v>
      </c>
      <c r="D426" s="166" t="s">
        <v>2899</v>
      </c>
      <c r="E426" s="166" t="s">
        <v>2900</v>
      </c>
      <c r="F426" s="166" t="s">
        <v>2901</v>
      </c>
      <c r="G426" s="166" t="s">
        <v>2902</v>
      </c>
      <c r="H426" s="166" t="s">
        <v>2903</v>
      </c>
      <c r="I426" s="166"/>
      <c r="J426" s="166" t="s">
        <v>228</v>
      </c>
      <c r="K426" s="166" t="s">
        <v>9</v>
      </c>
      <c r="L426" s="166" t="s">
        <v>171</v>
      </c>
      <c r="M426" s="166" t="s">
        <v>172</v>
      </c>
      <c r="N426" s="166" t="s">
        <v>2904</v>
      </c>
      <c r="O426" s="166"/>
      <c r="P426" s="166"/>
      <c r="Q426" s="166" t="s">
        <v>2899</v>
      </c>
      <c r="R426" s="166" t="s">
        <v>9</v>
      </c>
      <c r="S426" s="166" t="s">
        <v>2905</v>
      </c>
      <c r="T426" s="166" t="s">
        <v>117</v>
      </c>
      <c r="U426" s="166" t="s">
        <v>2906</v>
      </c>
      <c r="V426" s="166" t="s">
        <v>119</v>
      </c>
      <c r="W426" s="166" t="s">
        <v>2907</v>
      </c>
      <c r="X426" s="166" t="s">
        <v>228</v>
      </c>
      <c r="Y426" s="166" t="s">
        <v>319</v>
      </c>
      <c r="Z426" s="166" t="s">
        <v>1813</v>
      </c>
      <c r="AA426" s="166" t="s">
        <v>2908</v>
      </c>
      <c r="AB426" s="166" t="s">
        <v>2899</v>
      </c>
      <c r="AC426" s="166">
        <v>5787010</v>
      </c>
      <c r="AD426" s="166" t="s">
        <v>9</v>
      </c>
      <c r="AE426" s="166" t="s">
        <v>2906</v>
      </c>
      <c r="AF426" s="166" t="s">
        <v>9</v>
      </c>
      <c r="AG426" s="166" t="s">
        <v>2906</v>
      </c>
      <c r="AH426" s="167" t="s">
        <v>41</v>
      </c>
      <c r="AI426" s="166" t="s">
        <v>2913</v>
      </c>
      <c r="AJ426" s="166" t="s">
        <v>517</v>
      </c>
      <c r="AK426" s="166" t="s">
        <v>127</v>
      </c>
      <c r="AL426" s="166" t="s">
        <v>111</v>
      </c>
      <c r="AM426" s="168">
        <v>1200</v>
      </c>
      <c r="AN426" s="166" t="s">
        <v>128</v>
      </c>
      <c r="AO426" s="166" t="s">
        <v>2901</v>
      </c>
      <c r="AP426" s="166" t="s">
        <v>130</v>
      </c>
      <c r="AQ426" s="166" t="s">
        <v>184</v>
      </c>
      <c r="AR426" s="166" t="s">
        <v>1345</v>
      </c>
      <c r="AS426" s="166" t="s">
        <v>2910</v>
      </c>
      <c r="AT426" s="166" t="s">
        <v>2914</v>
      </c>
      <c r="AU426" s="166" t="s">
        <v>500</v>
      </c>
      <c r="AV426" s="166"/>
      <c r="AW426" s="166" t="s">
        <v>2912</v>
      </c>
      <c r="AX426" s="166"/>
      <c r="AY426" s="166"/>
      <c r="AZ426" s="166"/>
      <c r="BA426" s="166"/>
      <c r="BB426" s="166">
        <v>61638095</v>
      </c>
      <c r="BC426" s="166" t="s">
        <v>137</v>
      </c>
      <c r="BD426" s="166" t="s">
        <v>238</v>
      </c>
      <c r="BE426" s="166" t="s">
        <v>276</v>
      </c>
      <c r="BF426" s="166" t="s">
        <v>217</v>
      </c>
      <c r="BG426" s="166" t="s">
        <v>190</v>
      </c>
      <c r="BH426" s="166" t="s">
        <v>286</v>
      </c>
      <c r="BI426" s="166" t="s">
        <v>191</v>
      </c>
      <c r="BJ426" s="166" t="s">
        <v>111</v>
      </c>
      <c r="BK426" s="166"/>
      <c r="BL426" s="166" t="s">
        <v>142</v>
      </c>
      <c r="BM426" s="166"/>
      <c r="BN426" s="166" t="s">
        <v>192</v>
      </c>
      <c r="BO426" s="166" t="s">
        <v>172</v>
      </c>
    </row>
    <row r="427" spans="1:67">
      <c r="A427" s="166">
        <v>417</v>
      </c>
      <c r="B427" s="166" t="s">
        <v>106</v>
      </c>
      <c r="C427" s="166" t="s">
        <v>107</v>
      </c>
      <c r="D427" s="166" t="s">
        <v>298</v>
      </c>
      <c r="E427" s="166" t="s">
        <v>2915</v>
      </c>
      <c r="F427" s="166" t="s">
        <v>290</v>
      </c>
      <c r="G427" s="166" t="s">
        <v>2916</v>
      </c>
      <c r="H427" s="166" t="s">
        <v>2917</v>
      </c>
      <c r="I427" s="166" t="s">
        <v>111</v>
      </c>
      <c r="J427" s="166" t="s">
        <v>228</v>
      </c>
      <c r="K427" s="166" t="s">
        <v>23</v>
      </c>
      <c r="L427" s="166" t="s">
        <v>113</v>
      </c>
      <c r="M427" s="166" t="s">
        <v>1387</v>
      </c>
      <c r="N427" s="166" t="s">
        <v>2125</v>
      </c>
      <c r="O427" s="166"/>
      <c r="P427" s="166"/>
      <c r="Q427" s="166" t="s">
        <v>2918</v>
      </c>
      <c r="R427" s="166" t="s">
        <v>23</v>
      </c>
      <c r="S427" s="166" t="s">
        <v>2919</v>
      </c>
      <c r="T427" s="166" t="s">
        <v>204</v>
      </c>
      <c r="U427" s="166" t="s">
        <v>2920</v>
      </c>
      <c r="V427" s="166" t="s">
        <v>119</v>
      </c>
      <c r="W427" s="166" t="s">
        <v>820</v>
      </c>
      <c r="X427" s="166" t="s">
        <v>228</v>
      </c>
      <c r="Y427" s="166" t="s">
        <v>253</v>
      </c>
      <c r="Z427" s="166" t="s">
        <v>178</v>
      </c>
      <c r="AA427" s="166" t="s">
        <v>179</v>
      </c>
      <c r="AB427" s="166" t="s">
        <v>2918</v>
      </c>
      <c r="AC427" s="166">
        <v>5786863</v>
      </c>
      <c r="AD427" s="166" t="s">
        <v>23</v>
      </c>
      <c r="AE427" s="166" t="s">
        <v>2921</v>
      </c>
      <c r="AF427" s="166" t="s">
        <v>23</v>
      </c>
      <c r="AG427" s="166" t="s">
        <v>2921</v>
      </c>
      <c r="AH427" s="167" t="s">
        <v>40</v>
      </c>
      <c r="AI427" s="166" t="s">
        <v>2131</v>
      </c>
      <c r="AJ427" s="166" t="s">
        <v>1039</v>
      </c>
      <c r="AK427" s="166" t="s">
        <v>127</v>
      </c>
      <c r="AL427" s="166" t="s">
        <v>111</v>
      </c>
      <c r="AM427" s="168">
        <v>5680</v>
      </c>
      <c r="AN427" s="166"/>
      <c r="AO427" s="166" t="s">
        <v>2125</v>
      </c>
      <c r="AP427" s="166" t="s">
        <v>212</v>
      </c>
      <c r="AQ427" s="166" t="s">
        <v>184</v>
      </c>
      <c r="AR427" s="166" t="s">
        <v>843</v>
      </c>
      <c r="AS427" s="166" t="s">
        <v>2922</v>
      </c>
      <c r="AT427" s="166" t="s">
        <v>2923</v>
      </c>
      <c r="AU427" s="166" t="s">
        <v>500</v>
      </c>
      <c r="AV427" s="166"/>
      <c r="AW427" s="166" t="s">
        <v>2924</v>
      </c>
      <c r="AX427" s="166"/>
      <c r="AY427" s="166"/>
      <c r="AZ427" s="166"/>
      <c r="BA427" s="166"/>
      <c r="BB427" s="166">
        <v>80645170</v>
      </c>
      <c r="BC427" s="166" t="s">
        <v>137</v>
      </c>
      <c r="BD427" s="166" t="s">
        <v>1038</v>
      </c>
      <c r="BE427" s="166" t="s">
        <v>825</v>
      </c>
      <c r="BF427" s="166" t="s">
        <v>111</v>
      </c>
      <c r="BG427" s="166"/>
      <c r="BH427" s="166" t="s">
        <v>141</v>
      </c>
      <c r="BI427" s="166" t="s">
        <v>191</v>
      </c>
      <c r="BJ427" s="166" t="s">
        <v>111</v>
      </c>
      <c r="BK427" s="166"/>
      <c r="BL427" s="166" t="s">
        <v>142</v>
      </c>
      <c r="BM427" s="166"/>
      <c r="BN427" s="166" t="s">
        <v>192</v>
      </c>
      <c r="BO427" s="166" t="s">
        <v>307</v>
      </c>
    </row>
    <row r="428" spans="1:67">
      <c r="A428" s="166">
        <v>418</v>
      </c>
      <c r="B428" s="166" t="s">
        <v>106</v>
      </c>
      <c r="C428" s="166" t="s">
        <v>107</v>
      </c>
      <c r="D428" s="166" t="s">
        <v>2925</v>
      </c>
      <c r="E428" s="166" t="s">
        <v>2926</v>
      </c>
      <c r="F428" s="166" t="s">
        <v>168</v>
      </c>
      <c r="G428" s="166" t="s">
        <v>2927</v>
      </c>
      <c r="H428" s="166" t="s">
        <v>2928</v>
      </c>
      <c r="I428" s="166"/>
      <c r="J428" s="166" t="s">
        <v>198</v>
      </c>
      <c r="K428" s="166" t="s">
        <v>23</v>
      </c>
      <c r="L428" s="166" t="s">
        <v>171</v>
      </c>
      <c r="M428" s="166" t="s">
        <v>172</v>
      </c>
      <c r="N428" s="166" t="s">
        <v>173</v>
      </c>
      <c r="O428" s="166"/>
      <c r="P428" s="166"/>
      <c r="Q428" s="166" t="s">
        <v>2925</v>
      </c>
      <c r="R428" s="166" t="s">
        <v>23</v>
      </c>
      <c r="S428" s="166" t="s">
        <v>2929</v>
      </c>
      <c r="T428" s="166" t="s">
        <v>117</v>
      </c>
      <c r="U428" s="166" t="s">
        <v>2930</v>
      </c>
      <c r="V428" s="166" t="s">
        <v>119</v>
      </c>
      <c r="W428" s="166" t="s">
        <v>120</v>
      </c>
      <c r="X428" s="166" t="s">
        <v>198</v>
      </c>
      <c r="Y428" s="166" t="s">
        <v>2931</v>
      </c>
      <c r="Z428" s="166" t="s">
        <v>2932</v>
      </c>
      <c r="AA428" s="166" t="s">
        <v>2932</v>
      </c>
      <c r="AB428" s="166" t="s">
        <v>2925</v>
      </c>
      <c r="AC428" s="166">
        <v>5894130</v>
      </c>
      <c r="AD428" s="166" t="s">
        <v>23</v>
      </c>
      <c r="AE428" s="166" t="s">
        <v>2933</v>
      </c>
      <c r="AF428" s="166" t="s">
        <v>23</v>
      </c>
      <c r="AG428" s="166" t="s">
        <v>2934</v>
      </c>
      <c r="AH428" s="167" t="s">
        <v>41</v>
      </c>
      <c r="AI428" s="166" t="s">
        <v>2797</v>
      </c>
      <c r="AJ428" s="166" t="s">
        <v>164</v>
      </c>
      <c r="AK428" s="166" t="s">
        <v>127</v>
      </c>
      <c r="AL428" s="166" t="s">
        <v>111</v>
      </c>
      <c r="AM428" s="168">
        <v>2472.7</v>
      </c>
      <c r="AN428" s="166" t="s">
        <v>511</v>
      </c>
      <c r="AO428" s="166" t="s">
        <v>168</v>
      </c>
      <c r="AP428" s="166" t="s">
        <v>130</v>
      </c>
      <c r="AQ428" s="166" t="s">
        <v>184</v>
      </c>
      <c r="AR428" s="166" t="s">
        <v>1296</v>
      </c>
      <c r="AS428" s="166" t="s">
        <v>2935</v>
      </c>
      <c r="AT428" s="166" t="s">
        <v>2936</v>
      </c>
      <c r="AU428" s="166" t="s">
        <v>2937</v>
      </c>
      <c r="AV428" s="166"/>
      <c r="AW428" s="166" t="s">
        <v>2938</v>
      </c>
      <c r="AX428" s="166"/>
      <c r="AY428" s="166"/>
      <c r="AZ428" s="166"/>
      <c r="BA428" s="166"/>
      <c r="BB428" s="166">
        <v>18727992</v>
      </c>
      <c r="BC428" s="166" t="s">
        <v>137</v>
      </c>
      <c r="BD428" s="166" t="s">
        <v>138</v>
      </c>
      <c r="BE428" s="166" t="s">
        <v>2880</v>
      </c>
      <c r="BF428" s="166" t="s">
        <v>812</v>
      </c>
      <c r="BG428" s="166"/>
      <c r="BH428" s="166" t="s">
        <v>286</v>
      </c>
      <c r="BI428" s="166" t="s">
        <v>191</v>
      </c>
      <c r="BJ428" s="166" t="s">
        <v>111</v>
      </c>
      <c r="BK428" s="166"/>
      <c r="BL428" s="166" t="s">
        <v>142</v>
      </c>
      <c r="BM428" s="166"/>
      <c r="BN428" s="166"/>
      <c r="BO428" s="166" t="s">
        <v>172</v>
      </c>
    </row>
    <row r="429" spans="1:67">
      <c r="A429" s="166">
        <v>419</v>
      </c>
      <c r="B429" s="166" t="s">
        <v>106</v>
      </c>
      <c r="C429" s="166" t="s">
        <v>107</v>
      </c>
      <c r="D429" s="166" t="s">
        <v>2925</v>
      </c>
      <c r="E429" s="166" t="s">
        <v>2926</v>
      </c>
      <c r="F429" s="166" t="s">
        <v>168</v>
      </c>
      <c r="G429" s="166" t="s">
        <v>2927</v>
      </c>
      <c r="H429" s="166" t="s">
        <v>2928</v>
      </c>
      <c r="I429" s="166"/>
      <c r="J429" s="166" t="s">
        <v>198</v>
      </c>
      <c r="K429" s="166" t="s">
        <v>23</v>
      </c>
      <c r="L429" s="166" t="s">
        <v>171</v>
      </c>
      <c r="M429" s="166" t="s">
        <v>172</v>
      </c>
      <c r="N429" s="166" t="s">
        <v>173</v>
      </c>
      <c r="O429" s="166"/>
      <c r="P429" s="166"/>
      <c r="Q429" s="166" t="s">
        <v>2925</v>
      </c>
      <c r="R429" s="166" t="s">
        <v>23</v>
      </c>
      <c r="S429" s="166" t="s">
        <v>2929</v>
      </c>
      <c r="T429" s="166" t="s">
        <v>117</v>
      </c>
      <c r="U429" s="166" t="s">
        <v>2930</v>
      </c>
      <c r="V429" s="166" t="s">
        <v>119</v>
      </c>
      <c r="W429" s="166" t="s">
        <v>120</v>
      </c>
      <c r="X429" s="166" t="s">
        <v>198</v>
      </c>
      <c r="Y429" s="166" t="s">
        <v>2931</v>
      </c>
      <c r="Z429" s="166" t="s">
        <v>2932</v>
      </c>
      <c r="AA429" s="166" t="s">
        <v>2932</v>
      </c>
      <c r="AB429" s="166" t="s">
        <v>2925</v>
      </c>
      <c r="AC429" s="166">
        <v>5894130</v>
      </c>
      <c r="AD429" s="166" t="s">
        <v>23</v>
      </c>
      <c r="AE429" s="166" t="s">
        <v>2933</v>
      </c>
      <c r="AF429" s="166" t="s">
        <v>23</v>
      </c>
      <c r="AG429" s="166" t="s">
        <v>2934</v>
      </c>
      <c r="AH429" s="167" t="s">
        <v>41</v>
      </c>
      <c r="AI429" s="166" t="s">
        <v>1465</v>
      </c>
      <c r="AJ429" s="166" t="s">
        <v>155</v>
      </c>
      <c r="AK429" s="166" t="s">
        <v>127</v>
      </c>
      <c r="AL429" s="166" t="s">
        <v>111</v>
      </c>
      <c r="AM429" s="168">
        <v>3117.1</v>
      </c>
      <c r="AN429" s="166" t="s">
        <v>511</v>
      </c>
      <c r="AO429" s="166" t="s">
        <v>168</v>
      </c>
      <c r="AP429" s="166" t="s">
        <v>130</v>
      </c>
      <c r="AQ429" s="166" t="s">
        <v>184</v>
      </c>
      <c r="AR429" s="166" t="s">
        <v>1296</v>
      </c>
      <c r="AS429" s="166" t="s">
        <v>2935</v>
      </c>
      <c r="AT429" s="166" t="s">
        <v>2939</v>
      </c>
      <c r="AU429" s="166" t="s">
        <v>2937</v>
      </c>
      <c r="AV429" s="166"/>
      <c r="AW429" s="166" t="s">
        <v>2938</v>
      </c>
      <c r="AX429" s="166"/>
      <c r="AY429" s="166"/>
      <c r="AZ429" s="166"/>
      <c r="BA429" s="166"/>
      <c r="BB429" s="166">
        <v>18727992</v>
      </c>
      <c r="BC429" s="166" t="s">
        <v>137</v>
      </c>
      <c r="BD429" s="166" t="s">
        <v>138</v>
      </c>
      <c r="BE429" s="166" t="s">
        <v>2880</v>
      </c>
      <c r="BF429" s="166" t="s">
        <v>812</v>
      </c>
      <c r="BG429" s="166"/>
      <c r="BH429" s="166" t="s">
        <v>286</v>
      </c>
      <c r="BI429" s="166" t="s">
        <v>191</v>
      </c>
      <c r="BJ429" s="166" t="s">
        <v>111</v>
      </c>
      <c r="BK429" s="166"/>
      <c r="BL429" s="166" t="s">
        <v>142</v>
      </c>
      <c r="BM429" s="166"/>
      <c r="BN429" s="166"/>
      <c r="BO429" s="166" t="s">
        <v>172</v>
      </c>
    </row>
    <row r="430" spans="1:67">
      <c r="A430" s="166">
        <v>420</v>
      </c>
      <c r="B430" s="166" t="s">
        <v>106</v>
      </c>
      <c r="C430" s="166" t="s">
        <v>107</v>
      </c>
      <c r="D430" s="166" t="s">
        <v>2925</v>
      </c>
      <c r="E430" s="166" t="s">
        <v>2926</v>
      </c>
      <c r="F430" s="166" t="s">
        <v>168</v>
      </c>
      <c r="G430" s="166" t="s">
        <v>2927</v>
      </c>
      <c r="H430" s="166" t="s">
        <v>2928</v>
      </c>
      <c r="I430" s="166"/>
      <c r="J430" s="166" t="s">
        <v>198</v>
      </c>
      <c r="K430" s="166" t="s">
        <v>23</v>
      </c>
      <c r="L430" s="166" t="s">
        <v>171</v>
      </c>
      <c r="M430" s="166" t="s">
        <v>172</v>
      </c>
      <c r="N430" s="166" t="s">
        <v>173</v>
      </c>
      <c r="O430" s="166"/>
      <c r="P430" s="166"/>
      <c r="Q430" s="166" t="s">
        <v>2925</v>
      </c>
      <c r="R430" s="166" t="s">
        <v>23</v>
      </c>
      <c r="S430" s="166" t="s">
        <v>2929</v>
      </c>
      <c r="T430" s="166" t="s">
        <v>117</v>
      </c>
      <c r="U430" s="166" t="s">
        <v>2930</v>
      </c>
      <c r="V430" s="166" t="s">
        <v>119</v>
      </c>
      <c r="W430" s="166" t="s">
        <v>120</v>
      </c>
      <c r="X430" s="166" t="s">
        <v>198</v>
      </c>
      <c r="Y430" s="166" t="s">
        <v>2931</v>
      </c>
      <c r="Z430" s="166" t="s">
        <v>2932</v>
      </c>
      <c r="AA430" s="166" t="s">
        <v>2932</v>
      </c>
      <c r="AB430" s="166" t="s">
        <v>2925</v>
      </c>
      <c r="AC430" s="166">
        <v>5894130</v>
      </c>
      <c r="AD430" s="166" t="s">
        <v>23</v>
      </c>
      <c r="AE430" s="166" t="s">
        <v>2933</v>
      </c>
      <c r="AF430" s="166" t="s">
        <v>23</v>
      </c>
      <c r="AG430" s="166" t="s">
        <v>2934</v>
      </c>
      <c r="AH430" s="167" t="s">
        <v>41</v>
      </c>
      <c r="AI430" s="166" t="s">
        <v>2803</v>
      </c>
      <c r="AJ430" s="166" t="s">
        <v>161</v>
      </c>
      <c r="AK430" s="166" t="s">
        <v>127</v>
      </c>
      <c r="AL430" s="166" t="s">
        <v>111</v>
      </c>
      <c r="AM430" s="168">
        <v>3662.5</v>
      </c>
      <c r="AN430" s="166" t="s">
        <v>511</v>
      </c>
      <c r="AO430" s="166" t="s">
        <v>168</v>
      </c>
      <c r="AP430" s="166" t="s">
        <v>130</v>
      </c>
      <c r="AQ430" s="166" t="s">
        <v>184</v>
      </c>
      <c r="AR430" s="166" t="s">
        <v>1296</v>
      </c>
      <c r="AS430" s="166" t="s">
        <v>2935</v>
      </c>
      <c r="AT430" s="166" t="s">
        <v>2940</v>
      </c>
      <c r="AU430" s="166" t="s">
        <v>2937</v>
      </c>
      <c r="AV430" s="166"/>
      <c r="AW430" s="166" t="s">
        <v>2938</v>
      </c>
      <c r="AX430" s="166"/>
      <c r="AY430" s="166"/>
      <c r="AZ430" s="166"/>
      <c r="BA430" s="166"/>
      <c r="BB430" s="166">
        <v>18727992</v>
      </c>
      <c r="BC430" s="166" t="s">
        <v>137</v>
      </c>
      <c r="BD430" s="166" t="s">
        <v>138</v>
      </c>
      <c r="BE430" s="166" t="s">
        <v>2880</v>
      </c>
      <c r="BF430" s="166" t="s">
        <v>812</v>
      </c>
      <c r="BG430" s="166"/>
      <c r="BH430" s="166" t="s">
        <v>286</v>
      </c>
      <c r="BI430" s="166" t="s">
        <v>191</v>
      </c>
      <c r="BJ430" s="166" t="s">
        <v>111</v>
      </c>
      <c r="BK430" s="166"/>
      <c r="BL430" s="166" t="s">
        <v>142</v>
      </c>
      <c r="BM430" s="166"/>
      <c r="BN430" s="166"/>
      <c r="BO430" s="166" t="s">
        <v>172</v>
      </c>
    </row>
    <row r="431" spans="1:67">
      <c r="A431" s="166">
        <v>421</v>
      </c>
      <c r="B431" s="166" t="s">
        <v>106</v>
      </c>
      <c r="C431" s="166" t="s">
        <v>107</v>
      </c>
      <c r="D431" s="166" t="s">
        <v>2925</v>
      </c>
      <c r="E431" s="166" t="s">
        <v>2926</v>
      </c>
      <c r="F431" s="166" t="s">
        <v>168</v>
      </c>
      <c r="G431" s="166" t="s">
        <v>2927</v>
      </c>
      <c r="H431" s="166" t="s">
        <v>2928</v>
      </c>
      <c r="I431" s="166"/>
      <c r="J431" s="166" t="s">
        <v>198</v>
      </c>
      <c r="K431" s="166" t="s">
        <v>23</v>
      </c>
      <c r="L431" s="166" t="s">
        <v>171</v>
      </c>
      <c r="M431" s="166" t="s">
        <v>172</v>
      </c>
      <c r="N431" s="166" t="s">
        <v>173</v>
      </c>
      <c r="O431" s="166"/>
      <c r="P431" s="166"/>
      <c r="Q431" s="166" t="s">
        <v>2925</v>
      </c>
      <c r="R431" s="166" t="s">
        <v>23</v>
      </c>
      <c r="S431" s="166" t="s">
        <v>2929</v>
      </c>
      <c r="T431" s="166" t="s">
        <v>117</v>
      </c>
      <c r="U431" s="166" t="s">
        <v>2930</v>
      </c>
      <c r="V431" s="166" t="s">
        <v>119</v>
      </c>
      <c r="W431" s="166" t="s">
        <v>120</v>
      </c>
      <c r="X431" s="166" t="s">
        <v>198</v>
      </c>
      <c r="Y431" s="166" t="s">
        <v>2931</v>
      </c>
      <c r="Z431" s="166" t="s">
        <v>2932</v>
      </c>
      <c r="AA431" s="166" t="s">
        <v>2932</v>
      </c>
      <c r="AB431" s="166" t="s">
        <v>2925</v>
      </c>
      <c r="AC431" s="166">
        <v>5894130</v>
      </c>
      <c r="AD431" s="166" t="s">
        <v>23</v>
      </c>
      <c r="AE431" s="166" t="s">
        <v>2933</v>
      </c>
      <c r="AF431" s="166" t="s">
        <v>23</v>
      </c>
      <c r="AG431" s="166" t="s">
        <v>2934</v>
      </c>
      <c r="AH431" s="167" t="s">
        <v>41</v>
      </c>
      <c r="AI431" s="166" t="s">
        <v>1473</v>
      </c>
      <c r="AJ431" s="166" t="s">
        <v>152</v>
      </c>
      <c r="AK431" s="166" t="s">
        <v>127</v>
      </c>
      <c r="AL431" s="166" t="s">
        <v>111</v>
      </c>
      <c r="AM431" s="168">
        <v>6545.8</v>
      </c>
      <c r="AN431" s="166" t="s">
        <v>511</v>
      </c>
      <c r="AO431" s="166" t="s">
        <v>168</v>
      </c>
      <c r="AP431" s="166" t="s">
        <v>130</v>
      </c>
      <c r="AQ431" s="166" t="s">
        <v>184</v>
      </c>
      <c r="AR431" s="166" t="s">
        <v>1296</v>
      </c>
      <c r="AS431" s="166" t="s">
        <v>2935</v>
      </c>
      <c r="AT431" s="166" t="s">
        <v>2941</v>
      </c>
      <c r="AU431" s="166" t="s">
        <v>2937</v>
      </c>
      <c r="AV431" s="166"/>
      <c r="AW431" s="166" t="s">
        <v>2938</v>
      </c>
      <c r="AX431" s="166"/>
      <c r="AY431" s="166"/>
      <c r="AZ431" s="166"/>
      <c r="BA431" s="166"/>
      <c r="BB431" s="166">
        <v>18727992</v>
      </c>
      <c r="BC431" s="166" t="s">
        <v>137</v>
      </c>
      <c r="BD431" s="166" t="s">
        <v>138</v>
      </c>
      <c r="BE431" s="166" t="s">
        <v>2880</v>
      </c>
      <c r="BF431" s="166" t="s">
        <v>812</v>
      </c>
      <c r="BG431" s="166"/>
      <c r="BH431" s="166" t="s">
        <v>286</v>
      </c>
      <c r="BI431" s="166" t="s">
        <v>191</v>
      </c>
      <c r="BJ431" s="166" t="s">
        <v>111</v>
      </c>
      <c r="BK431" s="166"/>
      <c r="BL431" s="166" t="s">
        <v>142</v>
      </c>
      <c r="BM431" s="166"/>
      <c r="BN431" s="166"/>
      <c r="BO431" s="166" t="s">
        <v>172</v>
      </c>
    </row>
    <row r="432" spans="1:67">
      <c r="A432" s="166">
        <v>422</v>
      </c>
      <c r="B432" s="166" t="s">
        <v>106</v>
      </c>
      <c r="C432" s="166" t="s">
        <v>107</v>
      </c>
      <c r="D432" s="166" t="s">
        <v>2925</v>
      </c>
      <c r="E432" s="166" t="s">
        <v>2926</v>
      </c>
      <c r="F432" s="166" t="s">
        <v>168</v>
      </c>
      <c r="G432" s="166" t="s">
        <v>2927</v>
      </c>
      <c r="H432" s="166" t="s">
        <v>2928</v>
      </c>
      <c r="I432" s="166"/>
      <c r="J432" s="166" t="s">
        <v>198</v>
      </c>
      <c r="K432" s="166" t="s">
        <v>23</v>
      </c>
      <c r="L432" s="166" t="s">
        <v>171</v>
      </c>
      <c r="M432" s="166" t="s">
        <v>172</v>
      </c>
      <c r="N432" s="166" t="s">
        <v>173</v>
      </c>
      <c r="O432" s="166"/>
      <c r="P432" s="166"/>
      <c r="Q432" s="166" t="s">
        <v>2925</v>
      </c>
      <c r="R432" s="166" t="s">
        <v>23</v>
      </c>
      <c r="S432" s="166" t="s">
        <v>2929</v>
      </c>
      <c r="T432" s="166" t="s">
        <v>117</v>
      </c>
      <c r="U432" s="166" t="s">
        <v>2930</v>
      </c>
      <c r="V432" s="166" t="s">
        <v>119</v>
      </c>
      <c r="W432" s="166" t="s">
        <v>120</v>
      </c>
      <c r="X432" s="166" t="s">
        <v>198</v>
      </c>
      <c r="Y432" s="166" t="s">
        <v>2931</v>
      </c>
      <c r="Z432" s="166" t="s">
        <v>2932</v>
      </c>
      <c r="AA432" s="166" t="s">
        <v>2932</v>
      </c>
      <c r="AB432" s="166" t="s">
        <v>2925</v>
      </c>
      <c r="AC432" s="166">
        <v>5894130</v>
      </c>
      <c r="AD432" s="166" t="s">
        <v>23</v>
      </c>
      <c r="AE432" s="166" t="s">
        <v>2933</v>
      </c>
      <c r="AF432" s="166" t="s">
        <v>23</v>
      </c>
      <c r="AG432" s="166" t="s">
        <v>2934</v>
      </c>
      <c r="AH432" s="167" t="s">
        <v>41</v>
      </c>
      <c r="AI432" s="166" t="s">
        <v>2810</v>
      </c>
      <c r="AJ432" s="166" t="s">
        <v>158</v>
      </c>
      <c r="AK432" s="166" t="s">
        <v>127</v>
      </c>
      <c r="AL432" s="166" t="s">
        <v>111</v>
      </c>
      <c r="AM432" s="168">
        <v>6514.6</v>
      </c>
      <c r="AN432" s="166" t="s">
        <v>511</v>
      </c>
      <c r="AO432" s="166" t="s">
        <v>168</v>
      </c>
      <c r="AP432" s="166" t="s">
        <v>130</v>
      </c>
      <c r="AQ432" s="166" t="s">
        <v>184</v>
      </c>
      <c r="AR432" s="166" t="s">
        <v>1296</v>
      </c>
      <c r="AS432" s="166" t="s">
        <v>2935</v>
      </c>
      <c r="AT432" s="166" t="s">
        <v>2942</v>
      </c>
      <c r="AU432" s="166" t="s">
        <v>2937</v>
      </c>
      <c r="AV432" s="166"/>
      <c r="AW432" s="166" t="s">
        <v>2938</v>
      </c>
      <c r="AX432" s="166"/>
      <c r="AY432" s="166"/>
      <c r="AZ432" s="166"/>
      <c r="BA432" s="166"/>
      <c r="BB432" s="166">
        <v>18727992</v>
      </c>
      <c r="BC432" s="166" t="s">
        <v>137</v>
      </c>
      <c r="BD432" s="166" t="s">
        <v>138</v>
      </c>
      <c r="BE432" s="166" t="s">
        <v>2880</v>
      </c>
      <c r="BF432" s="166" t="s">
        <v>812</v>
      </c>
      <c r="BG432" s="166"/>
      <c r="BH432" s="166" t="s">
        <v>286</v>
      </c>
      <c r="BI432" s="166" t="s">
        <v>191</v>
      </c>
      <c r="BJ432" s="166" t="s">
        <v>111</v>
      </c>
      <c r="BK432" s="166"/>
      <c r="BL432" s="166" t="s">
        <v>142</v>
      </c>
      <c r="BM432" s="166"/>
      <c r="BN432" s="166"/>
      <c r="BO432" s="166" t="s">
        <v>172</v>
      </c>
    </row>
    <row r="433" spans="1:67">
      <c r="A433" s="166">
        <v>423</v>
      </c>
      <c r="B433" s="166" t="s">
        <v>106</v>
      </c>
      <c r="C433" s="166" t="s">
        <v>107</v>
      </c>
      <c r="D433" s="166" t="s">
        <v>2925</v>
      </c>
      <c r="E433" s="166" t="s">
        <v>2926</v>
      </c>
      <c r="F433" s="166" t="s">
        <v>168</v>
      </c>
      <c r="G433" s="166" t="s">
        <v>2927</v>
      </c>
      <c r="H433" s="166" t="s">
        <v>2928</v>
      </c>
      <c r="I433" s="166"/>
      <c r="J433" s="166" t="s">
        <v>198</v>
      </c>
      <c r="K433" s="166" t="s">
        <v>23</v>
      </c>
      <c r="L433" s="166" t="s">
        <v>171</v>
      </c>
      <c r="M433" s="166" t="s">
        <v>172</v>
      </c>
      <c r="N433" s="166" t="s">
        <v>173</v>
      </c>
      <c r="O433" s="166"/>
      <c r="P433" s="166"/>
      <c r="Q433" s="166" t="s">
        <v>2925</v>
      </c>
      <c r="R433" s="166" t="s">
        <v>23</v>
      </c>
      <c r="S433" s="166" t="s">
        <v>2929</v>
      </c>
      <c r="T433" s="166" t="s">
        <v>117</v>
      </c>
      <c r="U433" s="166" t="s">
        <v>2930</v>
      </c>
      <c r="V433" s="166" t="s">
        <v>119</v>
      </c>
      <c r="W433" s="166" t="s">
        <v>120</v>
      </c>
      <c r="X433" s="166" t="s">
        <v>198</v>
      </c>
      <c r="Y433" s="166" t="s">
        <v>2931</v>
      </c>
      <c r="Z433" s="166" t="s">
        <v>2932</v>
      </c>
      <c r="AA433" s="166" t="s">
        <v>2932</v>
      </c>
      <c r="AB433" s="166" t="s">
        <v>2925</v>
      </c>
      <c r="AC433" s="166">
        <v>5894130</v>
      </c>
      <c r="AD433" s="166" t="s">
        <v>23</v>
      </c>
      <c r="AE433" s="166" t="s">
        <v>2933</v>
      </c>
      <c r="AF433" s="166" t="s">
        <v>23</v>
      </c>
      <c r="AG433" s="166" t="s">
        <v>2934</v>
      </c>
      <c r="AH433" s="167" t="s">
        <v>41</v>
      </c>
      <c r="AI433" s="166" t="s">
        <v>2645</v>
      </c>
      <c r="AJ433" s="166" t="s">
        <v>148</v>
      </c>
      <c r="AK433" s="166" t="s">
        <v>127</v>
      </c>
      <c r="AL433" s="166" t="s">
        <v>111</v>
      </c>
      <c r="AM433" s="168">
        <v>4987.3</v>
      </c>
      <c r="AN433" s="166" t="s">
        <v>511</v>
      </c>
      <c r="AO433" s="166" t="s">
        <v>168</v>
      </c>
      <c r="AP433" s="166" t="s">
        <v>130</v>
      </c>
      <c r="AQ433" s="166" t="s">
        <v>184</v>
      </c>
      <c r="AR433" s="166" t="s">
        <v>1296</v>
      </c>
      <c r="AS433" s="166" t="s">
        <v>2935</v>
      </c>
      <c r="AT433" s="166" t="s">
        <v>2943</v>
      </c>
      <c r="AU433" s="166" t="s">
        <v>2937</v>
      </c>
      <c r="AV433" s="166"/>
      <c r="AW433" s="166" t="s">
        <v>2938</v>
      </c>
      <c r="AX433" s="166"/>
      <c r="AY433" s="166"/>
      <c r="AZ433" s="166"/>
      <c r="BA433" s="166"/>
      <c r="BB433" s="166">
        <v>18727992</v>
      </c>
      <c r="BC433" s="166" t="s">
        <v>137</v>
      </c>
      <c r="BD433" s="166" t="s">
        <v>138</v>
      </c>
      <c r="BE433" s="166" t="s">
        <v>2880</v>
      </c>
      <c r="BF433" s="166" t="s">
        <v>812</v>
      </c>
      <c r="BG433" s="166"/>
      <c r="BH433" s="166" t="s">
        <v>286</v>
      </c>
      <c r="BI433" s="166" t="s">
        <v>191</v>
      </c>
      <c r="BJ433" s="166" t="s">
        <v>111</v>
      </c>
      <c r="BK433" s="166"/>
      <c r="BL433" s="166" t="s">
        <v>142</v>
      </c>
      <c r="BM433" s="166"/>
      <c r="BN433" s="166"/>
      <c r="BO433" s="166" t="s">
        <v>172</v>
      </c>
    </row>
    <row r="434" spans="1:67">
      <c r="A434" s="166">
        <v>424</v>
      </c>
      <c r="B434" s="166" t="s">
        <v>106</v>
      </c>
      <c r="C434" s="166" t="s">
        <v>107</v>
      </c>
      <c r="D434" s="166" t="s">
        <v>2925</v>
      </c>
      <c r="E434" s="166" t="s">
        <v>2926</v>
      </c>
      <c r="F434" s="166" t="s">
        <v>168</v>
      </c>
      <c r="G434" s="166" t="s">
        <v>2927</v>
      </c>
      <c r="H434" s="166" t="s">
        <v>2928</v>
      </c>
      <c r="I434" s="166"/>
      <c r="J434" s="166" t="s">
        <v>198</v>
      </c>
      <c r="K434" s="166" t="s">
        <v>23</v>
      </c>
      <c r="L434" s="166" t="s">
        <v>171</v>
      </c>
      <c r="M434" s="166" t="s">
        <v>172</v>
      </c>
      <c r="N434" s="166" t="s">
        <v>173</v>
      </c>
      <c r="O434" s="166"/>
      <c r="P434" s="166"/>
      <c r="Q434" s="166" t="s">
        <v>2925</v>
      </c>
      <c r="R434" s="166" t="s">
        <v>23</v>
      </c>
      <c r="S434" s="166" t="s">
        <v>2929</v>
      </c>
      <c r="T434" s="166" t="s">
        <v>117</v>
      </c>
      <c r="U434" s="166" t="s">
        <v>2930</v>
      </c>
      <c r="V434" s="166" t="s">
        <v>119</v>
      </c>
      <c r="W434" s="166" t="s">
        <v>120</v>
      </c>
      <c r="X434" s="166" t="s">
        <v>198</v>
      </c>
      <c r="Y434" s="166" t="s">
        <v>2931</v>
      </c>
      <c r="Z434" s="166" t="s">
        <v>2932</v>
      </c>
      <c r="AA434" s="166" t="s">
        <v>2932</v>
      </c>
      <c r="AB434" s="166" t="s">
        <v>2925</v>
      </c>
      <c r="AC434" s="166">
        <v>5894130</v>
      </c>
      <c r="AD434" s="166" t="s">
        <v>23</v>
      </c>
      <c r="AE434" s="166" t="s">
        <v>2933</v>
      </c>
      <c r="AF434" s="166" t="s">
        <v>23</v>
      </c>
      <c r="AG434" s="166" t="s">
        <v>2934</v>
      </c>
      <c r="AH434" s="167" t="s">
        <v>41</v>
      </c>
      <c r="AI434" s="166" t="s">
        <v>2944</v>
      </c>
      <c r="AJ434" s="166" t="s">
        <v>2945</v>
      </c>
      <c r="AK434" s="166" t="s">
        <v>127</v>
      </c>
      <c r="AL434" s="166" t="s">
        <v>111</v>
      </c>
      <c r="AM434" s="168">
        <v>5000</v>
      </c>
      <c r="AN434" s="166" t="s">
        <v>511</v>
      </c>
      <c r="AO434" s="166" t="s">
        <v>168</v>
      </c>
      <c r="AP434" s="166" t="s">
        <v>130</v>
      </c>
      <c r="AQ434" s="166" t="s">
        <v>184</v>
      </c>
      <c r="AR434" s="166" t="s">
        <v>1296</v>
      </c>
      <c r="AS434" s="166" t="s">
        <v>2935</v>
      </c>
      <c r="AT434" s="166"/>
      <c r="AU434" s="166" t="s">
        <v>2937</v>
      </c>
      <c r="AV434" s="166"/>
      <c r="AW434" s="166" t="s">
        <v>2938</v>
      </c>
      <c r="AX434" s="166"/>
      <c r="AY434" s="166"/>
      <c r="AZ434" s="166"/>
      <c r="BA434" s="166"/>
      <c r="BB434" s="166">
        <v>18727992</v>
      </c>
      <c r="BC434" s="166" t="s">
        <v>137</v>
      </c>
      <c r="BD434" s="166" t="s">
        <v>138</v>
      </c>
      <c r="BE434" s="166" t="s">
        <v>2880</v>
      </c>
      <c r="BF434" s="166" t="s">
        <v>812</v>
      </c>
      <c r="BG434" s="166"/>
      <c r="BH434" s="166" t="s">
        <v>286</v>
      </c>
      <c r="BI434" s="166" t="s">
        <v>191</v>
      </c>
      <c r="BJ434" s="166" t="s">
        <v>111</v>
      </c>
      <c r="BK434" s="166"/>
      <c r="BL434" s="166"/>
      <c r="BM434" s="166"/>
      <c r="BN434" s="166"/>
      <c r="BO434" s="166" t="s">
        <v>172</v>
      </c>
    </row>
    <row r="435" spans="1:67">
      <c r="A435" s="166">
        <v>425</v>
      </c>
      <c r="B435" s="166" t="s">
        <v>106</v>
      </c>
      <c r="C435" s="166" t="s">
        <v>107</v>
      </c>
      <c r="D435" s="166" t="s">
        <v>2925</v>
      </c>
      <c r="E435" s="166" t="s">
        <v>2926</v>
      </c>
      <c r="F435" s="166" t="s">
        <v>168</v>
      </c>
      <c r="G435" s="166" t="s">
        <v>2927</v>
      </c>
      <c r="H435" s="166" t="s">
        <v>2928</v>
      </c>
      <c r="I435" s="166"/>
      <c r="J435" s="166" t="s">
        <v>198</v>
      </c>
      <c r="K435" s="166" t="s">
        <v>23</v>
      </c>
      <c r="L435" s="166" t="s">
        <v>171</v>
      </c>
      <c r="M435" s="166" t="s">
        <v>172</v>
      </c>
      <c r="N435" s="166" t="s">
        <v>173</v>
      </c>
      <c r="O435" s="166"/>
      <c r="P435" s="166"/>
      <c r="Q435" s="166" t="s">
        <v>2925</v>
      </c>
      <c r="R435" s="166" t="s">
        <v>23</v>
      </c>
      <c r="S435" s="166" t="s">
        <v>2929</v>
      </c>
      <c r="T435" s="166" t="s">
        <v>117</v>
      </c>
      <c r="U435" s="166" t="s">
        <v>2930</v>
      </c>
      <c r="V435" s="166" t="s">
        <v>119</v>
      </c>
      <c r="W435" s="166" t="s">
        <v>120</v>
      </c>
      <c r="X435" s="166" t="s">
        <v>198</v>
      </c>
      <c r="Y435" s="166" t="s">
        <v>2931</v>
      </c>
      <c r="Z435" s="166" t="s">
        <v>2932</v>
      </c>
      <c r="AA435" s="166" t="s">
        <v>2932</v>
      </c>
      <c r="AB435" s="166" t="s">
        <v>2925</v>
      </c>
      <c r="AC435" s="166">
        <v>5894130</v>
      </c>
      <c r="AD435" s="166" t="s">
        <v>23</v>
      </c>
      <c r="AE435" s="166" t="s">
        <v>2933</v>
      </c>
      <c r="AF435" s="166" t="s">
        <v>23</v>
      </c>
      <c r="AG435" s="166" t="s">
        <v>2934</v>
      </c>
      <c r="AH435" s="167" t="s">
        <v>41</v>
      </c>
      <c r="AI435" s="166" t="s">
        <v>2946</v>
      </c>
      <c r="AJ435" s="166" t="s">
        <v>1887</v>
      </c>
      <c r="AK435" s="166" t="s">
        <v>127</v>
      </c>
      <c r="AL435" s="166" t="s">
        <v>111</v>
      </c>
      <c r="AM435" s="168">
        <v>21000</v>
      </c>
      <c r="AN435" s="166" t="s">
        <v>511</v>
      </c>
      <c r="AO435" s="166" t="s">
        <v>168</v>
      </c>
      <c r="AP435" s="166" t="s">
        <v>130</v>
      </c>
      <c r="AQ435" s="166" t="s">
        <v>184</v>
      </c>
      <c r="AR435" s="166" t="s">
        <v>1296</v>
      </c>
      <c r="AS435" s="166" t="s">
        <v>2935</v>
      </c>
      <c r="AT435" s="166"/>
      <c r="AU435" s="166" t="s">
        <v>2937</v>
      </c>
      <c r="AV435" s="166"/>
      <c r="AW435" s="166" t="s">
        <v>2938</v>
      </c>
      <c r="AX435" s="166"/>
      <c r="AY435" s="166"/>
      <c r="AZ435" s="166"/>
      <c r="BA435" s="166"/>
      <c r="BB435" s="166">
        <v>18727992</v>
      </c>
      <c r="BC435" s="166" t="s">
        <v>137</v>
      </c>
      <c r="BD435" s="166" t="s">
        <v>138</v>
      </c>
      <c r="BE435" s="166" t="s">
        <v>2880</v>
      </c>
      <c r="BF435" s="166" t="s">
        <v>812</v>
      </c>
      <c r="BG435" s="166"/>
      <c r="BH435" s="166" t="s">
        <v>286</v>
      </c>
      <c r="BI435" s="166" t="s">
        <v>191</v>
      </c>
      <c r="BJ435" s="166" t="s">
        <v>111</v>
      </c>
      <c r="BK435" s="166"/>
      <c r="BL435" s="166"/>
      <c r="BM435" s="166"/>
      <c r="BN435" s="166"/>
      <c r="BO435" s="166" t="s">
        <v>172</v>
      </c>
    </row>
    <row r="436" spans="1:67">
      <c r="A436" s="166">
        <v>426</v>
      </c>
      <c r="B436" s="166" t="s">
        <v>106</v>
      </c>
      <c r="C436" s="166" t="s">
        <v>107</v>
      </c>
      <c r="D436" s="166"/>
      <c r="E436" s="166" t="s">
        <v>2947</v>
      </c>
      <c r="F436" s="166"/>
      <c r="G436" s="166" t="s">
        <v>2948</v>
      </c>
      <c r="H436" s="166" t="s">
        <v>9</v>
      </c>
      <c r="I436" s="166" t="s">
        <v>111</v>
      </c>
      <c r="J436" s="166" t="s">
        <v>298</v>
      </c>
      <c r="K436" s="166" t="s">
        <v>9</v>
      </c>
      <c r="L436" s="166" t="s">
        <v>333</v>
      </c>
      <c r="M436" s="166" t="s">
        <v>585</v>
      </c>
      <c r="N436" s="166"/>
      <c r="O436" s="166"/>
      <c r="P436" s="166"/>
      <c r="Q436" s="166" t="s">
        <v>2949</v>
      </c>
      <c r="R436" s="166" t="s">
        <v>9</v>
      </c>
      <c r="S436" s="166" t="s">
        <v>2950</v>
      </c>
      <c r="T436" s="166" t="s">
        <v>117</v>
      </c>
      <c r="U436" s="166" t="s">
        <v>2951</v>
      </c>
      <c r="V436" s="166" t="s">
        <v>119</v>
      </c>
      <c r="W436" s="166" t="s">
        <v>1762</v>
      </c>
      <c r="X436" s="166" t="s">
        <v>112</v>
      </c>
      <c r="Y436" s="166" t="s">
        <v>2952</v>
      </c>
      <c r="Z436" s="166" t="s">
        <v>2953</v>
      </c>
      <c r="AA436" s="166" t="s">
        <v>255</v>
      </c>
      <c r="AB436" s="166" t="s">
        <v>2949</v>
      </c>
      <c r="AC436" s="166">
        <v>5893511</v>
      </c>
      <c r="AD436" s="166" t="s">
        <v>9</v>
      </c>
      <c r="AE436" s="166" t="s">
        <v>2951</v>
      </c>
      <c r="AF436" s="166" t="s">
        <v>9</v>
      </c>
      <c r="AG436" s="166" t="s">
        <v>2954</v>
      </c>
      <c r="AH436" s="167" t="s">
        <v>38</v>
      </c>
      <c r="AI436" s="166" t="s">
        <v>2955</v>
      </c>
      <c r="AJ436" s="166" t="s">
        <v>2956</v>
      </c>
      <c r="AK436" s="166" t="s">
        <v>127</v>
      </c>
      <c r="AL436" s="166" t="s">
        <v>111</v>
      </c>
      <c r="AM436" s="168">
        <v>-22250</v>
      </c>
      <c r="AN436" s="166"/>
      <c r="AO436" s="166" t="s">
        <v>111</v>
      </c>
      <c r="AP436" s="166" t="s">
        <v>130</v>
      </c>
      <c r="AQ436" s="166" t="s">
        <v>184</v>
      </c>
      <c r="AR436" s="166"/>
      <c r="AS436" s="166" t="s">
        <v>2957</v>
      </c>
      <c r="AT436" s="166"/>
      <c r="AU436" s="166" t="s">
        <v>2937</v>
      </c>
      <c r="AV436" s="166"/>
      <c r="AW436" s="166" t="s">
        <v>2958</v>
      </c>
      <c r="AX436" s="166"/>
      <c r="AY436" s="166"/>
      <c r="AZ436" s="166"/>
      <c r="BA436" s="166"/>
      <c r="BB436" s="166">
        <v>70397963</v>
      </c>
      <c r="BC436" s="166" t="s">
        <v>137</v>
      </c>
      <c r="BD436" s="166" t="s">
        <v>238</v>
      </c>
      <c r="BE436" s="166" t="s">
        <v>188</v>
      </c>
      <c r="BF436" s="166" t="s">
        <v>2255</v>
      </c>
      <c r="BG436" s="166"/>
      <c r="BH436" s="166" t="s">
        <v>286</v>
      </c>
      <c r="BI436" s="166" t="s">
        <v>137</v>
      </c>
      <c r="BJ436" s="166" t="s">
        <v>111</v>
      </c>
      <c r="BK436" s="166"/>
      <c r="BL436" s="166"/>
      <c r="BM436" s="166"/>
      <c r="BN436" s="166"/>
      <c r="BO436" s="166"/>
    </row>
    <row r="437" spans="1:67">
      <c r="A437" s="166">
        <v>427</v>
      </c>
      <c r="B437" s="166" t="s">
        <v>106</v>
      </c>
      <c r="C437" s="166" t="s">
        <v>107</v>
      </c>
      <c r="D437" s="166"/>
      <c r="E437" s="166" t="s">
        <v>2947</v>
      </c>
      <c r="F437" s="166"/>
      <c r="G437" s="166" t="s">
        <v>2948</v>
      </c>
      <c r="H437" s="166" t="s">
        <v>9</v>
      </c>
      <c r="I437" s="166" t="s">
        <v>111</v>
      </c>
      <c r="J437" s="166" t="s">
        <v>298</v>
      </c>
      <c r="K437" s="166" t="s">
        <v>9</v>
      </c>
      <c r="L437" s="166" t="s">
        <v>333</v>
      </c>
      <c r="M437" s="166" t="s">
        <v>585</v>
      </c>
      <c r="N437" s="166"/>
      <c r="O437" s="166"/>
      <c r="P437" s="166"/>
      <c r="Q437" s="166" t="s">
        <v>2949</v>
      </c>
      <c r="R437" s="166" t="s">
        <v>9</v>
      </c>
      <c r="S437" s="166" t="s">
        <v>2950</v>
      </c>
      <c r="T437" s="166" t="s">
        <v>117</v>
      </c>
      <c r="U437" s="166" t="s">
        <v>2951</v>
      </c>
      <c r="V437" s="166" t="s">
        <v>119</v>
      </c>
      <c r="W437" s="166" t="s">
        <v>1762</v>
      </c>
      <c r="X437" s="166" t="s">
        <v>112</v>
      </c>
      <c r="Y437" s="166" t="s">
        <v>2952</v>
      </c>
      <c r="Z437" s="166" t="s">
        <v>2953</v>
      </c>
      <c r="AA437" s="166" t="s">
        <v>255</v>
      </c>
      <c r="AB437" s="166" t="s">
        <v>2949</v>
      </c>
      <c r="AC437" s="166">
        <v>5893511</v>
      </c>
      <c r="AD437" s="166" t="s">
        <v>9</v>
      </c>
      <c r="AE437" s="166" t="s">
        <v>2951</v>
      </c>
      <c r="AF437" s="166" t="s">
        <v>9</v>
      </c>
      <c r="AG437" s="166" t="s">
        <v>2954</v>
      </c>
      <c r="AH437" s="167" t="s">
        <v>38</v>
      </c>
      <c r="AI437" s="166" t="s">
        <v>2959</v>
      </c>
      <c r="AJ437" s="166" t="s">
        <v>1068</v>
      </c>
      <c r="AK437" s="166" t="s">
        <v>127</v>
      </c>
      <c r="AL437" s="166" t="s">
        <v>111</v>
      </c>
      <c r="AM437" s="168">
        <v>22000</v>
      </c>
      <c r="AN437" s="166"/>
      <c r="AO437" s="166" t="s">
        <v>111</v>
      </c>
      <c r="AP437" s="166" t="s">
        <v>130</v>
      </c>
      <c r="AQ437" s="166" t="s">
        <v>184</v>
      </c>
      <c r="AR437" s="166"/>
      <c r="AS437" s="166" t="s">
        <v>2957</v>
      </c>
      <c r="AT437" s="166"/>
      <c r="AU437" s="166" t="s">
        <v>2937</v>
      </c>
      <c r="AV437" s="166"/>
      <c r="AW437" s="166" t="s">
        <v>2958</v>
      </c>
      <c r="AX437" s="166"/>
      <c r="AY437" s="166"/>
      <c r="AZ437" s="166"/>
      <c r="BA437" s="166"/>
      <c r="BB437" s="166">
        <v>70397963</v>
      </c>
      <c r="BC437" s="166" t="s">
        <v>137</v>
      </c>
      <c r="BD437" s="166" t="s">
        <v>238</v>
      </c>
      <c r="BE437" s="166" t="s">
        <v>188</v>
      </c>
      <c r="BF437" s="166" t="s">
        <v>2255</v>
      </c>
      <c r="BG437" s="166"/>
      <c r="BH437" s="166" t="s">
        <v>286</v>
      </c>
      <c r="BI437" s="166" t="s">
        <v>137</v>
      </c>
      <c r="BJ437" s="166" t="s">
        <v>111</v>
      </c>
      <c r="BK437" s="166"/>
      <c r="BL437" s="166"/>
      <c r="BM437" s="166"/>
      <c r="BN437" s="166"/>
      <c r="BO437" s="166"/>
    </row>
    <row r="438" spans="1:67">
      <c r="A438" s="166">
        <v>428</v>
      </c>
      <c r="B438" s="166" t="s">
        <v>106</v>
      </c>
      <c r="C438" s="166" t="s">
        <v>107</v>
      </c>
      <c r="D438" s="166" t="s">
        <v>2960</v>
      </c>
      <c r="E438" s="166" t="s">
        <v>2961</v>
      </c>
      <c r="F438" s="166" t="s">
        <v>1355</v>
      </c>
      <c r="G438" s="166" t="s">
        <v>2962</v>
      </c>
      <c r="H438" s="166" t="s">
        <v>2963</v>
      </c>
      <c r="I438" s="166"/>
      <c r="J438" s="166" t="s">
        <v>198</v>
      </c>
      <c r="K438" s="166" t="s">
        <v>9</v>
      </c>
      <c r="L438" s="166" t="s">
        <v>171</v>
      </c>
      <c r="M438" s="166" t="s">
        <v>172</v>
      </c>
      <c r="N438" s="166" t="s">
        <v>1358</v>
      </c>
      <c r="O438" s="166"/>
      <c r="P438" s="166"/>
      <c r="Q438" s="166" t="s">
        <v>2960</v>
      </c>
      <c r="R438" s="166" t="s">
        <v>9</v>
      </c>
      <c r="S438" s="166" t="s">
        <v>2964</v>
      </c>
      <c r="T438" s="166" t="s">
        <v>117</v>
      </c>
      <c r="U438" s="166" t="s">
        <v>2965</v>
      </c>
      <c r="V438" s="166" t="s">
        <v>119</v>
      </c>
      <c r="W438" s="166" t="s">
        <v>276</v>
      </c>
      <c r="X438" s="166" t="s">
        <v>198</v>
      </c>
      <c r="Y438" s="166" t="s">
        <v>2966</v>
      </c>
      <c r="Z438" s="166" t="s">
        <v>2967</v>
      </c>
      <c r="AA438" s="166" t="s">
        <v>672</v>
      </c>
      <c r="AB438" s="166" t="s">
        <v>2960</v>
      </c>
      <c r="AC438" s="166">
        <v>5893220</v>
      </c>
      <c r="AD438" s="166" t="s">
        <v>9</v>
      </c>
      <c r="AE438" s="166" t="s">
        <v>2968</v>
      </c>
      <c r="AF438" s="166" t="s">
        <v>9</v>
      </c>
      <c r="AG438" s="166" t="s">
        <v>2969</v>
      </c>
      <c r="AH438" s="167" t="s">
        <v>38</v>
      </c>
      <c r="AI438" s="166" t="s">
        <v>2970</v>
      </c>
      <c r="AJ438" s="166" t="s">
        <v>2847</v>
      </c>
      <c r="AK438" s="166" t="s">
        <v>127</v>
      </c>
      <c r="AL438" s="166" t="s">
        <v>111</v>
      </c>
      <c r="AM438" s="168">
        <v>12700</v>
      </c>
      <c r="AN438" s="166"/>
      <c r="AO438" s="166" t="s">
        <v>1355</v>
      </c>
      <c r="AP438" s="166" t="s">
        <v>130</v>
      </c>
      <c r="AQ438" s="166" t="s">
        <v>184</v>
      </c>
      <c r="AR438" s="166"/>
      <c r="AS438" s="166" t="s">
        <v>2971</v>
      </c>
      <c r="AT438" s="166"/>
      <c r="AU438" s="166" t="s">
        <v>2937</v>
      </c>
      <c r="AV438" s="166"/>
      <c r="AW438" s="166" t="s">
        <v>2972</v>
      </c>
      <c r="AX438" s="166"/>
      <c r="AY438" s="166"/>
      <c r="AZ438" s="166"/>
      <c r="BA438" s="166"/>
      <c r="BB438" s="166">
        <v>83291755</v>
      </c>
      <c r="BC438" s="166" t="s">
        <v>137</v>
      </c>
      <c r="BD438" s="166" t="s">
        <v>238</v>
      </c>
      <c r="BE438" s="166" t="s">
        <v>285</v>
      </c>
      <c r="BF438" s="166" t="s">
        <v>240</v>
      </c>
      <c r="BG438" s="166" t="s">
        <v>190</v>
      </c>
      <c r="BH438" s="166" t="s">
        <v>658</v>
      </c>
      <c r="BI438" s="166" t="s">
        <v>191</v>
      </c>
      <c r="BJ438" s="166" t="s">
        <v>111</v>
      </c>
      <c r="BK438" s="166"/>
      <c r="BL438" s="166"/>
      <c r="BM438" s="166"/>
      <c r="BN438" s="166"/>
      <c r="BO438" s="166" t="s">
        <v>172</v>
      </c>
    </row>
    <row r="439" spans="1:67">
      <c r="A439" s="166">
        <v>429</v>
      </c>
      <c r="B439" s="166" t="s">
        <v>106</v>
      </c>
      <c r="C439" s="166" t="s">
        <v>107</v>
      </c>
      <c r="D439" s="166" t="s">
        <v>2973</v>
      </c>
      <c r="E439" s="166" t="s">
        <v>2974</v>
      </c>
      <c r="F439" s="166" t="s">
        <v>2975</v>
      </c>
      <c r="G439" s="166" t="s">
        <v>2976</v>
      </c>
      <c r="H439" s="166" t="s">
        <v>2977</v>
      </c>
      <c r="I439" s="166"/>
      <c r="J439" s="166" t="s">
        <v>228</v>
      </c>
      <c r="K439" s="166" t="s">
        <v>23</v>
      </c>
      <c r="L439" s="166" t="s">
        <v>171</v>
      </c>
      <c r="M439" s="166" t="s">
        <v>172</v>
      </c>
      <c r="N439" s="166" t="s">
        <v>2978</v>
      </c>
      <c r="O439" s="166"/>
      <c r="P439" s="166"/>
      <c r="Q439" s="166" t="s">
        <v>2973</v>
      </c>
      <c r="R439" s="166" t="s">
        <v>23</v>
      </c>
      <c r="S439" s="166" t="s">
        <v>2979</v>
      </c>
      <c r="T439" s="166" t="s">
        <v>117</v>
      </c>
      <c r="U439" s="166" t="s">
        <v>2980</v>
      </c>
      <c r="V439" s="166" t="s">
        <v>119</v>
      </c>
      <c r="W439" s="166" t="s">
        <v>2617</v>
      </c>
      <c r="X439" s="166" t="s">
        <v>228</v>
      </c>
      <c r="Y439" s="166" t="s">
        <v>2981</v>
      </c>
      <c r="Z439" s="166" t="s">
        <v>2049</v>
      </c>
      <c r="AA439" s="166" t="s">
        <v>719</v>
      </c>
      <c r="AB439" s="166" t="s">
        <v>2973</v>
      </c>
      <c r="AC439" s="166">
        <v>5893196</v>
      </c>
      <c r="AD439" s="166" t="s">
        <v>23</v>
      </c>
      <c r="AE439" s="166" t="s">
        <v>2982</v>
      </c>
      <c r="AF439" s="166" t="s">
        <v>23</v>
      </c>
      <c r="AG439" s="166" t="s">
        <v>2983</v>
      </c>
      <c r="AH439" s="167" t="s">
        <v>41</v>
      </c>
      <c r="AI439" s="166" t="s">
        <v>2984</v>
      </c>
      <c r="AJ439" s="166" t="s">
        <v>164</v>
      </c>
      <c r="AK439" s="166" t="s">
        <v>127</v>
      </c>
      <c r="AL439" s="166" t="s">
        <v>111</v>
      </c>
      <c r="AM439" s="168">
        <v>2472.7</v>
      </c>
      <c r="AN439" s="166" t="s">
        <v>128</v>
      </c>
      <c r="AO439" s="166" t="s">
        <v>2975</v>
      </c>
      <c r="AP439" s="166" t="s">
        <v>130</v>
      </c>
      <c r="AQ439" s="166" t="s">
        <v>184</v>
      </c>
      <c r="AR439" s="166" t="s">
        <v>1013</v>
      </c>
      <c r="AS439" s="166" t="s">
        <v>2985</v>
      </c>
      <c r="AT439" s="166" t="s">
        <v>2986</v>
      </c>
      <c r="AU439" s="166" t="s">
        <v>2937</v>
      </c>
      <c r="AV439" s="166"/>
      <c r="AW439" s="166" t="s">
        <v>2987</v>
      </c>
      <c r="AX439" s="166"/>
      <c r="AY439" s="166"/>
      <c r="AZ439" s="166"/>
      <c r="BA439" s="166"/>
      <c r="BB439" s="166">
        <v>63521113</v>
      </c>
      <c r="BC439" s="166" t="s">
        <v>137</v>
      </c>
      <c r="BD439" s="166" t="s">
        <v>138</v>
      </c>
      <c r="BE439" s="166" t="s">
        <v>2698</v>
      </c>
      <c r="BF439" s="166" t="s">
        <v>2988</v>
      </c>
      <c r="BG439" s="166"/>
      <c r="BH439" s="166" t="s">
        <v>141</v>
      </c>
      <c r="BI439" s="166" t="s">
        <v>137</v>
      </c>
      <c r="BJ439" s="166" t="s">
        <v>111</v>
      </c>
      <c r="BK439" s="166"/>
      <c r="BL439" s="166" t="s">
        <v>142</v>
      </c>
      <c r="BM439" s="166"/>
      <c r="BN439" s="166" t="s">
        <v>192</v>
      </c>
      <c r="BO439" s="166" t="s">
        <v>172</v>
      </c>
    </row>
    <row r="440" spans="1:67">
      <c r="A440" s="166">
        <v>430</v>
      </c>
      <c r="B440" s="166" t="s">
        <v>106</v>
      </c>
      <c r="C440" s="166" t="s">
        <v>107</v>
      </c>
      <c r="D440" s="166" t="s">
        <v>2973</v>
      </c>
      <c r="E440" s="166" t="s">
        <v>2974</v>
      </c>
      <c r="F440" s="166" t="s">
        <v>2975</v>
      </c>
      <c r="G440" s="166" t="s">
        <v>2976</v>
      </c>
      <c r="H440" s="166" t="s">
        <v>2977</v>
      </c>
      <c r="I440" s="166"/>
      <c r="J440" s="166" t="s">
        <v>228</v>
      </c>
      <c r="K440" s="166" t="s">
        <v>23</v>
      </c>
      <c r="L440" s="166" t="s">
        <v>171</v>
      </c>
      <c r="M440" s="166" t="s">
        <v>172</v>
      </c>
      <c r="N440" s="166" t="s">
        <v>2978</v>
      </c>
      <c r="O440" s="166"/>
      <c r="P440" s="166"/>
      <c r="Q440" s="166" t="s">
        <v>2973</v>
      </c>
      <c r="R440" s="166" t="s">
        <v>23</v>
      </c>
      <c r="S440" s="166" t="s">
        <v>2979</v>
      </c>
      <c r="T440" s="166" t="s">
        <v>117</v>
      </c>
      <c r="U440" s="166" t="s">
        <v>2980</v>
      </c>
      <c r="V440" s="166" t="s">
        <v>119</v>
      </c>
      <c r="W440" s="166" t="s">
        <v>2617</v>
      </c>
      <c r="X440" s="166" t="s">
        <v>228</v>
      </c>
      <c r="Y440" s="166" t="s">
        <v>2981</v>
      </c>
      <c r="Z440" s="166" t="s">
        <v>2049</v>
      </c>
      <c r="AA440" s="166" t="s">
        <v>719</v>
      </c>
      <c r="AB440" s="166" t="s">
        <v>2973</v>
      </c>
      <c r="AC440" s="166">
        <v>5893196</v>
      </c>
      <c r="AD440" s="166" t="s">
        <v>23</v>
      </c>
      <c r="AE440" s="166" t="s">
        <v>2982</v>
      </c>
      <c r="AF440" s="166" t="s">
        <v>23</v>
      </c>
      <c r="AG440" s="166" t="s">
        <v>2983</v>
      </c>
      <c r="AH440" s="167" t="s">
        <v>41</v>
      </c>
      <c r="AI440" s="166" t="s">
        <v>1879</v>
      </c>
      <c r="AJ440" s="166" t="s">
        <v>155</v>
      </c>
      <c r="AK440" s="166" t="s">
        <v>127</v>
      </c>
      <c r="AL440" s="166" t="s">
        <v>111</v>
      </c>
      <c r="AM440" s="168">
        <v>3117.1</v>
      </c>
      <c r="AN440" s="166" t="s">
        <v>128</v>
      </c>
      <c r="AO440" s="166" t="s">
        <v>2975</v>
      </c>
      <c r="AP440" s="166" t="s">
        <v>130</v>
      </c>
      <c r="AQ440" s="166" t="s">
        <v>184</v>
      </c>
      <c r="AR440" s="166" t="s">
        <v>1013</v>
      </c>
      <c r="AS440" s="166" t="s">
        <v>2985</v>
      </c>
      <c r="AT440" s="166" t="s">
        <v>2989</v>
      </c>
      <c r="AU440" s="166" t="s">
        <v>2937</v>
      </c>
      <c r="AV440" s="166"/>
      <c r="AW440" s="166" t="s">
        <v>2987</v>
      </c>
      <c r="AX440" s="166"/>
      <c r="AY440" s="166"/>
      <c r="AZ440" s="166"/>
      <c r="BA440" s="166"/>
      <c r="BB440" s="166">
        <v>63521113</v>
      </c>
      <c r="BC440" s="166" t="s">
        <v>137</v>
      </c>
      <c r="BD440" s="166" t="s">
        <v>138</v>
      </c>
      <c r="BE440" s="166" t="s">
        <v>2698</v>
      </c>
      <c r="BF440" s="166" t="s">
        <v>2988</v>
      </c>
      <c r="BG440" s="166"/>
      <c r="BH440" s="166" t="s">
        <v>141</v>
      </c>
      <c r="BI440" s="166" t="s">
        <v>137</v>
      </c>
      <c r="BJ440" s="166" t="s">
        <v>111</v>
      </c>
      <c r="BK440" s="166"/>
      <c r="BL440" s="166" t="s">
        <v>142</v>
      </c>
      <c r="BM440" s="166"/>
      <c r="BN440" s="166" t="s">
        <v>192</v>
      </c>
      <c r="BO440" s="166" t="s">
        <v>172</v>
      </c>
    </row>
    <row r="441" spans="1:67">
      <c r="A441" s="166">
        <v>431</v>
      </c>
      <c r="B441" s="166" t="s">
        <v>106</v>
      </c>
      <c r="C441" s="166" t="s">
        <v>107</v>
      </c>
      <c r="D441" s="166" t="s">
        <v>2973</v>
      </c>
      <c r="E441" s="166" t="s">
        <v>2974</v>
      </c>
      <c r="F441" s="166" t="s">
        <v>2975</v>
      </c>
      <c r="G441" s="166" t="s">
        <v>2976</v>
      </c>
      <c r="H441" s="166" t="s">
        <v>2977</v>
      </c>
      <c r="I441" s="166"/>
      <c r="J441" s="166" t="s">
        <v>228</v>
      </c>
      <c r="K441" s="166" t="s">
        <v>23</v>
      </c>
      <c r="L441" s="166" t="s">
        <v>171</v>
      </c>
      <c r="M441" s="166" t="s">
        <v>172</v>
      </c>
      <c r="N441" s="166" t="s">
        <v>2978</v>
      </c>
      <c r="O441" s="166"/>
      <c r="P441" s="166"/>
      <c r="Q441" s="166" t="s">
        <v>2973</v>
      </c>
      <c r="R441" s="166" t="s">
        <v>23</v>
      </c>
      <c r="S441" s="166" t="s">
        <v>2979</v>
      </c>
      <c r="T441" s="166" t="s">
        <v>117</v>
      </c>
      <c r="U441" s="166" t="s">
        <v>2980</v>
      </c>
      <c r="V441" s="166" t="s">
        <v>119</v>
      </c>
      <c r="W441" s="166" t="s">
        <v>2617</v>
      </c>
      <c r="X441" s="166" t="s">
        <v>228</v>
      </c>
      <c r="Y441" s="166" t="s">
        <v>2981</v>
      </c>
      <c r="Z441" s="166" t="s">
        <v>2049</v>
      </c>
      <c r="AA441" s="166" t="s">
        <v>719</v>
      </c>
      <c r="AB441" s="166" t="s">
        <v>2973</v>
      </c>
      <c r="AC441" s="166">
        <v>5893196</v>
      </c>
      <c r="AD441" s="166" t="s">
        <v>23</v>
      </c>
      <c r="AE441" s="166" t="s">
        <v>2982</v>
      </c>
      <c r="AF441" s="166" t="s">
        <v>23</v>
      </c>
      <c r="AG441" s="166" t="s">
        <v>2983</v>
      </c>
      <c r="AH441" s="167" t="s">
        <v>41</v>
      </c>
      <c r="AI441" s="166" t="s">
        <v>2990</v>
      </c>
      <c r="AJ441" s="166" t="s">
        <v>161</v>
      </c>
      <c r="AK441" s="166" t="s">
        <v>127</v>
      </c>
      <c r="AL441" s="166" t="s">
        <v>111</v>
      </c>
      <c r="AM441" s="168">
        <v>3662.5</v>
      </c>
      <c r="AN441" s="166" t="s">
        <v>128</v>
      </c>
      <c r="AO441" s="166" t="s">
        <v>2975</v>
      </c>
      <c r="AP441" s="166" t="s">
        <v>130</v>
      </c>
      <c r="AQ441" s="166" t="s">
        <v>184</v>
      </c>
      <c r="AR441" s="166" t="s">
        <v>1013</v>
      </c>
      <c r="AS441" s="166" t="s">
        <v>2985</v>
      </c>
      <c r="AT441" s="166" t="s">
        <v>2991</v>
      </c>
      <c r="AU441" s="166" t="s">
        <v>2937</v>
      </c>
      <c r="AV441" s="166"/>
      <c r="AW441" s="166" t="s">
        <v>2987</v>
      </c>
      <c r="AX441" s="166"/>
      <c r="AY441" s="166"/>
      <c r="AZ441" s="166"/>
      <c r="BA441" s="166"/>
      <c r="BB441" s="166">
        <v>63521113</v>
      </c>
      <c r="BC441" s="166" t="s">
        <v>137</v>
      </c>
      <c r="BD441" s="166" t="s">
        <v>138</v>
      </c>
      <c r="BE441" s="166" t="s">
        <v>2698</v>
      </c>
      <c r="BF441" s="166" t="s">
        <v>2988</v>
      </c>
      <c r="BG441" s="166"/>
      <c r="BH441" s="166" t="s">
        <v>141</v>
      </c>
      <c r="BI441" s="166" t="s">
        <v>137</v>
      </c>
      <c r="BJ441" s="166" t="s">
        <v>111</v>
      </c>
      <c r="BK441" s="166"/>
      <c r="BL441" s="166" t="s">
        <v>142</v>
      </c>
      <c r="BM441" s="166"/>
      <c r="BN441" s="166" t="s">
        <v>192</v>
      </c>
      <c r="BO441" s="166" t="s">
        <v>172</v>
      </c>
    </row>
    <row r="442" spans="1:67">
      <c r="A442" s="166">
        <v>432</v>
      </c>
      <c r="B442" s="166" t="s">
        <v>106</v>
      </c>
      <c r="C442" s="166" t="s">
        <v>107</v>
      </c>
      <c r="D442" s="166" t="s">
        <v>2973</v>
      </c>
      <c r="E442" s="166" t="s">
        <v>2974</v>
      </c>
      <c r="F442" s="166" t="s">
        <v>2975</v>
      </c>
      <c r="G442" s="166" t="s">
        <v>2976</v>
      </c>
      <c r="H442" s="166" t="s">
        <v>2977</v>
      </c>
      <c r="I442" s="166"/>
      <c r="J442" s="166" t="s">
        <v>228</v>
      </c>
      <c r="K442" s="166" t="s">
        <v>23</v>
      </c>
      <c r="L442" s="166" t="s">
        <v>171</v>
      </c>
      <c r="M442" s="166" t="s">
        <v>172</v>
      </c>
      <c r="N442" s="166" t="s">
        <v>2978</v>
      </c>
      <c r="O442" s="166"/>
      <c r="P442" s="166"/>
      <c r="Q442" s="166" t="s">
        <v>2973</v>
      </c>
      <c r="R442" s="166" t="s">
        <v>23</v>
      </c>
      <c r="S442" s="166" t="s">
        <v>2979</v>
      </c>
      <c r="T442" s="166" t="s">
        <v>117</v>
      </c>
      <c r="U442" s="166" t="s">
        <v>2980</v>
      </c>
      <c r="V442" s="166" t="s">
        <v>119</v>
      </c>
      <c r="W442" s="166" t="s">
        <v>2617</v>
      </c>
      <c r="X442" s="166" t="s">
        <v>228</v>
      </c>
      <c r="Y442" s="166" t="s">
        <v>2981</v>
      </c>
      <c r="Z442" s="166" t="s">
        <v>2049</v>
      </c>
      <c r="AA442" s="166" t="s">
        <v>719</v>
      </c>
      <c r="AB442" s="166" t="s">
        <v>2973</v>
      </c>
      <c r="AC442" s="166">
        <v>5893196</v>
      </c>
      <c r="AD442" s="166" t="s">
        <v>23</v>
      </c>
      <c r="AE442" s="166" t="s">
        <v>2982</v>
      </c>
      <c r="AF442" s="166" t="s">
        <v>23</v>
      </c>
      <c r="AG442" s="166" t="s">
        <v>2983</v>
      </c>
      <c r="AH442" s="167" t="s">
        <v>41</v>
      </c>
      <c r="AI442" s="166" t="s">
        <v>1882</v>
      </c>
      <c r="AJ442" s="166" t="s">
        <v>152</v>
      </c>
      <c r="AK442" s="166" t="s">
        <v>127</v>
      </c>
      <c r="AL442" s="166" t="s">
        <v>111</v>
      </c>
      <c r="AM442" s="168">
        <v>6545.8</v>
      </c>
      <c r="AN442" s="166" t="s">
        <v>128</v>
      </c>
      <c r="AO442" s="166" t="s">
        <v>2975</v>
      </c>
      <c r="AP442" s="166" t="s">
        <v>130</v>
      </c>
      <c r="AQ442" s="166" t="s">
        <v>184</v>
      </c>
      <c r="AR442" s="166" t="s">
        <v>1013</v>
      </c>
      <c r="AS442" s="166" t="s">
        <v>2985</v>
      </c>
      <c r="AT442" s="166" t="s">
        <v>2992</v>
      </c>
      <c r="AU442" s="166" t="s">
        <v>2937</v>
      </c>
      <c r="AV442" s="166"/>
      <c r="AW442" s="166" t="s">
        <v>2987</v>
      </c>
      <c r="AX442" s="166"/>
      <c r="AY442" s="166"/>
      <c r="AZ442" s="166"/>
      <c r="BA442" s="166"/>
      <c r="BB442" s="166">
        <v>63521113</v>
      </c>
      <c r="BC442" s="166" t="s">
        <v>137</v>
      </c>
      <c r="BD442" s="166" t="s">
        <v>138</v>
      </c>
      <c r="BE442" s="166" t="s">
        <v>2698</v>
      </c>
      <c r="BF442" s="166" t="s">
        <v>2988</v>
      </c>
      <c r="BG442" s="166"/>
      <c r="BH442" s="166" t="s">
        <v>141</v>
      </c>
      <c r="BI442" s="166" t="s">
        <v>137</v>
      </c>
      <c r="BJ442" s="166" t="s">
        <v>111</v>
      </c>
      <c r="BK442" s="166"/>
      <c r="BL442" s="166" t="s">
        <v>142</v>
      </c>
      <c r="BM442" s="166"/>
      <c r="BN442" s="166" t="s">
        <v>192</v>
      </c>
      <c r="BO442" s="166" t="s">
        <v>172</v>
      </c>
    </row>
    <row r="443" spans="1:67">
      <c r="A443" s="166">
        <v>433</v>
      </c>
      <c r="B443" s="166" t="s">
        <v>106</v>
      </c>
      <c r="C443" s="166" t="s">
        <v>107</v>
      </c>
      <c r="D443" s="166" t="s">
        <v>2973</v>
      </c>
      <c r="E443" s="166" t="s">
        <v>2974</v>
      </c>
      <c r="F443" s="166" t="s">
        <v>2975</v>
      </c>
      <c r="G443" s="166" t="s">
        <v>2976</v>
      </c>
      <c r="H443" s="166" t="s">
        <v>2977</v>
      </c>
      <c r="I443" s="166"/>
      <c r="J443" s="166" t="s">
        <v>228</v>
      </c>
      <c r="K443" s="166" t="s">
        <v>23</v>
      </c>
      <c r="L443" s="166" t="s">
        <v>171</v>
      </c>
      <c r="M443" s="166" t="s">
        <v>172</v>
      </c>
      <c r="N443" s="166" t="s">
        <v>2978</v>
      </c>
      <c r="O443" s="166"/>
      <c r="P443" s="166"/>
      <c r="Q443" s="166" t="s">
        <v>2973</v>
      </c>
      <c r="R443" s="166" t="s">
        <v>23</v>
      </c>
      <c r="S443" s="166" t="s">
        <v>2979</v>
      </c>
      <c r="T443" s="166" t="s">
        <v>117</v>
      </c>
      <c r="U443" s="166" t="s">
        <v>2980</v>
      </c>
      <c r="V443" s="166" t="s">
        <v>119</v>
      </c>
      <c r="W443" s="166" t="s">
        <v>2617</v>
      </c>
      <c r="X443" s="166" t="s">
        <v>228</v>
      </c>
      <c r="Y443" s="166" t="s">
        <v>2981</v>
      </c>
      <c r="Z443" s="166" t="s">
        <v>2049</v>
      </c>
      <c r="AA443" s="166" t="s">
        <v>719</v>
      </c>
      <c r="AB443" s="166" t="s">
        <v>2973</v>
      </c>
      <c r="AC443" s="166">
        <v>5893196</v>
      </c>
      <c r="AD443" s="166" t="s">
        <v>23</v>
      </c>
      <c r="AE443" s="166" t="s">
        <v>2982</v>
      </c>
      <c r="AF443" s="166" t="s">
        <v>23</v>
      </c>
      <c r="AG443" s="166" t="s">
        <v>2983</v>
      </c>
      <c r="AH443" s="167" t="s">
        <v>41</v>
      </c>
      <c r="AI443" s="166" t="s">
        <v>2993</v>
      </c>
      <c r="AJ443" s="166" t="s">
        <v>158</v>
      </c>
      <c r="AK443" s="166" t="s">
        <v>127</v>
      </c>
      <c r="AL443" s="166" t="s">
        <v>111</v>
      </c>
      <c r="AM443" s="168">
        <v>6514.6</v>
      </c>
      <c r="AN443" s="166" t="s">
        <v>128</v>
      </c>
      <c r="AO443" s="166" t="s">
        <v>2975</v>
      </c>
      <c r="AP443" s="166" t="s">
        <v>130</v>
      </c>
      <c r="AQ443" s="166" t="s">
        <v>184</v>
      </c>
      <c r="AR443" s="166" t="s">
        <v>1013</v>
      </c>
      <c r="AS443" s="166" t="s">
        <v>2985</v>
      </c>
      <c r="AT443" s="166" t="s">
        <v>2994</v>
      </c>
      <c r="AU443" s="166" t="s">
        <v>2937</v>
      </c>
      <c r="AV443" s="166"/>
      <c r="AW443" s="166" t="s">
        <v>2987</v>
      </c>
      <c r="AX443" s="166"/>
      <c r="AY443" s="166"/>
      <c r="AZ443" s="166"/>
      <c r="BA443" s="166"/>
      <c r="BB443" s="166">
        <v>63521113</v>
      </c>
      <c r="BC443" s="166" t="s">
        <v>137</v>
      </c>
      <c r="BD443" s="166" t="s">
        <v>138</v>
      </c>
      <c r="BE443" s="166" t="s">
        <v>2698</v>
      </c>
      <c r="BF443" s="166" t="s">
        <v>2988</v>
      </c>
      <c r="BG443" s="166"/>
      <c r="BH443" s="166" t="s">
        <v>141</v>
      </c>
      <c r="BI443" s="166" t="s">
        <v>137</v>
      </c>
      <c r="BJ443" s="166" t="s">
        <v>111</v>
      </c>
      <c r="BK443" s="166"/>
      <c r="BL443" s="166" t="s">
        <v>142</v>
      </c>
      <c r="BM443" s="166"/>
      <c r="BN443" s="166" t="s">
        <v>192</v>
      </c>
      <c r="BO443" s="166" t="s">
        <v>172</v>
      </c>
    </row>
    <row r="444" spans="1:67">
      <c r="A444" s="166">
        <v>434</v>
      </c>
      <c r="B444" s="166" t="s">
        <v>106</v>
      </c>
      <c r="C444" s="166" t="s">
        <v>107</v>
      </c>
      <c r="D444" s="166" t="s">
        <v>2973</v>
      </c>
      <c r="E444" s="166" t="s">
        <v>2974</v>
      </c>
      <c r="F444" s="166" t="s">
        <v>2975</v>
      </c>
      <c r="G444" s="166" t="s">
        <v>2976</v>
      </c>
      <c r="H444" s="166" t="s">
        <v>2977</v>
      </c>
      <c r="I444" s="166"/>
      <c r="J444" s="166" t="s">
        <v>228</v>
      </c>
      <c r="K444" s="166" t="s">
        <v>23</v>
      </c>
      <c r="L444" s="166" t="s">
        <v>171</v>
      </c>
      <c r="M444" s="166" t="s">
        <v>172</v>
      </c>
      <c r="N444" s="166" t="s">
        <v>2978</v>
      </c>
      <c r="O444" s="166"/>
      <c r="P444" s="166"/>
      <c r="Q444" s="166" t="s">
        <v>2973</v>
      </c>
      <c r="R444" s="166" t="s">
        <v>23</v>
      </c>
      <c r="S444" s="166" t="s">
        <v>2979</v>
      </c>
      <c r="T444" s="166" t="s">
        <v>117</v>
      </c>
      <c r="U444" s="166" t="s">
        <v>2980</v>
      </c>
      <c r="V444" s="166" t="s">
        <v>119</v>
      </c>
      <c r="W444" s="166" t="s">
        <v>2617</v>
      </c>
      <c r="X444" s="166" t="s">
        <v>228</v>
      </c>
      <c r="Y444" s="166" t="s">
        <v>2981</v>
      </c>
      <c r="Z444" s="166" t="s">
        <v>2049</v>
      </c>
      <c r="AA444" s="166" t="s">
        <v>719</v>
      </c>
      <c r="AB444" s="166" t="s">
        <v>2973</v>
      </c>
      <c r="AC444" s="166">
        <v>5893196</v>
      </c>
      <c r="AD444" s="166" t="s">
        <v>23</v>
      </c>
      <c r="AE444" s="166" t="s">
        <v>2982</v>
      </c>
      <c r="AF444" s="166" t="s">
        <v>23</v>
      </c>
      <c r="AG444" s="166" t="s">
        <v>2983</v>
      </c>
      <c r="AH444" s="167" t="s">
        <v>41</v>
      </c>
      <c r="AI444" s="166" t="s">
        <v>2995</v>
      </c>
      <c r="AJ444" s="166" t="s">
        <v>148</v>
      </c>
      <c r="AK444" s="166" t="s">
        <v>127</v>
      </c>
      <c r="AL444" s="166" t="s">
        <v>111</v>
      </c>
      <c r="AM444" s="168">
        <v>4987.3</v>
      </c>
      <c r="AN444" s="166" t="s">
        <v>128</v>
      </c>
      <c r="AO444" s="166" t="s">
        <v>2975</v>
      </c>
      <c r="AP444" s="166" t="s">
        <v>130</v>
      </c>
      <c r="AQ444" s="166" t="s">
        <v>184</v>
      </c>
      <c r="AR444" s="166" t="s">
        <v>1013</v>
      </c>
      <c r="AS444" s="166" t="s">
        <v>2985</v>
      </c>
      <c r="AT444" s="166" t="s">
        <v>2996</v>
      </c>
      <c r="AU444" s="166" t="s">
        <v>2937</v>
      </c>
      <c r="AV444" s="166"/>
      <c r="AW444" s="166" t="s">
        <v>2987</v>
      </c>
      <c r="AX444" s="166"/>
      <c r="AY444" s="166"/>
      <c r="AZ444" s="166"/>
      <c r="BA444" s="166"/>
      <c r="BB444" s="166">
        <v>63521113</v>
      </c>
      <c r="BC444" s="166" t="s">
        <v>137</v>
      </c>
      <c r="BD444" s="166" t="s">
        <v>138</v>
      </c>
      <c r="BE444" s="166" t="s">
        <v>2698</v>
      </c>
      <c r="BF444" s="166" t="s">
        <v>2988</v>
      </c>
      <c r="BG444" s="166"/>
      <c r="BH444" s="166" t="s">
        <v>141</v>
      </c>
      <c r="BI444" s="166" t="s">
        <v>137</v>
      </c>
      <c r="BJ444" s="166" t="s">
        <v>111</v>
      </c>
      <c r="BK444" s="166"/>
      <c r="BL444" s="166" t="s">
        <v>142</v>
      </c>
      <c r="BM444" s="166"/>
      <c r="BN444" s="166" t="s">
        <v>192</v>
      </c>
      <c r="BO444" s="166" t="s">
        <v>172</v>
      </c>
    </row>
    <row r="445" spans="1:67">
      <c r="A445" s="166">
        <v>435</v>
      </c>
      <c r="B445" s="166" t="s">
        <v>106</v>
      </c>
      <c r="C445" s="166" t="s">
        <v>107</v>
      </c>
      <c r="D445" s="166" t="s">
        <v>2973</v>
      </c>
      <c r="E445" s="166" t="s">
        <v>2974</v>
      </c>
      <c r="F445" s="166" t="s">
        <v>2975</v>
      </c>
      <c r="G445" s="166" t="s">
        <v>2976</v>
      </c>
      <c r="H445" s="166" t="s">
        <v>2977</v>
      </c>
      <c r="I445" s="166"/>
      <c r="J445" s="166" t="s">
        <v>228</v>
      </c>
      <c r="K445" s="166" t="s">
        <v>23</v>
      </c>
      <c r="L445" s="166" t="s">
        <v>171</v>
      </c>
      <c r="M445" s="166" t="s">
        <v>172</v>
      </c>
      <c r="N445" s="166" t="s">
        <v>2978</v>
      </c>
      <c r="O445" s="166"/>
      <c r="P445" s="166"/>
      <c r="Q445" s="166" t="s">
        <v>2973</v>
      </c>
      <c r="R445" s="166" t="s">
        <v>23</v>
      </c>
      <c r="S445" s="166" t="s">
        <v>2979</v>
      </c>
      <c r="T445" s="166" t="s">
        <v>117</v>
      </c>
      <c r="U445" s="166" t="s">
        <v>2980</v>
      </c>
      <c r="V445" s="166" t="s">
        <v>119</v>
      </c>
      <c r="W445" s="166" t="s">
        <v>2617</v>
      </c>
      <c r="X445" s="166" t="s">
        <v>228</v>
      </c>
      <c r="Y445" s="166" t="s">
        <v>2981</v>
      </c>
      <c r="Z445" s="166" t="s">
        <v>2049</v>
      </c>
      <c r="AA445" s="166" t="s">
        <v>719</v>
      </c>
      <c r="AB445" s="166" t="s">
        <v>2973</v>
      </c>
      <c r="AC445" s="166">
        <v>5893196</v>
      </c>
      <c r="AD445" s="166" t="s">
        <v>23</v>
      </c>
      <c r="AE445" s="166" t="s">
        <v>2982</v>
      </c>
      <c r="AF445" s="166" t="s">
        <v>23</v>
      </c>
      <c r="AG445" s="166" t="s">
        <v>2983</v>
      </c>
      <c r="AH445" s="167" t="s">
        <v>41</v>
      </c>
      <c r="AI445" s="166" t="s">
        <v>2997</v>
      </c>
      <c r="AJ445" s="166" t="s">
        <v>2998</v>
      </c>
      <c r="AK445" s="166" t="s">
        <v>127</v>
      </c>
      <c r="AL445" s="166" t="s">
        <v>111</v>
      </c>
      <c r="AM445" s="168">
        <v>96000</v>
      </c>
      <c r="AN445" s="166" t="s">
        <v>128</v>
      </c>
      <c r="AO445" s="166" t="s">
        <v>2975</v>
      </c>
      <c r="AP445" s="166" t="s">
        <v>130</v>
      </c>
      <c r="AQ445" s="166" t="s">
        <v>184</v>
      </c>
      <c r="AR445" s="166" t="s">
        <v>1013</v>
      </c>
      <c r="AS445" s="166" t="s">
        <v>2985</v>
      </c>
      <c r="AT445" s="166"/>
      <c r="AU445" s="166" t="s">
        <v>2937</v>
      </c>
      <c r="AV445" s="166"/>
      <c r="AW445" s="166" t="s">
        <v>2987</v>
      </c>
      <c r="AX445" s="166"/>
      <c r="AY445" s="166"/>
      <c r="AZ445" s="166"/>
      <c r="BA445" s="166"/>
      <c r="BB445" s="166">
        <v>63521113</v>
      </c>
      <c r="BC445" s="166" t="s">
        <v>137</v>
      </c>
      <c r="BD445" s="166" t="s">
        <v>138</v>
      </c>
      <c r="BE445" s="166" t="s">
        <v>2698</v>
      </c>
      <c r="BF445" s="166" t="s">
        <v>2988</v>
      </c>
      <c r="BG445" s="166"/>
      <c r="BH445" s="166" t="s">
        <v>141</v>
      </c>
      <c r="BI445" s="166" t="s">
        <v>137</v>
      </c>
      <c r="BJ445" s="166" t="s">
        <v>111</v>
      </c>
      <c r="BK445" s="166"/>
      <c r="BL445" s="166"/>
      <c r="BM445" s="166"/>
      <c r="BN445" s="166" t="s">
        <v>192</v>
      </c>
      <c r="BO445" s="166" t="s">
        <v>172</v>
      </c>
    </row>
    <row r="446" spans="1:67">
      <c r="A446" s="166">
        <v>436</v>
      </c>
      <c r="B446" s="166" t="s">
        <v>106</v>
      </c>
      <c r="C446" s="166" t="s">
        <v>107</v>
      </c>
      <c r="D446" s="166" t="s">
        <v>2973</v>
      </c>
      <c r="E446" s="166" t="s">
        <v>2974</v>
      </c>
      <c r="F446" s="166" t="s">
        <v>2975</v>
      </c>
      <c r="G446" s="166" t="s">
        <v>2976</v>
      </c>
      <c r="H446" s="166" t="s">
        <v>2977</v>
      </c>
      <c r="I446" s="166"/>
      <c r="J446" s="166" t="s">
        <v>228</v>
      </c>
      <c r="K446" s="166" t="s">
        <v>23</v>
      </c>
      <c r="L446" s="166" t="s">
        <v>171</v>
      </c>
      <c r="M446" s="166" t="s">
        <v>172</v>
      </c>
      <c r="N446" s="166" t="s">
        <v>2978</v>
      </c>
      <c r="O446" s="166"/>
      <c r="P446" s="166"/>
      <c r="Q446" s="166" t="s">
        <v>2973</v>
      </c>
      <c r="R446" s="166" t="s">
        <v>23</v>
      </c>
      <c r="S446" s="166" t="s">
        <v>2979</v>
      </c>
      <c r="T446" s="166" t="s">
        <v>117</v>
      </c>
      <c r="U446" s="166" t="s">
        <v>2980</v>
      </c>
      <c r="V446" s="166" t="s">
        <v>119</v>
      </c>
      <c r="W446" s="166" t="s">
        <v>2617</v>
      </c>
      <c r="X446" s="166" t="s">
        <v>228</v>
      </c>
      <c r="Y446" s="166" t="s">
        <v>2981</v>
      </c>
      <c r="Z446" s="166" t="s">
        <v>2049</v>
      </c>
      <c r="AA446" s="166" t="s">
        <v>719</v>
      </c>
      <c r="AB446" s="166" t="s">
        <v>2973</v>
      </c>
      <c r="AC446" s="166">
        <v>5893196</v>
      </c>
      <c r="AD446" s="166" t="s">
        <v>23</v>
      </c>
      <c r="AE446" s="166" t="s">
        <v>2982</v>
      </c>
      <c r="AF446" s="166" t="s">
        <v>23</v>
      </c>
      <c r="AG446" s="166" t="s">
        <v>2983</v>
      </c>
      <c r="AH446" s="167" t="s">
        <v>41</v>
      </c>
      <c r="AI446" s="166" t="s">
        <v>2999</v>
      </c>
      <c r="AJ446" s="166" t="s">
        <v>935</v>
      </c>
      <c r="AK446" s="166" t="s">
        <v>127</v>
      </c>
      <c r="AL446" s="166" t="s">
        <v>111</v>
      </c>
      <c r="AM446" s="168">
        <v>18300</v>
      </c>
      <c r="AN446" s="166" t="s">
        <v>128</v>
      </c>
      <c r="AO446" s="166" t="s">
        <v>2975</v>
      </c>
      <c r="AP446" s="166" t="s">
        <v>130</v>
      </c>
      <c r="AQ446" s="166" t="s">
        <v>184</v>
      </c>
      <c r="AR446" s="166" t="s">
        <v>1013</v>
      </c>
      <c r="AS446" s="166" t="s">
        <v>2985</v>
      </c>
      <c r="AT446" s="166"/>
      <c r="AU446" s="166" t="s">
        <v>2937</v>
      </c>
      <c r="AV446" s="166"/>
      <c r="AW446" s="166" t="s">
        <v>2987</v>
      </c>
      <c r="AX446" s="166"/>
      <c r="AY446" s="166"/>
      <c r="AZ446" s="166"/>
      <c r="BA446" s="166"/>
      <c r="BB446" s="166">
        <v>63521113</v>
      </c>
      <c r="BC446" s="166" t="s">
        <v>137</v>
      </c>
      <c r="BD446" s="166" t="s">
        <v>138</v>
      </c>
      <c r="BE446" s="166" t="s">
        <v>2698</v>
      </c>
      <c r="BF446" s="166" t="s">
        <v>2988</v>
      </c>
      <c r="BG446" s="166"/>
      <c r="BH446" s="166" t="s">
        <v>141</v>
      </c>
      <c r="BI446" s="166" t="s">
        <v>137</v>
      </c>
      <c r="BJ446" s="166" t="s">
        <v>111</v>
      </c>
      <c r="BK446" s="166"/>
      <c r="BL446" s="166"/>
      <c r="BM446" s="166"/>
      <c r="BN446" s="166" t="s">
        <v>192</v>
      </c>
      <c r="BO446" s="166" t="s">
        <v>172</v>
      </c>
    </row>
    <row r="447" spans="1:67">
      <c r="A447" s="166">
        <v>437</v>
      </c>
      <c r="B447" s="166" t="s">
        <v>106</v>
      </c>
      <c r="C447" s="166" t="s">
        <v>107</v>
      </c>
      <c r="D447" s="166" t="s">
        <v>3000</v>
      </c>
      <c r="E447" s="166" t="s">
        <v>3001</v>
      </c>
      <c r="F447" s="166" t="s">
        <v>3002</v>
      </c>
      <c r="G447" s="166" t="s">
        <v>3003</v>
      </c>
      <c r="H447" s="166" t="s">
        <v>3004</v>
      </c>
      <c r="I447" s="166"/>
      <c r="J447" s="166" t="s">
        <v>463</v>
      </c>
      <c r="K447" s="166" t="s">
        <v>23</v>
      </c>
      <c r="L447" s="166" t="s">
        <v>171</v>
      </c>
      <c r="M447" s="166" t="s">
        <v>172</v>
      </c>
      <c r="N447" s="166" t="s">
        <v>3005</v>
      </c>
      <c r="O447" s="166"/>
      <c r="P447" s="166"/>
      <c r="Q447" s="166" t="s">
        <v>3000</v>
      </c>
      <c r="R447" s="166" t="s">
        <v>23</v>
      </c>
      <c r="S447" s="166" t="s">
        <v>3006</v>
      </c>
      <c r="T447" s="166" t="s">
        <v>117</v>
      </c>
      <c r="U447" s="166" t="s">
        <v>3007</v>
      </c>
      <c r="V447" s="166" t="s">
        <v>119</v>
      </c>
      <c r="W447" s="166" t="s">
        <v>276</v>
      </c>
      <c r="X447" s="166" t="s">
        <v>463</v>
      </c>
      <c r="Y447" s="166" t="s">
        <v>177</v>
      </c>
      <c r="Z447" s="166" t="s">
        <v>1688</v>
      </c>
      <c r="AA447" s="166" t="s">
        <v>1689</v>
      </c>
      <c r="AB447" s="166" t="s">
        <v>3000</v>
      </c>
      <c r="AC447" s="166">
        <v>5870180</v>
      </c>
      <c r="AD447" s="166" t="s">
        <v>23</v>
      </c>
      <c r="AE447" s="166" t="s">
        <v>3008</v>
      </c>
      <c r="AF447" s="166" t="s">
        <v>23</v>
      </c>
      <c r="AG447" s="166" t="s">
        <v>3008</v>
      </c>
      <c r="AH447" s="167" t="s">
        <v>41</v>
      </c>
      <c r="AI447" s="166" t="s">
        <v>3009</v>
      </c>
      <c r="AJ447" s="166" t="s">
        <v>517</v>
      </c>
      <c r="AK447" s="166" t="s">
        <v>127</v>
      </c>
      <c r="AL447" s="166" t="s">
        <v>111</v>
      </c>
      <c r="AM447" s="168">
        <v>1700</v>
      </c>
      <c r="AN447" s="166" t="s">
        <v>128</v>
      </c>
      <c r="AO447" s="166" t="s">
        <v>3002</v>
      </c>
      <c r="AP447" s="166" t="s">
        <v>130</v>
      </c>
      <c r="AQ447" s="166" t="s">
        <v>184</v>
      </c>
      <c r="AR447" s="166" t="s">
        <v>843</v>
      </c>
      <c r="AS447" s="166" t="s">
        <v>3010</v>
      </c>
      <c r="AT447" s="166" t="s">
        <v>3011</v>
      </c>
      <c r="AU447" s="166" t="s">
        <v>2937</v>
      </c>
      <c r="AV447" s="166"/>
      <c r="AW447" s="166" t="s">
        <v>3012</v>
      </c>
      <c r="AX447" s="166"/>
      <c r="AY447" s="166"/>
      <c r="AZ447" s="166"/>
      <c r="BA447" s="166"/>
      <c r="BB447" s="166">
        <v>66821368</v>
      </c>
      <c r="BC447" s="166" t="s">
        <v>137</v>
      </c>
      <c r="BD447" s="166" t="s">
        <v>238</v>
      </c>
      <c r="BE447" s="166" t="s">
        <v>285</v>
      </c>
      <c r="BF447" s="166" t="s">
        <v>217</v>
      </c>
      <c r="BG447" s="166" t="s">
        <v>190</v>
      </c>
      <c r="BH447" s="166" t="s">
        <v>286</v>
      </c>
      <c r="BI447" s="166" t="s">
        <v>191</v>
      </c>
      <c r="BJ447" s="166" t="s">
        <v>111</v>
      </c>
      <c r="BK447" s="166"/>
      <c r="BL447" s="166" t="s">
        <v>142</v>
      </c>
      <c r="BM447" s="166"/>
      <c r="BN447" s="166"/>
      <c r="BO447" s="166" t="s">
        <v>172</v>
      </c>
    </row>
    <row r="448" spans="1:67">
      <c r="A448" s="166">
        <v>438</v>
      </c>
      <c r="B448" s="166" t="s">
        <v>106</v>
      </c>
      <c r="C448" s="166" t="s">
        <v>107</v>
      </c>
      <c r="D448" s="166" t="s">
        <v>3000</v>
      </c>
      <c r="E448" s="166" t="s">
        <v>3001</v>
      </c>
      <c r="F448" s="166" t="s">
        <v>3002</v>
      </c>
      <c r="G448" s="166" t="s">
        <v>3003</v>
      </c>
      <c r="H448" s="166" t="s">
        <v>3004</v>
      </c>
      <c r="I448" s="166"/>
      <c r="J448" s="166" t="s">
        <v>463</v>
      </c>
      <c r="K448" s="166" t="s">
        <v>23</v>
      </c>
      <c r="L448" s="166" t="s">
        <v>171</v>
      </c>
      <c r="M448" s="166" t="s">
        <v>172</v>
      </c>
      <c r="N448" s="166" t="s">
        <v>3005</v>
      </c>
      <c r="O448" s="166"/>
      <c r="P448" s="166"/>
      <c r="Q448" s="166" t="s">
        <v>3000</v>
      </c>
      <c r="R448" s="166" t="s">
        <v>23</v>
      </c>
      <c r="S448" s="166" t="s">
        <v>3006</v>
      </c>
      <c r="T448" s="166" t="s">
        <v>117</v>
      </c>
      <c r="U448" s="166" t="s">
        <v>3007</v>
      </c>
      <c r="V448" s="166" t="s">
        <v>119</v>
      </c>
      <c r="W448" s="166" t="s">
        <v>276</v>
      </c>
      <c r="X448" s="166" t="s">
        <v>463</v>
      </c>
      <c r="Y448" s="166" t="s">
        <v>177</v>
      </c>
      <c r="Z448" s="166" t="s">
        <v>1688</v>
      </c>
      <c r="AA448" s="166" t="s">
        <v>1689</v>
      </c>
      <c r="AB448" s="166" t="s">
        <v>3000</v>
      </c>
      <c r="AC448" s="166">
        <v>5870180</v>
      </c>
      <c r="AD448" s="166" t="s">
        <v>23</v>
      </c>
      <c r="AE448" s="166" t="s">
        <v>3008</v>
      </c>
      <c r="AF448" s="166" t="s">
        <v>23</v>
      </c>
      <c r="AG448" s="166" t="s">
        <v>3008</v>
      </c>
      <c r="AH448" s="167" t="s">
        <v>41</v>
      </c>
      <c r="AI448" s="166" t="s">
        <v>3013</v>
      </c>
      <c r="AJ448" s="166" t="s">
        <v>510</v>
      </c>
      <c r="AK448" s="166" t="s">
        <v>127</v>
      </c>
      <c r="AL448" s="166" t="s">
        <v>111</v>
      </c>
      <c r="AM448" s="168">
        <v>5100</v>
      </c>
      <c r="AN448" s="166" t="s">
        <v>128</v>
      </c>
      <c r="AO448" s="166" t="s">
        <v>3002</v>
      </c>
      <c r="AP448" s="166" t="s">
        <v>130</v>
      </c>
      <c r="AQ448" s="166" t="s">
        <v>184</v>
      </c>
      <c r="AR448" s="166" t="s">
        <v>843</v>
      </c>
      <c r="AS448" s="166" t="s">
        <v>3010</v>
      </c>
      <c r="AT448" s="166" t="s">
        <v>3014</v>
      </c>
      <c r="AU448" s="166" t="s">
        <v>2937</v>
      </c>
      <c r="AV448" s="166"/>
      <c r="AW448" s="166" t="s">
        <v>3012</v>
      </c>
      <c r="AX448" s="166"/>
      <c r="AY448" s="166"/>
      <c r="AZ448" s="166"/>
      <c r="BA448" s="166"/>
      <c r="BB448" s="166">
        <v>66821368</v>
      </c>
      <c r="BC448" s="166" t="s">
        <v>137</v>
      </c>
      <c r="BD448" s="166" t="s">
        <v>238</v>
      </c>
      <c r="BE448" s="166" t="s">
        <v>285</v>
      </c>
      <c r="BF448" s="166" t="s">
        <v>217</v>
      </c>
      <c r="BG448" s="166" t="s">
        <v>190</v>
      </c>
      <c r="BH448" s="166" t="s">
        <v>286</v>
      </c>
      <c r="BI448" s="166" t="s">
        <v>191</v>
      </c>
      <c r="BJ448" s="166" t="s">
        <v>111</v>
      </c>
      <c r="BK448" s="166"/>
      <c r="BL448" s="166" t="s">
        <v>142</v>
      </c>
      <c r="BM448" s="166"/>
      <c r="BN448" s="166"/>
      <c r="BO448" s="166" t="s">
        <v>172</v>
      </c>
    </row>
    <row r="449" spans="1:67">
      <c r="A449" s="166">
        <v>439</v>
      </c>
      <c r="B449" s="166" t="s">
        <v>106</v>
      </c>
      <c r="C449" s="166" t="s">
        <v>107</v>
      </c>
      <c r="D449" s="166" t="s">
        <v>3015</v>
      </c>
      <c r="E449" s="166" t="s">
        <v>3016</v>
      </c>
      <c r="F449" s="166" t="s">
        <v>290</v>
      </c>
      <c r="G449" s="166" t="s">
        <v>3017</v>
      </c>
      <c r="H449" s="166" t="s">
        <v>111</v>
      </c>
      <c r="I449" s="166" t="s">
        <v>111</v>
      </c>
      <c r="J449" s="166" t="s">
        <v>298</v>
      </c>
      <c r="K449" s="166" t="s">
        <v>23</v>
      </c>
      <c r="L449" s="166" t="s">
        <v>171</v>
      </c>
      <c r="M449" s="166" t="s">
        <v>975</v>
      </c>
      <c r="N449" s="166" t="s">
        <v>3018</v>
      </c>
      <c r="O449" s="166"/>
      <c r="P449" s="166"/>
      <c r="Q449" s="166" t="s">
        <v>3019</v>
      </c>
      <c r="R449" s="166" t="s">
        <v>23</v>
      </c>
      <c r="S449" s="166" t="s">
        <v>3020</v>
      </c>
      <c r="T449" s="166" t="s">
        <v>204</v>
      </c>
      <c r="U449" s="166" t="s">
        <v>3021</v>
      </c>
      <c r="V449" s="166" t="s">
        <v>119</v>
      </c>
      <c r="W449" s="166" t="s">
        <v>820</v>
      </c>
      <c r="X449" s="166" t="s">
        <v>1893</v>
      </c>
      <c r="Y449" s="166" t="s">
        <v>3022</v>
      </c>
      <c r="Z449" s="166" t="s">
        <v>3023</v>
      </c>
      <c r="AA449" s="166" t="s">
        <v>3024</v>
      </c>
      <c r="AB449" s="166" t="s">
        <v>3019</v>
      </c>
      <c r="AC449" s="166">
        <v>5870134</v>
      </c>
      <c r="AD449" s="166" t="s">
        <v>23</v>
      </c>
      <c r="AE449" s="166" t="s">
        <v>3025</v>
      </c>
      <c r="AF449" s="166" t="s">
        <v>23</v>
      </c>
      <c r="AG449" s="166" t="s">
        <v>3026</v>
      </c>
      <c r="AH449" s="167" t="s">
        <v>40</v>
      </c>
      <c r="AI449" s="166" t="s">
        <v>3027</v>
      </c>
      <c r="AJ449" s="166" t="s">
        <v>1693</v>
      </c>
      <c r="AK449" s="166" t="s">
        <v>127</v>
      </c>
      <c r="AL449" s="166" t="s">
        <v>111</v>
      </c>
      <c r="AM449" s="168">
        <v>51000</v>
      </c>
      <c r="AN449" s="166"/>
      <c r="AO449" s="166" t="s">
        <v>23</v>
      </c>
      <c r="AP449" s="166" t="s">
        <v>212</v>
      </c>
      <c r="AQ449" s="166" t="s">
        <v>184</v>
      </c>
      <c r="AR449" s="166"/>
      <c r="AS449" s="166" t="s">
        <v>3028</v>
      </c>
      <c r="AT449" s="166"/>
      <c r="AU449" s="166" t="s">
        <v>2937</v>
      </c>
      <c r="AV449" s="166"/>
      <c r="AW449" s="166" t="s">
        <v>3029</v>
      </c>
      <c r="AX449" s="166"/>
      <c r="AY449" s="166"/>
      <c r="AZ449" s="166"/>
      <c r="BA449" s="166"/>
      <c r="BB449" s="166">
        <v>92316126</v>
      </c>
      <c r="BC449" s="166" t="s">
        <v>137</v>
      </c>
      <c r="BD449" s="166" t="s">
        <v>1038</v>
      </c>
      <c r="BE449" s="166" t="s">
        <v>1697</v>
      </c>
      <c r="BF449" s="166" t="s">
        <v>111</v>
      </c>
      <c r="BG449" s="166"/>
      <c r="BH449" s="166" t="s">
        <v>141</v>
      </c>
      <c r="BI449" s="166" t="s">
        <v>191</v>
      </c>
      <c r="BJ449" s="166" t="s">
        <v>111</v>
      </c>
      <c r="BK449" s="166"/>
      <c r="BL449" s="166"/>
      <c r="BM449" s="166"/>
      <c r="BN449" s="166" t="s">
        <v>192</v>
      </c>
      <c r="BO449" s="166" t="s">
        <v>307</v>
      </c>
    </row>
    <row r="450" spans="1:67">
      <c r="A450" s="166">
        <v>440</v>
      </c>
      <c r="B450" s="166" t="s">
        <v>106</v>
      </c>
      <c r="C450" s="166" t="s">
        <v>107</v>
      </c>
      <c r="D450" s="166" t="s">
        <v>3030</v>
      </c>
      <c r="E450" s="166" t="s">
        <v>3031</v>
      </c>
      <c r="F450" s="166" t="s">
        <v>416</v>
      </c>
      <c r="G450" s="166" t="s">
        <v>3032</v>
      </c>
      <c r="H450" s="166" t="s">
        <v>3033</v>
      </c>
      <c r="I450" s="166" t="s">
        <v>111</v>
      </c>
      <c r="J450" s="166" t="s">
        <v>112</v>
      </c>
      <c r="K450" s="166" t="s">
        <v>416</v>
      </c>
      <c r="L450" s="166" t="s">
        <v>50</v>
      </c>
      <c r="M450" s="166" t="s">
        <v>3034</v>
      </c>
      <c r="N450" s="166" t="s">
        <v>111</v>
      </c>
      <c r="O450" s="166" t="s">
        <v>663</v>
      </c>
      <c r="P450" s="166" t="s">
        <v>3035</v>
      </c>
      <c r="Q450" s="166" t="s">
        <v>3030</v>
      </c>
      <c r="R450" s="166" t="s">
        <v>32</v>
      </c>
      <c r="S450" s="166" t="s">
        <v>3036</v>
      </c>
      <c r="T450" s="166" t="s">
        <v>204</v>
      </c>
      <c r="U450" s="166" t="s">
        <v>3037</v>
      </c>
      <c r="V450" s="166" t="s">
        <v>119</v>
      </c>
      <c r="W450" s="166" t="s">
        <v>1762</v>
      </c>
      <c r="X450" s="166" t="s">
        <v>112</v>
      </c>
      <c r="Y450" s="166" t="s">
        <v>121</v>
      </c>
      <c r="Z450" s="166" t="s">
        <v>122</v>
      </c>
      <c r="AA450" s="166" t="s">
        <v>1102</v>
      </c>
      <c r="AB450" s="166" t="s">
        <v>3030</v>
      </c>
      <c r="AC450" s="166">
        <v>5870099</v>
      </c>
      <c r="AD450" s="166" t="s">
        <v>32</v>
      </c>
      <c r="AE450" s="166" t="s">
        <v>3038</v>
      </c>
      <c r="AF450" s="166" t="s">
        <v>32</v>
      </c>
      <c r="AG450" s="166" t="s">
        <v>3039</v>
      </c>
      <c r="AH450" s="167" t="s">
        <v>38</v>
      </c>
      <c r="AI450" s="166" t="s">
        <v>3040</v>
      </c>
      <c r="AJ450" s="166" t="s">
        <v>1180</v>
      </c>
      <c r="AK450" s="166" t="s">
        <v>127</v>
      </c>
      <c r="AL450" s="166" t="s">
        <v>111</v>
      </c>
      <c r="AM450" s="168">
        <v>63000</v>
      </c>
      <c r="AN450" s="166"/>
      <c r="AO450" s="166" t="s">
        <v>111</v>
      </c>
      <c r="AP450" s="166" t="s">
        <v>212</v>
      </c>
      <c r="AQ450" s="166" t="s">
        <v>184</v>
      </c>
      <c r="AR450" s="166"/>
      <c r="AS450" s="166" t="s">
        <v>3041</v>
      </c>
      <c r="AT450" s="166"/>
      <c r="AU450" s="166" t="s">
        <v>2937</v>
      </c>
      <c r="AV450" s="166"/>
      <c r="AW450" s="166" t="s">
        <v>3042</v>
      </c>
      <c r="AX450" s="166"/>
      <c r="AY450" s="166"/>
      <c r="AZ450" s="166"/>
      <c r="BA450" s="166"/>
      <c r="BB450" s="166">
        <v>83482082</v>
      </c>
      <c r="BC450" s="166" t="s">
        <v>137</v>
      </c>
      <c r="BD450" s="166" t="s">
        <v>138</v>
      </c>
      <c r="BE450" s="166" t="s">
        <v>239</v>
      </c>
      <c r="BF450" s="166" t="s">
        <v>3043</v>
      </c>
      <c r="BG450" s="166" t="s">
        <v>190</v>
      </c>
      <c r="BH450" s="166" t="s">
        <v>141</v>
      </c>
      <c r="BI450" s="166" t="s">
        <v>191</v>
      </c>
      <c r="BJ450" s="166" t="s">
        <v>111</v>
      </c>
      <c r="BK450" s="166"/>
      <c r="BL450" s="166"/>
      <c r="BM450" s="166"/>
      <c r="BN450" s="166" t="s">
        <v>192</v>
      </c>
      <c r="BO450" s="166"/>
    </row>
    <row r="451" spans="1:67">
      <c r="A451" s="166">
        <v>441</v>
      </c>
      <c r="B451" s="166" t="s">
        <v>106</v>
      </c>
      <c r="C451" s="166" t="s">
        <v>107</v>
      </c>
      <c r="D451" s="166" t="s">
        <v>3044</v>
      </c>
      <c r="E451" s="166" t="s">
        <v>3045</v>
      </c>
      <c r="F451" s="166" t="s">
        <v>1005</v>
      </c>
      <c r="G451" s="166" t="s">
        <v>3046</v>
      </c>
      <c r="H451" s="166" t="s">
        <v>3047</v>
      </c>
      <c r="I451" s="166"/>
      <c r="J451" s="166" t="s">
        <v>228</v>
      </c>
      <c r="K451" s="166" t="s">
        <v>23</v>
      </c>
      <c r="L451" s="166" t="s">
        <v>171</v>
      </c>
      <c r="M451" s="166" t="s">
        <v>172</v>
      </c>
      <c r="N451" s="166" t="s">
        <v>1008</v>
      </c>
      <c r="O451" s="166"/>
      <c r="P451" s="166"/>
      <c r="Q451" s="166" t="s">
        <v>3044</v>
      </c>
      <c r="R451" s="166" t="s">
        <v>23</v>
      </c>
      <c r="S451" s="166" t="s">
        <v>3048</v>
      </c>
      <c r="T451" s="166" t="s">
        <v>117</v>
      </c>
      <c r="U451" s="166" t="s">
        <v>3049</v>
      </c>
      <c r="V451" s="166" t="s">
        <v>119</v>
      </c>
      <c r="W451" s="166" t="s">
        <v>227</v>
      </c>
      <c r="X451" s="166" t="s">
        <v>228</v>
      </c>
      <c r="Y451" s="166" t="s">
        <v>3050</v>
      </c>
      <c r="Z451" s="166" t="s">
        <v>3051</v>
      </c>
      <c r="AA451" s="166" t="s">
        <v>3051</v>
      </c>
      <c r="AB451" s="166" t="s">
        <v>3044</v>
      </c>
      <c r="AC451" s="166">
        <v>5869770</v>
      </c>
      <c r="AD451" s="166" t="s">
        <v>23</v>
      </c>
      <c r="AE451" s="166" t="s">
        <v>3052</v>
      </c>
      <c r="AF451" s="166" t="s">
        <v>23</v>
      </c>
      <c r="AG451" s="166" t="s">
        <v>3053</v>
      </c>
      <c r="AH451" s="167" t="s">
        <v>38</v>
      </c>
      <c r="AI451" s="166" t="s">
        <v>3054</v>
      </c>
      <c r="AJ451" s="166" t="s">
        <v>888</v>
      </c>
      <c r="AK451" s="166" t="s">
        <v>127</v>
      </c>
      <c r="AL451" s="166" t="s">
        <v>111</v>
      </c>
      <c r="AM451" s="168">
        <v>6800</v>
      </c>
      <c r="AN451" s="166"/>
      <c r="AO451" s="166" t="s">
        <v>1005</v>
      </c>
      <c r="AP451" s="166" t="s">
        <v>130</v>
      </c>
      <c r="AQ451" s="166" t="s">
        <v>184</v>
      </c>
      <c r="AR451" s="166"/>
      <c r="AS451" s="166" t="s">
        <v>3055</v>
      </c>
      <c r="AT451" s="166"/>
      <c r="AU451" s="166" t="s">
        <v>2937</v>
      </c>
      <c r="AV451" s="166"/>
      <c r="AW451" s="166" t="s">
        <v>3056</v>
      </c>
      <c r="AX451" s="166"/>
      <c r="AY451" s="166"/>
      <c r="AZ451" s="166"/>
      <c r="BA451" s="166"/>
      <c r="BB451" s="166">
        <v>85923249</v>
      </c>
      <c r="BC451" s="166" t="s">
        <v>137</v>
      </c>
      <c r="BD451" s="166" t="s">
        <v>138</v>
      </c>
      <c r="BE451" s="166" t="s">
        <v>239</v>
      </c>
      <c r="BF451" s="166" t="s">
        <v>217</v>
      </c>
      <c r="BG451" s="166" t="s">
        <v>190</v>
      </c>
      <c r="BH451" s="166" t="s">
        <v>141</v>
      </c>
      <c r="BI451" s="166" t="s">
        <v>191</v>
      </c>
      <c r="BJ451" s="166" t="s">
        <v>111</v>
      </c>
      <c r="BK451" s="166"/>
      <c r="BL451" s="166"/>
      <c r="BM451" s="166"/>
      <c r="BN451" s="166" t="s">
        <v>143</v>
      </c>
      <c r="BO451" s="166" t="s">
        <v>172</v>
      </c>
    </row>
    <row r="452" spans="1:67">
      <c r="A452" s="166">
        <v>442</v>
      </c>
      <c r="B452" s="166" t="s">
        <v>106</v>
      </c>
      <c r="C452" s="166" t="s">
        <v>107</v>
      </c>
      <c r="D452" s="166" t="s">
        <v>3057</v>
      </c>
      <c r="E452" s="166" t="s">
        <v>3058</v>
      </c>
      <c r="F452" s="166" t="s">
        <v>895</v>
      </c>
      <c r="G452" s="166" t="s">
        <v>3059</v>
      </c>
      <c r="H452" s="166" t="s">
        <v>3060</v>
      </c>
      <c r="I452" s="166"/>
      <c r="J452" s="166" t="s">
        <v>198</v>
      </c>
      <c r="K452" s="166" t="s">
        <v>9</v>
      </c>
      <c r="L452" s="166" t="s">
        <v>171</v>
      </c>
      <c r="M452" s="166" t="s">
        <v>172</v>
      </c>
      <c r="N452" s="166" t="s">
        <v>898</v>
      </c>
      <c r="O452" s="166"/>
      <c r="P452" s="166"/>
      <c r="Q452" s="166" t="s">
        <v>3057</v>
      </c>
      <c r="R452" s="166" t="s">
        <v>9</v>
      </c>
      <c r="S452" s="166" t="s">
        <v>3061</v>
      </c>
      <c r="T452" s="166" t="s">
        <v>117</v>
      </c>
      <c r="U452" s="166" t="s">
        <v>3062</v>
      </c>
      <c r="V452" s="166" t="s">
        <v>119</v>
      </c>
      <c r="W452" s="166" t="s">
        <v>276</v>
      </c>
      <c r="X452" s="166" t="s">
        <v>198</v>
      </c>
      <c r="Y452" s="166" t="s">
        <v>3063</v>
      </c>
      <c r="Z452" s="166" t="s">
        <v>3064</v>
      </c>
      <c r="AA452" s="166" t="s">
        <v>255</v>
      </c>
      <c r="AB452" s="166" t="s">
        <v>3057</v>
      </c>
      <c r="AC452" s="166">
        <v>5869675</v>
      </c>
      <c r="AD452" s="166" t="s">
        <v>9</v>
      </c>
      <c r="AE452" s="166" t="s">
        <v>3065</v>
      </c>
      <c r="AF452" s="166" t="s">
        <v>760</v>
      </c>
      <c r="AG452" s="166" t="s">
        <v>3066</v>
      </c>
      <c r="AH452" s="167" t="s">
        <v>39</v>
      </c>
      <c r="AI452" s="166" t="s">
        <v>3067</v>
      </c>
      <c r="AJ452" s="166" t="s">
        <v>2561</v>
      </c>
      <c r="AK452" s="166" t="s">
        <v>127</v>
      </c>
      <c r="AL452" s="166" t="s">
        <v>111</v>
      </c>
      <c r="AM452" s="168">
        <v>6700</v>
      </c>
      <c r="AN452" s="166"/>
      <c r="AO452" s="166" t="s">
        <v>895</v>
      </c>
      <c r="AP452" s="166" t="s">
        <v>130</v>
      </c>
      <c r="AQ452" s="166" t="s">
        <v>184</v>
      </c>
      <c r="AR452" s="166"/>
      <c r="AS452" s="166" t="s">
        <v>3068</v>
      </c>
      <c r="AT452" s="166"/>
      <c r="AU452" s="166" t="s">
        <v>2937</v>
      </c>
      <c r="AV452" s="166"/>
      <c r="AW452" s="166" t="s">
        <v>3069</v>
      </c>
      <c r="AX452" s="166"/>
      <c r="AY452" s="166"/>
      <c r="AZ452" s="166"/>
      <c r="BA452" s="166"/>
      <c r="BB452" s="166">
        <v>70944303</v>
      </c>
      <c r="BC452" s="166" t="s">
        <v>137</v>
      </c>
      <c r="BD452" s="166" t="s">
        <v>238</v>
      </c>
      <c r="BE452" s="166" t="s">
        <v>285</v>
      </c>
      <c r="BF452" s="166" t="s">
        <v>376</v>
      </c>
      <c r="BG452" s="166" t="s">
        <v>190</v>
      </c>
      <c r="BH452" s="166" t="s">
        <v>141</v>
      </c>
      <c r="BI452" s="166" t="s">
        <v>191</v>
      </c>
      <c r="BJ452" s="166" t="s">
        <v>111</v>
      </c>
      <c r="BK452" s="166"/>
      <c r="BL452" s="166"/>
      <c r="BM452" s="166"/>
      <c r="BN452" s="166"/>
      <c r="BO452" s="166" t="s">
        <v>172</v>
      </c>
    </row>
    <row r="453" spans="1:67">
      <c r="A453" s="166">
        <v>443</v>
      </c>
      <c r="B453" s="166" t="s">
        <v>106</v>
      </c>
      <c r="C453" s="166" t="s">
        <v>107</v>
      </c>
      <c r="D453" s="166" t="s">
        <v>3070</v>
      </c>
      <c r="E453" s="166" t="s">
        <v>3071</v>
      </c>
      <c r="F453" s="166" t="s">
        <v>2975</v>
      </c>
      <c r="G453" s="166" t="s">
        <v>3072</v>
      </c>
      <c r="H453" s="166" t="s">
        <v>3073</v>
      </c>
      <c r="I453" s="166"/>
      <c r="J453" s="166" t="s">
        <v>228</v>
      </c>
      <c r="K453" s="166" t="s">
        <v>9</v>
      </c>
      <c r="L453" s="166" t="s">
        <v>171</v>
      </c>
      <c r="M453" s="166" t="s">
        <v>172</v>
      </c>
      <c r="N453" s="166" t="s">
        <v>2978</v>
      </c>
      <c r="O453" s="166"/>
      <c r="P453" s="166"/>
      <c r="Q453" s="166" t="s">
        <v>3070</v>
      </c>
      <c r="R453" s="166" t="s">
        <v>9</v>
      </c>
      <c r="S453" s="166" t="s">
        <v>3074</v>
      </c>
      <c r="T453" s="166" t="s">
        <v>117</v>
      </c>
      <c r="U453" s="166" t="s">
        <v>3075</v>
      </c>
      <c r="V453" s="166" t="s">
        <v>119</v>
      </c>
      <c r="W453" s="166" t="s">
        <v>276</v>
      </c>
      <c r="X453" s="166" t="s">
        <v>228</v>
      </c>
      <c r="Y453" s="166" t="s">
        <v>121</v>
      </c>
      <c r="Z453" s="166" t="s">
        <v>747</v>
      </c>
      <c r="AA453" s="166" t="s">
        <v>3076</v>
      </c>
      <c r="AB453" s="166" t="s">
        <v>3070</v>
      </c>
      <c r="AC453" s="166">
        <v>5869555</v>
      </c>
      <c r="AD453" s="166" t="s">
        <v>9</v>
      </c>
      <c r="AE453" s="166" t="s">
        <v>3077</v>
      </c>
      <c r="AF453" s="166" t="s">
        <v>760</v>
      </c>
      <c r="AG453" s="166" t="s">
        <v>3078</v>
      </c>
      <c r="AH453" s="167" t="s">
        <v>41</v>
      </c>
      <c r="AI453" s="166" t="s">
        <v>3079</v>
      </c>
      <c r="AJ453" s="166" t="s">
        <v>1000</v>
      </c>
      <c r="AK453" s="166" t="s">
        <v>127</v>
      </c>
      <c r="AL453" s="166" t="s">
        <v>111</v>
      </c>
      <c r="AM453" s="168">
        <v>16500</v>
      </c>
      <c r="AN453" s="166"/>
      <c r="AO453" s="166" t="s">
        <v>2975</v>
      </c>
      <c r="AP453" s="166" t="s">
        <v>130</v>
      </c>
      <c r="AQ453" s="166" t="s">
        <v>184</v>
      </c>
      <c r="AR453" s="166"/>
      <c r="AS453" s="166" t="s">
        <v>3080</v>
      </c>
      <c r="AT453" s="166"/>
      <c r="AU453" s="166" t="s">
        <v>2937</v>
      </c>
      <c r="AV453" s="166"/>
      <c r="AW453" s="166" t="s">
        <v>3081</v>
      </c>
      <c r="AX453" s="166"/>
      <c r="AY453" s="166"/>
      <c r="AZ453" s="166"/>
      <c r="BA453" s="166"/>
      <c r="BB453" s="166">
        <v>64168068</v>
      </c>
      <c r="BC453" s="166" t="s">
        <v>137</v>
      </c>
      <c r="BD453" s="166" t="s">
        <v>138</v>
      </c>
      <c r="BE453" s="166" t="s">
        <v>285</v>
      </c>
      <c r="BF453" s="166" t="s">
        <v>217</v>
      </c>
      <c r="BG453" s="166" t="s">
        <v>190</v>
      </c>
      <c r="BH453" s="166" t="s">
        <v>141</v>
      </c>
      <c r="BI453" s="166" t="s">
        <v>191</v>
      </c>
      <c r="BJ453" s="166" t="s">
        <v>111</v>
      </c>
      <c r="BK453" s="166"/>
      <c r="BL453" s="166"/>
      <c r="BM453" s="166"/>
      <c r="BN453" s="166" t="s">
        <v>192</v>
      </c>
      <c r="BO453" s="166" t="s">
        <v>172</v>
      </c>
    </row>
    <row r="454" spans="1:67">
      <c r="A454" s="166">
        <v>444</v>
      </c>
      <c r="B454" s="166" t="s">
        <v>106</v>
      </c>
      <c r="C454" s="166" t="s">
        <v>107</v>
      </c>
      <c r="D454" s="166" t="s">
        <v>3082</v>
      </c>
      <c r="E454" s="166" t="s">
        <v>3083</v>
      </c>
      <c r="F454" s="166" t="s">
        <v>1058</v>
      </c>
      <c r="G454" s="166" t="s">
        <v>3084</v>
      </c>
      <c r="H454" s="166" t="s">
        <v>3085</v>
      </c>
      <c r="I454" s="166"/>
      <c r="J454" s="166" t="s">
        <v>112</v>
      </c>
      <c r="K454" s="166" t="s">
        <v>9</v>
      </c>
      <c r="L454" s="166" t="s">
        <v>171</v>
      </c>
      <c r="M454" s="166" t="s">
        <v>172</v>
      </c>
      <c r="N454" s="166" t="s">
        <v>1061</v>
      </c>
      <c r="O454" s="166"/>
      <c r="P454" s="166"/>
      <c r="Q454" s="166" t="s">
        <v>3082</v>
      </c>
      <c r="R454" s="166" t="s">
        <v>9</v>
      </c>
      <c r="S454" s="166" t="s">
        <v>3086</v>
      </c>
      <c r="T454" s="166" t="s">
        <v>117</v>
      </c>
      <c r="U454" s="166" t="s">
        <v>3087</v>
      </c>
      <c r="V454" s="166" t="s">
        <v>119</v>
      </c>
      <c r="W454" s="166" t="s">
        <v>120</v>
      </c>
      <c r="X454" s="166" t="s">
        <v>112</v>
      </c>
      <c r="Y454" s="166" t="s">
        <v>229</v>
      </c>
      <c r="Z454" s="166" t="s">
        <v>1117</v>
      </c>
      <c r="AA454" s="166" t="s">
        <v>3088</v>
      </c>
      <c r="AB454" s="166" t="s">
        <v>3082</v>
      </c>
      <c r="AC454" s="166">
        <v>5786530</v>
      </c>
      <c r="AD454" s="166" t="s">
        <v>9</v>
      </c>
      <c r="AE454" s="166" t="s">
        <v>3089</v>
      </c>
      <c r="AF454" s="166" t="s">
        <v>9</v>
      </c>
      <c r="AG454" s="166" t="s">
        <v>3089</v>
      </c>
      <c r="AH454" s="167" t="s">
        <v>41</v>
      </c>
      <c r="AI454" s="166" t="s">
        <v>3090</v>
      </c>
      <c r="AJ454" s="166" t="s">
        <v>3091</v>
      </c>
      <c r="AK454" s="166" t="s">
        <v>127</v>
      </c>
      <c r="AL454" s="166" t="s">
        <v>111</v>
      </c>
      <c r="AM454" s="168">
        <v>6000</v>
      </c>
      <c r="AN454" s="166" t="s">
        <v>511</v>
      </c>
      <c r="AO454" s="166" t="s">
        <v>1058</v>
      </c>
      <c r="AP454" s="166" t="s">
        <v>130</v>
      </c>
      <c r="AQ454" s="166" t="s">
        <v>184</v>
      </c>
      <c r="AR454" s="166" t="s">
        <v>1296</v>
      </c>
      <c r="AS454" s="166" t="s">
        <v>3092</v>
      </c>
      <c r="AT454" s="166" t="s">
        <v>3093</v>
      </c>
      <c r="AU454" s="166" t="s">
        <v>2937</v>
      </c>
      <c r="AV454" s="166"/>
      <c r="AW454" s="166" t="s">
        <v>3094</v>
      </c>
      <c r="AX454" s="166"/>
      <c r="AY454" s="166"/>
      <c r="AZ454" s="166"/>
      <c r="BA454" s="166"/>
      <c r="BB454" s="166">
        <v>60817292</v>
      </c>
      <c r="BC454" s="166" t="s">
        <v>137</v>
      </c>
      <c r="BD454" s="166" t="s">
        <v>138</v>
      </c>
      <c r="BE454" s="166" t="s">
        <v>375</v>
      </c>
      <c r="BF454" s="166" t="s">
        <v>217</v>
      </c>
      <c r="BG454" s="166" t="s">
        <v>190</v>
      </c>
      <c r="BH454" s="166" t="s">
        <v>241</v>
      </c>
      <c r="BI454" s="166" t="s">
        <v>191</v>
      </c>
      <c r="BJ454" s="166" t="s">
        <v>111</v>
      </c>
      <c r="BK454" s="166"/>
      <c r="BL454" s="166" t="s">
        <v>142</v>
      </c>
      <c r="BM454" s="166"/>
      <c r="BN454" s="166" t="s">
        <v>192</v>
      </c>
      <c r="BO454" s="166" t="s">
        <v>172</v>
      </c>
    </row>
    <row r="455" spans="1:67">
      <c r="A455" s="166">
        <v>445</v>
      </c>
      <c r="B455" s="166" t="s">
        <v>106</v>
      </c>
      <c r="C455" s="166" t="s">
        <v>107</v>
      </c>
      <c r="D455" s="166" t="s">
        <v>3082</v>
      </c>
      <c r="E455" s="166" t="s">
        <v>3083</v>
      </c>
      <c r="F455" s="166" t="s">
        <v>1058</v>
      </c>
      <c r="G455" s="166" t="s">
        <v>3084</v>
      </c>
      <c r="H455" s="166" t="s">
        <v>3085</v>
      </c>
      <c r="I455" s="166"/>
      <c r="J455" s="166" t="s">
        <v>112</v>
      </c>
      <c r="K455" s="166" t="s">
        <v>9</v>
      </c>
      <c r="L455" s="166" t="s">
        <v>171</v>
      </c>
      <c r="M455" s="166" t="s">
        <v>172</v>
      </c>
      <c r="N455" s="166" t="s">
        <v>1061</v>
      </c>
      <c r="O455" s="166"/>
      <c r="P455" s="166"/>
      <c r="Q455" s="166" t="s">
        <v>3082</v>
      </c>
      <c r="R455" s="166" t="s">
        <v>9</v>
      </c>
      <c r="S455" s="166" t="s">
        <v>3086</v>
      </c>
      <c r="T455" s="166" t="s">
        <v>117</v>
      </c>
      <c r="U455" s="166" t="s">
        <v>3087</v>
      </c>
      <c r="V455" s="166" t="s">
        <v>119</v>
      </c>
      <c r="W455" s="166" t="s">
        <v>120</v>
      </c>
      <c r="X455" s="166" t="s">
        <v>112</v>
      </c>
      <c r="Y455" s="166" t="s">
        <v>229</v>
      </c>
      <c r="Z455" s="166" t="s">
        <v>1117</v>
      </c>
      <c r="AA455" s="166" t="s">
        <v>3088</v>
      </c>
      <c r="AB455" s="166" t="s">
        <v>3082</v>
      </c>
      <c r="AC455" s="166">
        <v>5786530</v>
      </c>
      <c r="AD455" s="166" t="s">
        <v>9</v>
      </c>
      <c r="AE455" s="166" t="s">
        <v>3089</v>
      </c>
      <c r="AF455" s="166" t="s">
        <v>9</v>
      </c>
      <c r="AG455" s="166" t="s">
        <v>3089</v>
      </c>
      <c r="AH455" s="167" t="s">
        <v>41</v>
      </c>
      <c r="AI455" s="166" t="s">
        <v>3095</v>
      </c>
      <c r="AJ455" s="166" t="s">
        <v>3096</v>
      </c>
      <c r="AK455" s="166" t="s">
        <v>127</v>
      </c>
      <c r="AL455" s="166" t="s">
        <v>111</v>
      </c>
      <c r="AM455" s="168">
        <v>5000</v>
      </c>
      <c r="AN455" s="166" t="s">
        <v>511</v>
      </c>
      <c r="AO455" s="166" t="s">
        <v>1058</v>
      </c>
      <c r="AP455" s="166" t="s">
        <v>130</v>
      </c>
      <c r="AQ455" s="166" t="s">
        <v>184</v>
      </c>
      <c r="AR455" s="166" t="s">
        <v>1296</v>
      </c>
      <c r="AS455" s="166" t="s">
        <v>3092</v>
      </c>
      <c r="AT455" s="166" t="s">
        <v>3097</v>
      </c>
      <c r="AU455" s="166" t="s">
        <v>2937</v>
      </c>
      <c r="AV455" s="166"/>
      <c r="AW455" s="166" t="s">
        <v>3094</v>
      </c>
      <c r="AX455" s="166"/>
      <c r="AY455" s="166"/>
      <c r="AZ455" s="166"/>
      <c r="BA455" s="166"/>
      <c r="BB455" s="166">
        <v>60817292</v>
      </c>
      <c r="BC455" s="166" t="s">
        <v>137</v>
      </c>
      <c r="BD455" s="166" t="s">
        <v>138</v>
      </c>
      <c r="BE455" s="166" t="s">
        <v>375</v>
      </c>
      <c r="BF455" s="166" t="s">
        <v>217</v>
      </c>
      <c r="BG455" s="166" t="s">
        <v>190</v>
      </c>
      <c r="BH455" s="166" t="s">
        <v>241</v>
      </c>
      <c r="BI455" s="166" t="s">
        <v>191</v>
      </c>
      <c r="BJ455" s="166" t="s">
        <v>111</v>
      </c>
      <c r="BK455" s="166"/>
      <c r="BL455" s="166" t="s">
        <v>142</v>
      </c>
      <c r="BM455" s="166"/>
      <c r="BN455" s="166" t="s">
        <v>192</v>
      </c>
      <c r="BO455" s="166" t="s">
        <v>172</v>
      </c>
    </row>
    <row r="456" spans="1:67">
      <c r="A456" s="166">
        <v>446</v>
      </c>
      <c r="B456" s="166" t="s">
        <v>106</v>
      </c>
      <c r="C456" s="166" t="s">
        <v>107</v>
      </c>
      <c r="D456" s="166" t="s">
        <v>3082</v>
      </c>
      <c r="E456" s="166" t="s">
        <v>3083</v>
      </c>
      <c r="F456" s="166" t="s">
        <v>1058</v>
      </c>
      <c r="G456" s="166" t="s">
        <v>3084</v>
      </c>
      <c r="H456" s="166" t="s">
        <v>3085</v>
      </c>
      <c r="I456" s="166"/>
      <c r="J456" s="166" t="s">
        <v>112</v>
      </c>
      <c r="K456" s="166" t="s">
        <v>9</v>
      </c>
      <c r="L456" s="166" t="s">
        <v>171</v>
      </c>
      <c r="M456" s="166" t="s">
        <v>172</v>
      </c>
      <c r="N456" s="166" t="s">
        <v>1061</v>
      </c>
      <c r="O456" s="166"/>
      <c r="P456" s="166"/>
      <c r="Q456" s="166" t="s">
        <v>3082</v>
      </c>
      <c r="R456" s="166" t="s">
        <v>9</v>
      </c>
      <c r="S456" s="166" t="s">
        <v>3086</v>
      </c>
      <c r="T456" s="166" t="s">
        <v>117</v>
      </c>
      <c r="U456" s="166" t="s">
        <v>3087</v>
      </c>
      <c r="V456" s="166" t="s">
        <v>119</v>
      </c>
      <c r="W456" s="166" t="s">
        <v>120</v>
      </c>
      <c r="X456" s="166" t="s">
        <v>112</v>
      </c>
      <c r="Y456" s="166" t="s">
        <v>229</v>
      </c>
      <c r="Z456" s="166" t="s">
        <v>1117</v>
      </c>
      <c r="AA456" s="166" t="s">
        <v>3088</v>
      </c>
      <c r="AB456" s="166" t="s">
        <v>3082</v>
      </c>
      <c r="AC456" s="166">
        <v>5786530</v>
      </c>
      <c r="AD456" s="166" t="s">
        <v>9</v>
      </c>
      <c r="AE456" s="166" t="s">
        <v>3089</v>
      </c>
      <c r="AF456" s="166" t="s">
        <v>9</v>
      </c>
      <c r="AG456" s="166" t="s">
        <v>3089</v>
      </c>
      <c r="AH456" s="167" t="s">
        <v>41</v>
      </c>
      <c r="AI456" s="166" t="s">
        <v>3098</v>
      </c>
      <c r="AJ456" s="166" t="s">
        <v>3099</v>
      </c>
      <c r="AK456" s="166" t="s">
        <v>127</v>
      </c>
      <c r="AL456" s="166" t="s">
        <v>111</v>
      </c>
      <c r="AM456" s="168">
        <v>3800</v>
      </c>
      <c r="AN456" s="166" t="s">
        <v>511</v>
      </c>
      <c r="AO456" s="166" t="s">
        <v>1058</v>
      </c>
      <c r="AP456" s="166" t="s">
        <v>130</v>
      </c>
      <c r="AQ456" s="166" t="s">
        <v>184</v>
      </c>
      <c r="AR456" s="166" t="s">
        <v>1296</v>
      </c>
      <c r="AS456" s="166" t="s">
        <v>3092</v>
      </c>
      <c r="AT456" s="166" t="s">
        <v>3100</v>
      </c>
      <c r="AU456" s="166" t="s">
        <v>2937</v>
      </c>
      <c r="AV456" s="166"/>
      <c r="AW456" s="166" t="s">
        <v>3094</v>
      </c>
      <c r="AX456" s="166"/>
      <c r="AY456" s="166"/>
      <c r="AZ456" s="166"/>
      <c r="BA456" s="166"/>
      <c r="BB456" s="166">
        <v>60817292</v>
      </c>
      <c r="BC456" s="166" t="s">
        <v>137</v>
      </c>
      <c r="BD456" s="166" t="s">
        <v>138</v>
      </c>
      <c r="BE456" s="166" t="s">
        <v>375</v>
      </c>
      <c r="BF456" s="166" t="s">
        <v>217</v>
      </c>
      <c r="BG456" s="166" t="s">
        <v>190</v>
      </c>
      <c r="BH456" s="166" t="s">
        <v>241</v>
      </c>
      <c r="BI456" s="166" t="s">
        <v>191</v>
      </c>
      <c r="BJ456" s="166" t="s">
        <v>111</v>
      </c>
      <c r="BK456" s="166"/>
      <c r="BL456" s="166" t="s">
        <v>142</v>
      </c>
      <c r="BM456" s="166"/>
      <c r="BN456" s="166" t="s">
        <v>192</v>
      </c>
      <c r="BO456" s="166" t="s">
        <v>172</v>
      </c>
    </row>
    <row r="457" spans="1:67">
      <c r="A457" s="166">
        <v>447</v>
      </c>
      <c r="B457" s="166" t="s">
        <v>106</v>
      </c>
      <c r="C457" s="166" t="s">
        <v>107</v>
      </c>
      <c r="D457" s="166" t="s">
        <v>3082</v>
      </c>
      <c r="E457" s="166" t="s">
        <v>3083</v>
      </c>
      <c r="F457" s="166" t="s">
        <v>1058</v>
      </c>
      <c r="G457" s="166" t="s">
        <v>3084</v>
      </c>
      <c r="H457" s="166" t="s">
        <v>3085</v>
      </c>
      <c r="I457" s="166"/>
      <c r="J457" s="166" t="s">
        <v>112</v>
      </c>
      <c r="K457" s="166" t="s">
        <v>9</v>
      </c>
      <c r="L457" s="166" t="s">
        <v>171</v>
      </c>
      <c r="M457" s="166" t="s">
        <v>172</v>
      </c>
      <c r="N457" s="166" t="s">
        <v>1061</v>
      </c>
      <c r="O457" s="166"/>
      <c r="P457" s="166"/>
      <c r="Q457" s="166" t="s">
        <v>3082</v>
      </c>
      <c r="R457" s="166" t="s">
        <v>9</v>
      </c>
      <c r="S457" s="166" t="s">
        <v>3086</v>
      </c>
      <c r="T457" s="166" t="s">
        <v>117</v>
      </c>
      <c r="U457" s="166" t="s">
        <v>3087</v>
      </c>
      <c r="V457" s="166" t="s">
        <v>119</v>
      </c>
      <c r="W457" s="166" t="s">
        <v>120</v>
      </c>
      <c r="X457" s="166" t="s">
        <v>112</v>
      </c>
      <c r="Y457" s="166" t="s">
        <v>229</v>
      </c>
      <c r="Z457" s="166" t="s">
        <v>1117</v>
      </c>
      <c r="AA457" s="166" t="s">
        <v>3088</v>
      </c>
      <c r="AB457" s="166" t="s">
        <v>3082</v>
      </c>
      <c r="AC457" s="166">
        <v>5786530</v>
      </c>
      <c r="AD457" s="166" t="s">
        <v>9</v>
      </c>
      <c r="AE457" s="166" t="s">
        <v>3089</v>
      </c>
      <c r="AF457" s="166" t="s">
        <v>9</v>
      </c>
      <c r="AG457" s="166" t="s">
        <v>3089</v>
      </c>
      <c r="AH457" s="167" t="s">
        <v>41</v>
      </c>
      <c r="AI457" s="166" t="s">
        <v>3101</v>
      </c>
      <c r="AJ457" s="166" t="s">
        <v>3102</v>
      </c>
      <c r="AK457" s="166" t="s">
        <v>127</v>
      </c>
      <c r="AL457" s="166" t="s">
        <v>111</v>
      </c>
      <c r="AM457" s="168">
        <v>3000</v>
      </c>
      <c r="AN457" s="166" t="s">
        <v>511</v>
      </c>
      <c r="AO457" s="166" t="s">
        <v>1058</v>
      </c>
      <c r="AP457" s="166" t="s">
        <v>130</v>
      </c>
      <c r="AQ457" s="166" t="s">
        <v>184</v>
      </c>
      <c r="AR457" s="166" t="s">
        <v>1296</v>
      </c>
      <c r="AS457" s="166" t="s">
        <v>3092</v>
      </c>
      <c r="AT457" s="166" t="s">
        <v>3103</v>
      </c>
      <c r="AU457" s="166" t="s">
        <v>2937</v>
      </c>
      <c r="AV457" s="166"/>
      <c r="AW457" s="166" t="s">
        <v>3094</v>
      </c>
      <c r="AX457" s="166"/>
      <c r="AY457" s="166"/>
      <c r="AZ457" s="166"/>
      <c r="BA457" s="166"/>
      <c r="BB457" s="166">
        <v>60817292</v>
      </c>
      <c r="BC457" s="166" t="s">
        <v>137</v>
      </c>
      <c r="BD457" s="166" t="s">
        <v>138</v>
      </c>
      <c r="BE457" s="166" t="s">
        <v>375</v>
      </c>
      <c r="BF457" s="166" t="s">
        <v>217</v>
      </c>
      <c r="BG457" s="166" t="s">
        <v>190</v>
      </c>
      <c r="BH457" s="166" t="s">
        <v>241</v>
      </c>
      <c r="BI457" s="166" t="s">
        <v>191</v>
      </c>
      <c r="BJ457" s="166" t="s">
        <v>111</v>
      </c>
      <c r="BK457" s="166"/>
      <c r="BL457" s="166" t="s">
        <v>142</v>
      </c>
      <c r="BM457" s="166"/>
      <c r="BN457" s="166" t="s">
        <v>192</v>
      </c>
      <c r="BO457" s="166" t="s">
        <v>172</v>
      </c>
    </row>
    <row r="458" spans="1:67">
      <c r="A458" s="166">
        <v>448</v>
      </c>
      <c r="B458" s="166" t="s">
        <v>106</v>
      </c>
      <c r="C458" s="166" t="s">
        <v>107</v>
      </c>
      <c r="D458" s="166" t="s">
        <v>3082</v>
      </c>
      <c r="E458" s="166" t="s">
        <v>3083</v>
      </c>
      <c r="F458" s="166" t="s">
        <v>1058</v>
      </c>
      <c r="G458" s="166" t="s">
        <v>3084</v>
      </c>
      <c r="H458" s="166" t="s">
        <v>3085</v>
      </c>
      <c r="I458" s="166"/>
      <c r="J458" s="166" t="s">
        <v>112</v>
      </c>
      <c r="K458" s="166" t="s">
        <v>9</v>
      </c>
      <c r="L458" s="166" t="s">
        <v>171</v>
      </c>
      <c r="M458" s="166" t="s">
        <v>172</v>
      </c>
      <c r="N458" s="166" t="s">
        <v>1061</v>
      </c>
      <c r="O458" s="166"/>
      <c r="P458" s="166"/>
      <c r="Q458" s="166" t="s">
        <v>3082</v>
      </c>
      <c r="R458" s="166" t="s">
        <v>9</v>
      </c>
      <c r="S458" s="166" t="s">
        <v>3086</v>
      </c>
      <c r="T458" s="166" t="s">
        <v>117</v>
      </c>
      <c r="U458" s="166" t="s">
        <v>3087</v>
      </c>
      <c r="V458" s="166" t="s">
        <v>119</v>
      </c>
      <c r="W458" s="166" t="s">
        <v>120</v>
      </c>
      <c r="X458" s="166" t="s">
        <v>112</v>
      </c>
      <c r="Y458" s="166" t="s">
        <v>229</v>
      </c>
      <c r="Z458" s="166" t="s">
        <v>1117</v>
      </c>
      <c r="AA458" s="166" t="s">
        <v>3088</v>
      </c>
      <c r="AB458" s="166" t="s">
        <v>3082</v>
      </c>
      <c r="AC458" s="166">
        <v>5786530</v>
      </c>
      <c r="AD458" s="166" t="s">
        <v>9</v>
      </c>
      <c r="AE458" s="166" t="s">
        <v>3089</v>
      </c>
      <c r="AF458" s="166" t="s">
        <v>9</v>
      </c>
      <c r="AG458" s="166" t="s">
        <v>3089</v>
      </c>
      <c r="AH458" s="167" t="s">
        <v>41</v>
      </c>
      <c r="AI458" s="166" t="s">
        <v>3104</v>
      </c>
      <c r="AJ458" s="166" t="s">
        <v>3105</v>
      </c>
      <c r="AK458" s="166" t="s">
        <v>127</v>
      </c>
      <c r="AL458" s="166" t="s">
        <v>111</v>
      </c>
      <c r="AM458" s="168">
        <v>6300</v>
      </c>
      <c r="AN458" s="166" t="s">
        <v>511</v>
      </c>
      <c r="AO458" s="166" t="s">
        <v>1058</v>
      </c>
      <c r="AP458" s="166" t="s">
        <v>130</v>
      </c>
      <c r="AQ458" s="166" t="s">
        <v>184</v>
      </c>
      <c r="AR458" s="166" t="s">
        <v>1296</v>
      </c>
      <c r="AS458" s="166" t="s">
        <v>3092</v>
      </c>
      <c r="AT458" s="166" t="s">
        <v>3106</v>
      </c>
      <c r="AU458" s="166" t="s">
        <v>2937</v>
      </c>
      <c r="AV458" s="166"/>
      <c r="AW458" s="166" t="s">
        <v>3094</v>
      </c>
      <c r="AX458" s="166"/>
      <c r="AY458" s="166"/>
      <c r="AZ458" s="166"/>
      <c r="BA458" s="166"/>
      <c r="BB458" s="166">
        <v>60817292</v>
      </c>
      <c r="BC458" s="166" t="s">
        <v>137</v>
      </c>
      <c r="BD458" s="166" t="s">
        <v>138</v>
      </c>
      <c r="BE458" s="166" t="s">
        <v>375</v>
      </c>
      <c r="BF458" s="166" t="s">
        <v>217</v>
      </c>
      <c r="BG458" s="166" t="s">
        <v>190</v>
      </c>
      <c r="BH458" s="166" t="s">
        <v>241</v>
      </c>
      <c r="BI458" s="166" t="s">
        <v>191</v>
      </c>
      <c r="BJ458" s="166" t="s">
        <v>111</v>
      </c>
      <c r="BK458" s="166"/>
      <c r="BL458" s="166" t="s">
        <v>142</v>
      </c>
      <c r="BM458" s="166"/>
      <c r="BN458" s="166" t="s">
        <v>192</v>
      </c>
      <c r="BO458" s="166" t="s">
        <v>172</v>
      </c>
    </row>
    <row r="459" spans="1:67">
      <c r="A459" s="166">
        <v>449</v>
      </c>
      <c r="B459" s="166" t="s">
        <v>106</v>
      </c>
      <c r="C459" s="166" t="s">
        <v>107</v>
      </c>
      <c r="D459" s="166" t="s">
        <v>3082</v>
      </c>
      <c r="E459" s="166" t="s">
        <v>3083</v>
      </c>
      <c r="F459" s="166" t="s">
        <v>1058</v>
      </c>
      <c r="G459" s="166" t="s">
        <v>3084</v>
      </c>
      <c r="H459" s="166" t="s">
        <v>3085</v>
      </c>
      <c r="I459" s="166"/>
      <c r="J459" s="166" t="s">
        <v>112</v>
      </c>
      <c r="K459" s="166" t="s">
        <v>9</v>
      </c>
      <c r="L459" s="166" t="s">
        <v>171</v>
      </c>
      <c r="M459" s="166" t="s">
        <v>172</v>
      </c>
      <c r="N459" s="166" t="s">
        <v>1061</v>
      </c>
      <c r="O459" s="166"/>
      <c r="P459" s="166"/>
      <c r="Q459" s="166" t="s">
        <v>3082</v>
      </c>
      <c r="R459" s="166" t="s">
        <v>9</v>
      </c>
      <c r="S459" s="166" t="s">
        <v>3086</v>
      </c>
      <c r="T459" s="166" t="s">
        <v>117</v>
      </c>
      <c r="U459" s="166" t="s">
        <v>3087</v>
      </c>
      <c r="V459" s="166" t="s">
        <v>119</v>
      </c>
      <c r="W459" s="166" t="s">
        <v>120</v>
      </c>
      <c r="X459" s="166" t="s">
        <v>112</v>
      </c>
      <c r="Y459" s="166" t="s">
        <v>229</v>
      </c>
      <c r="Z459" s="166" t="s">
        <v>1117</v>
      </c>
      <c r="AA459" s="166" t="s">
        <v>3088</v>
      </c>
      <c r="AB459" s="166" t="s">
        <v>3082</v>
      </c>
      <c r="AC459" s="166">
        <v>5786530</v>
      </c>
      <c r="AD459" s="166" t="s">
        <v>9</v>
      </c>
      <c r="AE459" s="166" t="s">
        <v>3089</v>
      </c>
      <c r="AF459" s="166" t="s">
        <v>9</v>
      </c>
      <c r="AG459" s="166" t="s">
        <v>3089</v>
      </c>
      <c r="AH459" s="167" t="s">
        <v>41</v>
      </c>
      <c r="AI459" s="166" t="s">
        <v>3107</v>
      </c>
      <c r="AJ459" s="166" t="s">
        <v>3108</v>
      </c>
      <c r="AK459" s="166" t="s">
        <v>127</v>
      </c>
      <c r="AL459" s="166" t="s">
        <v>111</v>
      </c>
      <c r="AM459" s="168">
        <v>5200</v>
      </c>
      <c r="AN459" s="166" t="s">
        <v>511</v>
      </c>
      <c r="AO459" s="166" t="s">
        <v>1058</v>
      </c>
      <c r="AP459" s="166" t="s">
        <v>130</v>
      </c>
      <c r="AQ459" s="166" t="s">
        <v>184</v>
      </c>
      <c r="AR459" s="166" t="s">
        <v>1296</v>
      </c>
      <c r="AS459" s="166" t="s">
        <v>3092</v>
      </c>
      <c r="AT459" s="166" t="s">
        <v>3109</v>
      </c>
      <c r="AU459" s="166" t="s">
        <v>2937</v>
      </c>
      <c r="AV459" s="166"/>
      <c r="AW459" s="166" t="s">
        <v>3094</v>
      </c>
      <c r="AX459" s="166"/>
      <c r="AY459" s="166"/>
      <c r="AZ459" s="166"/>
      <c r="BA459" s="166"/>
      <c r="BB459" s="166">
        <v>60817292</v>
      </c>
      <c r="BC459" s="166" t="s">
        <v>137</v>
      </c>
      <c r="BD459" s="166" t="s">
        <v>138</v>
      </c>
      <c r="BE459" s="166" t="s">
        <v>375</v>
      </c>
      <c r="BF459" s="166" t="s">
        <v>217</v>
      </c>
      <c r="BG459" s="166" t="s">
        <v>190</v>
      </c>
      <c r="BH459" s="166" t="s">
        <v>241</v>
      </c>
      <c r="BI459" s="166" t="s">
        <v>191</v>
      </c>
      <c r="BJ459" s="166" t="s">
        <v>111</v>
      </c>
      <c r="BK459" s="166"/>
      <c r="BL459" s="166" t="s">
        <v>142</v>
      </c>
      <c r="BM459" s="166"/>
      <c r="BN459" s="166" t="s">
        <v>192</v>
      </c>
      <c r="BO459" s="166" t="s">
        <v>172</v>
      </c>
    </row>
    <row r="460" spans="1:67">
      <c r="A460" s="166">
        <v>450</v>
      </c>
      <c r="B460" s="166" t="s">
        <v>106</v>
      </c>
      <c r="C460" s="166" t="s">
        <v>107</v>
      </c>
      <c r="D460" s="166" t="s">
        <v>3082</v>
      </c>
      <c r="E460" s="166" t="s">
        <v>3083</v>
      </c>
      <c r="F460" s="166" t="s">
        <v>1058</v>
      </c>
      <c r="G460" s="166" t="s">
        <v>3084</v>
      </c>
      <c r="H460" s="166" t="s">
        <v>3085</v>
      </c>
      <c r="I460" s="166"/>
      <c r="J460" s="166" t="s">
        <v>112</v>
      </c>
      <c r="K460" s="166" t="s">
        <v>9</v>
      </c>
      <c r="L460" s="166" t="s">
        <v>171</v>
      </c>
      <c r="M460" s="166" t="s">
        <v>172</v>
      </c>
      <c r="N460" s="166" t="s">
        <v>1061</v>
      </c>
      <c r="O460" s="166"/>
      <c r="P460" s="166"/>
      <c r="Q460" s="166" t="s">
        <v>3082</v>
      </c>
      <c r="R460" s="166" t="s">
        <v>9</v>
      </c>
      <c r="S460" s="166" t="s">
        <v>3086</v>
      </c>
      <c r="T460" s="166" t="s">
        <v>117</v>
      </c>
      <c r="U460" s="166" t="s">
        <v>3087</v>
      </c>
      <c r="V460" s="166" t="s">
        <v>119</v>
      </c>
      <c r="W460" s="166" t="s">
        <v>120</v>
      </c>
      <c r="X460" s="166" t="s">
        <v>112</v>
      </c>
      <c r="Y460" s="166" t="s">
        <v>229</v>
      </c>
      <c r="Z460" s="166" t="s">
        <v>1117</v>
      </c>
      <c r="AA460" s="166" t="s">
        <v>3088</v>
      </c>
      <c r="AB460" s="166" t="s">
        <v>3082</v>
      </c>
      <c r="AC460" s="166">
        <v>5786530</v>
      </c>
      <c r="AD460" s="166" t="s">
        <v>9</v>
      </c>
      <c r="AE460" s="166" t="s">
        <v>3089</v>
      </c>
      <c r="AF460" s="166" t="s">
        <v>9</v>
      </c>
      <c r="AG460" s="166" t="s">
        <v>3089</v>
      </c>
      <c r="AH460" s="167" t="s">
        <v>41</v>
      </c>
      <c r="AI460" s="166" t="s">
        <v>3110</v>
      </c>
      <c r="AJ460" s="166" t="s">
        <v>3111</v>
      </c>
      <c r="AK460" s="166" t="s">
        <v>127</v>
      </c>
      <c r="AL460" s="166" t="s">
        <v>111</v>
      </c>
      <c r="AM460" s="168">
        <v>6800</v>
      </c>
      <c r="AN460" s="166" t="s">
        <v>511</v>
      </c>
      <c r="AO460" s="166" t="s">
        <v>1058</v>
      </c>
      <c r="AP460" s="166" t="s">
        <v>130</v>
      </c>
      <c r="AQ460" s="166" t="s">
        <v>184</v>
      </c>
      <c r="AR460" s="166" t="s">
        <v>1296</v>
      </c>
      <c r="AS460" s="166" t="s">
        <v>3092</v>
      </c>
      <c r="AT460" s="166" t="s">
        <v>3112</v>
      </c>
      <c r="AU460" s="166" t="s">
        <v>2937</v>
      </c>
      <c r="AV460" s="166"/>
      <c r="AW460" s="166" t="s">
        <v>3094</v>
      </c>
      <c r="AX460" s="166"/>
      <c r="AY460" s="166"/>
      <c r="AZ460" s="166"/>
      <c r="BA460" s="166"/>
      <c r="BB460" s="166">
        <v>60817292</v>
      </c>
      <c r="BC460" s="166" t="s">
        <v>137</v>
      </c>
      <c r="BD460" s="166" t="s">
        <v>138</v>
      </c>
      <c r="BE460" s="166" t="s">
        <v>375</v>
      </c>
      <c r="BF460" s="166" t="s">
        <v>217</v>
      </c>
      <c r="BG460" s="166" t="s">
        <v>190</v>
      </c>
      <c r="BH460" s="166" t="s">
        <v>241</v>
      </c>
      <c r="BI460" s="166" t="s">
        <v>191</v>
      </c>
      <c r="BJ460" s="166" t="s">
        <v>111</v>
      </c>
      <c r="BK460" s="166"/>
      <c r="BL460" s="166" t="s">
        <v>142</v>
      </c>
      <c r="BM460" s="166"/>
      <c r="BN460" s="166" t="s">
        <v>192</v>
      </c>
      <c r="BO460" s="166" t="s">
        <v>172</v>
      </c>
    </row>
    <row r="461" spans="1:67">
      <c r="A461" s="166">
        <v>451</v>
      </c>
      <c r="B461" s="166" t="s">
        <v>106</v>
      </c>
      <c r="C461" s="166" t="s">
        <v>107</v>
      </c>
      <c r="D461" s="166" t="s">
        <v>3082</v>
      </c>
      <c r="E461" s="166" t="s">
        <v>3083</v>
      </c>
      <c r="F461" s="166" t="s">
        <v>1058</v>
      </c>
      <c r="G461" s="166" t="s">
        <v>3084</v>
      </c>
      <c r="H461" s="166" t="s">
        <v>3085</v>
      </c>
      <c r="I461" s="166"/>
      <c r="J461" s="166" t="s">
        <v>112</v>
      </c>
      <c r="K461" s="166" t="s">
        <v>9</v>
      </c>
      <c r="L461" s="166" t="s">
        <v>171</v>
      </c>
      <c r="M461" s="166" t="s">
        <v>172</v>
      </c>
      <c r="N461" s="166" t="s">
        <v>1061</v>
      </c>
      <c r="O461" s="166"/>
      <c r="P461" s="166"/>
      <c r="Q461" s="166" t="s">
        <v>3082</v>
      </c>
      <c r="R461" s="166" t="s">
        <v>9</v>
      </c>
      <c r="S461" s="166" t="s">
        <v>3086</v>
      </c>
      <c r="T461" s="166" t="s">
        <v>117</v>
      </c>
      <c r="U461" s="166" t="s">
        <v>3087</v>
      </c>
      <c r="V461" s="166" t="s">
        <v>119</v>
      </c>
      <c r="W461" s="166" t="s">
        <v>120</v>
      </c>
      <c r="X461" s="166" t="s">
        <v>112</v>
      </c>
      <c r="Y461" s="166" t="s">
        <v>229</v>
      </c>
      <c r="Z461" s="166" t="s">
        <v>1117</v>
      </c>
      <c r="AA461" s="166" t="s">
        <v>3088</v>
      </c>
      <c r="AB461" s="166" t="s">
        <v>3082</v>
      </c>
      <c r="AC461" s="166">
        <v>5786530</v>
      </c>
      <c r="AD461" s="166" t="s">
        <v>9</v>
      </c>
      <c r="AE461" s="166" t="s">
        <v>3089</v>
      </c>
      <c r="AF461" s="166" t="s">
        <v>9</v>
      </c>
      <c r="AG461" s="166" t="s">
        <v>3089</v>
      </c>
      <c r="AH461" s="167" t="s">
        <v>41</v>
      </c>
      <c r="AI461" s="166" t="s">
        <v>3113</v>
      </c>
      <c r="AJ461" s="166" t="s">
        <v>935</v>
      </c>
      <c r="AK461" s="166" t="s">
        <v>127</v>
      </c>
      <c r="AL461" s="166" t="s">
        <v>111</v>
      </c>
      <c r="AM461" s="168">
        <v>10000</v>
      </c>
      <c r="AN461" s="166" t="s">
        <v>511</v>
      </c>
      <c r="AO461" s="166" t="s">
        <v>1058</v>
      </c>
      <c r="AP461" s="166" t="s">
        <v>130</v>
      </c>
      <c r="AQ461" s="166" t="s">
        <v>184</v>
      </c>
      <c r="AR461" s="166" t="s">
        <v>1296</v>
      </c>
      <c r="AS461" s="166" t="s">
        <v>3092</v>
      </c>
      <c r="AT461" s="166"/>
      <c r="AU461" s="166" t="s">
        <v>2937</v>
      </c>
      <c r="AV461" s="166"/>
      <c r="AW461" s="166" t="s">
        <v>3094</v>
      </c>
      <c r="AX461" s="166"/>
      <c r="AY461" s="166"/>
      <c r="AZ461" s="166"/>
      <c r="BA461" s="166"/>
      <c r="BB461" s="166">
        <v>60817292</v>
      </c>
      <c r="BC461" s="166" t="s">
        <v>137</v>
      </c>
      <c r="BD461" s="166" t="s">
        <v>138</v>
      </c>
      <c r="BE461" s="166" t="s">
        <v>375</v>
      </c>
      <c r="BF461" s="166" t="s">
        <v>217</v>
      </c>
      <c r="BG461" s="166" t="s">
        <v>190</v>
      </c>
      <c r="BH461" s="166" t="s">
        <v>241</v>
      </c>
      <c r="BI461" s="166" t="s">
        <v>191</v>
      </c>
      <c r="BJ461" s="166" t="s">
        <v>111</v>
      </c>
      <c r="BK461" s="166"/>
      <c r="BL461" s="166"/>
      <c r="BM461" s="166"/>
      <c r="BN461" s="166" t="s">
        <v>192</v>
      </c>
      <c r="BO461" s="166" t="s">
        <v>172</v>
      </c>
    </row>
    <row r="462" spans="1:67">
      <c r="A462" s="166">
        <v>452</v>
      </c>
      <c r="B462" s="166" t="s">
        <v>106</v>
      </c>
      <c r="C462" s="166" t="s">
        <v>107</v>
      </c>
      <c r="D462" s="166" t="s">
        <v>397</v>
      </c>
      <c r="E462" s="166" t="s">
        <v>3114</v>
      </c>
      <c r="F462" s="166" t="s">
        <v>201</v>
      </c>
      <c r="G462" s="166" t="s">
        <v>3115</v>
      </c>
      <c r="H462" s="166" t="s">
        <v>3116</v>
      </c>
      <c r="I462" s="166" t="s">
        <v>111</v>
      </c>
      <c r="J462" s="166" t="s">
        <v>112</v>
      </c>
      <c r="K462" s="166" t="s">
        <v>23</v>
      </c>
      <c r="L462" s="166" t="s">
        <v>248</v>
      </c>
      <c r="M462" s="166" t="s">
        <v>249</v>
      </c>
      <c r="N462" s="166" t="s">
        <v>111</v>
      </c>
      <c r="O462" s="166"/>
      <c r="P462" s="166"/>
      <c r="Q462" s="166" t="s">
        <v>3117</v>
      </c>
      <c r="R462" s="166" t="s">
        <v>23</v>
      </c>
      <c r="S462" s="166" t="s">
        <v>3118</v>
      </c>
      <c r="T462" s="166" t="s">
        <v>117</v>
      </c>
      <c r="U462" s="166" t="s">
        <v>3119</v>
      </c>
      <c r="V462" s="166" t="s">
        <v>119</v>
      </c>
      <c r="W462" s="166" t="s">
        <v>276</v>
      </c>
      <c r="X462" s="166" t="s">
        <v>228</v>
      </c>
      <c r="Y462" s="166" t="s">
        <v>3120</v>
      </c>
      <c r="Z462" s="166" t="s">
        <v>3121</v>
      </c>
      <c r="AA462" s="166" t="s">
        <v>3122</v>
      </c>
      <c r="AB462" s="166" t="s">
        <v>3117</v>
      </c>
      <c r="AC462" s="166">
        <v>5786134</v>
      </c>
      <c r="AD462" s="166" t="s">
        <v>23</v>
      </c>
      <c r="AE462" s="166" t="s">
        <v>2968</v>
      </c>
      <c r="AF462" s="166" t="s">
        <v>23</v>
      </c>
      <c r="AG462" s="166" t="s">
        <v>3123</v>
      </c>
      <c r="AH462" s="167" t="s">
        <v>38</v>
      </c>
      <c r="AI462" s="166" t="s">
        <v>3124</v>
      </c>
      <c r="AJ462" s="166" t="s">
        <v>888</v>
      </c>
      <c r="AK462" s="166" t="s">
        <v>127</v>
      </c>
      <c r="AL462" s="166" t="s">
        <v>111</v>
      </c>
      <c r="AM462" s="168">
        <v>3600</v>
      </c>
      <c r="AN462" s="166"/>
      <c r="AO462" s="166" t="s">
        <v>111</v>
      </c>
      <c r="AP462" s="166" t="s">
        <v>130</v>
      </c>
      <c r="AQ462" s="166" t="s">
        <v>184</v>
      </c>
      <c r="AR462" s="166"/>
      <c r="AS462" s="166" t="s">
        <v>3125</v>
      </c>
      <c r="AT462" s="166"/>
      <c r="AU462" s="166" t="s">
        <v>2937</v>
      </c>
      <c r="AV462" s="166"/>
      <c r="AW462" s="166" t="s">
        <v>3126</v>
      </c>
      <c r="AX462" s="166"/>
      <c r="AY462" s="166"/>
      <c r="AZ462" s="166"/>
      <c r="BA462" s="166"/>
      <c r="BB462" s="166">
        <v>60652166</v>
      </c>
      <c r="BC462" s="166" t="s">
        <v>137</v>
      </c>
      <c r="BD462" s="166" t="s">
        <v>238</v>
      </c>
      <c r="BE462" s="166" t="s">
        <v>285</v>
      </c>
      <c r="BF462" s="166" t="s">
        <v>217</v>
      </c>
      <c r="BG462" s="166" t="s">
        <v>190</v>
      </c>
      <c r="BH462" s="166" t="s">
        <v>218</v>
      </c>
      <c r="BI462" s="166" t="s">
        <v>191</v>
      </c>
      <c r="BJ462" s="166" t="s">
        <v>111</v>
      </c>
      <c r="BK462" s="166"/>
      <c r="BL462" s="166"/>
      <c r="BM462" s="166"/>
      <c r="BN462" s="166" t="s">
        <v>378</v>
      </c>
      <c r="BO462" s="166" t="s">
        <v>307</v>
      </c>
    </row>
    <row r="463" spans="1:67">
      <c r="A463" s="166">
        <v>453</v>
      </c>
      <c r="B463" s="166" t="s">
        <v>106</v>
      </c>
      <c r="C463" s="166" t="s">
        <v>107</v>
      </c>
      <c r="D463" s="166" t="s">
        <v>397</v>
      </c>
      <c r="E463" s="166" t="s">
        <v>3127</v>
      </c>
      <c r="F463" s="166" t="s">
        <v>381</v>
      </c>
      <c r="G463" s="166" t="s">
        <v>3128</v>
      </c>
      <c r="H463" s="166" t="s">
        <v>3129</v>
      </c>
      <c r="I463" s="166" t="s">
        <v>111</v>
      </c>
      <c r="J463" s="166" t="s">
        <v>1567</v>
      </c>
      <c r="K463" s="166" t="s">
        <v>381</v>
      </c>
      <c r="L463" s="166" t="s">
        <v>248</v>
      </c>
      <c r="M463" s="166" t="s">
        <v>249</v>
      </c>
      <c r="N463" s="166" t="s">
        <v>111</v>
      </c>
      <c r="O463" s="166" t="s">
        <v>381</v>
      </c>
      <c r="P463" s="166" t="s">
        <v>3130</v>
      </c>
      <c r="Q463" s="166" t="s">
        <v>3131</v>
      </c>
      <c r="R463" s="166" t="s">
        <v>9</v>
      </c>
      <c r="S463" s="166" t="s">
        <v>3132</v>
      </c>
      <c r="T463" s="166" t="s">
        <v>117</v>
      </c>
      <c r="U463" s="166" t="s">
        <v>3133</v>
      </c>
      <c r="V463" s="166" t="s">
        <v>119</v>
      </c>
      <c r="W463" s="166" t="s">
        <v>1762</v>
      </c>
      <c r="X463" s="166" t="s">
        <v>1567</v>
      </c>
      <c r="Y463" s="166" t="s">
        <v>3134</v>
      </c>
      <c r="Z463" s="166" t="s">
        <v>3135</v>
      </c>
      <c r="AA463" s="166" t="s">
        <v>390</v>
      </c>
      <c r="AB463" s="166" t="s">
        <v>3131</v>
      </c>
      <c r="AC463" s="166">
        <v>5892229</v>
      </c>
      <c r="AD463" s="166" t="s">
        <v>9</v>
      </c>
      <c r="AE463" s="166" t="s">
        <v>3136</v>
      </c>
      <c r="AF463" s="166" t="s">
        <v>9</v>
      </c>
      <c r="AG463" s="166" t="s">
        <v>3137</v>
      </c>
      <c r="AH463" s="167" t="s">
        <v>38</v>
      </c>
      <c r="AI463" s="166" t="s">
        <v>2664</v>
      </c>
      <c r="AJ463" s="166" t="s">
        <v>2665</v>
      </c>
      <c r="AK463" s="166" t="s">
        <v>127</v>
      </c>
      <c r="AL463" s="166" t="s">
        <v>111</v>
      </c>
      <c r="AM463" s="168">
        <v>20000</v>
      </c>
      <c r="AN463" s="166"/>
      <c r="AO463" s="166" t="s">
        <v>111</v>
      </c>
      <c r="AP463" s="166" t="s">
        <v>130</v>
      </c>
      <c r="AQ463" s="166" t="s">
        <v>184</v>
      </c>
      <c r="AR463" s="166"/>
      <c r="AS463" s="166" t="s">
        <v>3138</v>
      </c>
      <c r="AT463" s="166" t="s">
        <v>3139</v>
      </c>
      <c r="AU463" s="166" t="s">
        <v>514</v>
      </c>
      <c r="AV463" s="166"/>
      <c r="AW463" s="166" t="s">
        <v>3140</v>
      </c>
      <c r="AX463" s="166"/>
      <c r="AY463" s="166"/>
      <c r="AZ463" s="166"/>
      <c r="BA463" s="166"/>
      <c r="BB463" s="166">
        <v>33232845</v>
      </c>
      <c r="BC463" s="166" t="s">
        <v>137</v>
      </c>
      <c r="BD463" s="166" t="s">
        <v>138</v>
      </c>
      <c r="BE463" s="166" t="s">
        <v>3141</v>
      </c>
      <c r="BF463" s="166" t="s">
        <v>3142</v>
      </c>
      <c r="BG463" s="166" t="s">
        <v>190</v>
      </c>
      <c r="BH463" s="166" t="s">
        <v>141</v>
      </c>
      <c r="BI463" s="166" t="s">
        <v>191</v>
      </c>
      <c r="BJ463" s="166" t="s">
        <v>111</v>
      </c>
      <c r="BK463" s="166"/>
      <c r="BL463" s="166"/>
      <c r="BM463" s="166"/>
      <c r="BN463" s="166" t="s">
        <v>378</v>
      </c>
      <c r="BO463" s="166" t="s">
        <v>307</v>
      </c>
    </row>
    <row r="464" spans="1:67">
      <c r="A464" s="166">
        <v>454</v>
      </c>
      <c r="B464" s="166" t="s">
        <v>106</v>
      </c>
      <c r="C464" s="166" t="s">
        <v>107</v>
      </c>
      <c r="D464" s="166" t="s">
        <v>397</v>
      </c>
      <c r="E464" s="166" t="s">
        <v>3127</v>
      </c>
      <c r="F464" s="166" t="s">
        <v>381</v>
      </c>
      <c r="G464" s="166" t="s">
        <v>3128</v>
      </c>
      <c r="H464" s="166" t="s">
        <v>3129</v>
      </c>
      <c r="I464" s="166" t="s">
        <v>111</v>
      </c>
      <c r="J464" s="166" t="s">
        <v>1567</v>
      </c>
      <c r="K464" s="166" t="s">
        <v>381</v>
      </c>
      <c r="L464" s="166" t="s">
        <v>248</v>
      </c>
      <c r="M464" s="166" t="s">
        <v>249</v>
      </c>
      <c r="N464" s="166" t="s">
        <v>111</v>
      </c>
      <c r="O464" s="166" t="s">
        <v>381</v>
      </c>
      <c r="P464" s="166" t="s">
        <v>3130</v>
      </c>
      <c r="Q464" s="166" t="s">
        <v>3131</v>
      </c>
      <c r="R464" s="166" t="s">
        <v>9</v>
      </c>
      <c r="S464" s="166" t="s">
        <v>3132</v>
      </c>
      <c r="T464" s="166" t="s">
        <v>117</v>
      </c>
      <c r="U464" s="166" t="s">
        <v>3133</v>
      </c>
      <c r="V464" s="166" t="s">
        <v>119</v>
      </c>
      <c r="W464" s="166" t="s">
        <v>1762</v>
      </c>
      <c r="X464" s="166" t="s">
        <v>1567</v>
      </c>
      <c r="Y464" s="166" t="s">
        <v>3134</v>
      </c>
      <c r="Z464" s="166" t="s">
        <v>3135</v>
      </c>
      <c r="AA464" s="166" t="s">
        <v>390</v>
      </c>
      <c r="AB464" s="166" t="s">
        <v>3131</v>
      </c>
      <c r="AC464" s="166">
        <v>5892229</v>
      </c>
      <c r="AD464" s="166" t="s">
        <v>9</v>
      </c>
      <c r="AE464" s="166" t="s">
        <v>3136</v>
      </c>
      <c r="AF464" s="166" t="s">
        <v>9</v>
      </c>
      <c r="AG464" s="166" t="s">
        <v>3137</v>
      </c>
      <c r="AH464" s="167" t="s">
        <v>38</v>
      </c>
      <c r="AI464" s="166" t="s">
        <v>966</v>
      </c>
      <c r="AJ464" s="166" t="s">
        <v>2659</v>
      </c>
      <c r="AK464" s="166" t="s">
        <v>127</v>
      </c>
      <c r="AL464" s="166" t="s">
        <v>111</v>
      </c>
      <c r="AM464" s="168">
        <v>64960</v>
      </c>
      <c r="AN464" s="166"/>
      <c r="AO464" s="166" t="s">
        <v>111</v>
      </c>
      <c r="AP464" s="166" t="s">
        <v>130</v>
      </c>
      <c r="AQ464" s="166" t="s">
        <v>184</v>
      </c>
      <c r="AR464" s="166"/>
      <c r="AS464" s="166" t="s">
        <v>3138</v>
      </c>
      <c r="AT464" s="166" t="s">
        <v>3139</v>
      </c>
      <c r="AU464" s="166" t="s">
        <v>514</v>
      </c>
      <c r="AV464" s="166"/>
      <c r="AW464" s="166" t="s">
        <v>3140</v>
      </c>
      <c r="AX464" s="166"/>
      <c r="AY464" s="166"/>
      <c r="AZ464" s="166"/>
      <c r="BA464" s="166"/>
      <c r="BB464" s="166">
        <v>33232845</v>
      </c>
      <c r="BC464" s="166" t="s">
        <v>137</v>
      </c>
      <c r="BD464" s="166" t="s">
        <v>138</v>
      </c>
      <c r="BE464" s="166" t="s">
        <v>3141</v>
      </c>
      <c r="BF464" s="166" t="s">
        <v>3142</v>
      </c>
      <c r="BG464" s="166" t="s">
        <v>190</v>
      </c>
      <c r="BH464" s="166" t="s">
        <v>141</v>
      </c>
      <c r="BI464" s="166" t="s">
        <v>191</v>
      </c>
      <c r="BJ464" s="166" t="s">
        <v>111</v>
      </c>
      <c r="BK464" s="166"/>
      <c r="BL464" s="166"/>
      <c r="BM464" s="166"/>
      <c r="BN464" s="166" t="s">
        <v>378</v>
      </c>
      <c r="BO464" s="166" t="s">
        <v>307</v>
      </c>
    </row>
    <row r="465" spans="1:67">
      <c r="A465" s="166">
        <v>455</v>
      </c>
      <c r="B465" s="166" t="s">
        <v>106</v>
      </c>
      <c r="C465" s="166" t="s">
        <v>107</v>
      </c>
      <c r="D465" s="166" t="s">
        <v>3143</v>
      </c>
      <c r="E465" s="166" t="s">
        <v>3144</v>
      </c>
      <c r="F465" s="166" t="s">
        <v>1418</v>
      </c>
      <c r="G465" s="166" t="s">
        <v>3145</v>
      </c>
      <c r="H465" s="166" t="s">
        <v>3146</v>
      </c>
      <c r="I465" s="166" t="s">
        <v>111</v>
      </c>
      <c r="J465" s="166" t="s">
        <v>228</v>
      </c>
      <c r="K465" s="166" t="s">
        <v>799</v>
      </c>
      <c r="L465" s="166" t="s">
        <v>199</v>
      </c>
      <c r="M465" s="166" t="s">
        <v>1225</v>
      </c>
      <c r="N465" s="166" t="s">
        <v>111</v>
      </c>
      <c r="O465" s="166"/>
      <c r="P465" s="166"/>
      <c r="Q465" s="166" t="s">
        <v>3147</v>
      </c>
      <c r="R465" s="166" t="s">
        <v>799</v>
      </c>
      <c r="S465" s="166" t="s">
        <v>3148</v>
      </c>
      <c r="T465" s="166" t="s">
        <v>204</v>
      </c>
      <c r="U465" s="166" t="s">
        <v>3149</v>
      </c>
      <c r="V465" s="166" t="s">
        <v>338</v>
      </c>
      <c r="W465" s="166" t="s">
        <v>1584</v>
      </c>
      <c r="X465" s="166" t="s">
        <v>198</v>
      </c>
      <c r="Y465" s="166" t="s">
        <v>628</v>
      </c>
      <c r="Z465" s="166" t="s">
        <v>1244</v>
      </c>
      <c r="AA465" s="166" t="s">
        <v>255</v>
      </c>
      <c r="AB465" s="166" t="s">
        <v>3147</v>
      </c>
      <c r="AC465" s="166">
        <v>5868916</v>
      </c>
      <c r="AD465" s="166" t="s">
        <v>9</v>
      </c>
      <c r="AE465" s="166" t="s">
        <v>3150</v>
      </c>
      <c r="AF465" s="166" t="s">
        <v>799</v>
      </c>
      <c r="AG465" s="166" t="s">
        <v>3151</v>
      </c>
      <c r="AH465" s="167" t="s">
        <v>39</v>
      </c>
      <c r="AI465" s="166"/>
      <c r="AJ465" s="166"/>
      <c r="AK465" s="166" t="s">
        <v>127</v>
      </c>
      <c r="AL465" s="166" t="s">
        <v>111</v>
      </c>
      <c r="AM465" s="168">
        <v>64400</v>
      </c>
      <c r="AN465" s="166"/>
      <c r="AO465" s="166" t="s">
        <v>111</v>
      </c>
      <c r="AP465" s="166" t="s">
        <v>447</v>
      </c>
      <c r="AQ465" s="166" t="s">
        <v>184</v>
      </c>
      <c r="AR465" s="166"/>
      <c r="AS465" s="166" t="s">
        <v>3152</v>
      </c>
      <c r="AT465" s="166"/>
      <c r="AU465" s="166"/>
      <c r="AV465" s="166"/>
      <c r="AW465" s="166" t="s">
        <v>3153</v>
      </c>
      <c r="AX465" s="166"/>
      <c r="AY465" s="166"/>
      <c r="AZ465" s="166"/>
      <c r="BA465" s="166"/>
      <c r="BB465" s="166">
        <v>92681604</v>
      </c>
      <c r="BC465" s="166" t="s">
        <v>137</v>
      </c>
      <c r="BD465" s="166" t="s">
        <v>138</v>
      </c>
      <c r="BE465" s="166" t="s">
        <v>3154</v>
      </c>
      <c r="BF465" s="166" t="s">
        <v>2255</v>
      </c>
      <c r="BG465" s="166" t="s">
        <v>1631</v>
      </c>
      <c r="BH465" s="166" t="s">
        <v>286</v>
      </c>
      <c r="BI465" s="166" t="s">
        <v>137</v>
      </c>
      <c r="BJ465" s="166" t="s">
        <v>3155</v>
      </c>
      <c r="BK465" s="166"/>
      <c r="BL465" s="166"/>
      <c r="BM465" s="166"/>
      <c r="BN465" s="166"/>
      <c r="BO465" s="166" t="s">
        <v>307</v>
      </c>
    </row>
    <row r="466" spans="1:67">
      <c r="A466" s="166">
        <v>456</v>
      </c>
      <c r="B466" s="166" t="s">
        <v>106</v>
      </c>
      <c r="C466" s="166" t="s">
        <v>107</v>
      </c>
      <c r="D466" s="166" t="s">
        <v>3156</v>
      </c>
      <c r="E466" s="166" t="s">
        <v>3157</v>
      </c>
      <c r="F466" s="166" t="s">
        <v>329</v>
      </c>
      <c r="G466" s="166" t="s">
        <v>3158</v>
      </c>
      <c r="H466" s="166" t="s">
        <v>3159</v>
      </c>
      <c r="I466" s="166" t="s">
        <v>111</v>
      </c>
      <c r="J466" s="166" t="s">
        <v>1567</v>
      </c>
      <c r="K466" s="166" t="s">
        <v>9</v>
      </c>
      <c r="L466" s="166" t="s">
        <v>113</v>
      </c>
      <c r="M466" s="166" t="s">
        <v>1387</v>
      </c>
      <c r="N466" s="166" t="s">
        <v>3160</v>
      </c>
      <c r="O466" s="166"/>
      <c r="P466" s="166"/>
      <c r="Q466" s="166" t="s">
        <v>3161</v>
      </c>
      <c r="R466" s="166" t="s">
        <v>9</v>
      </c>
      <c r="S466" s="166" t="s">
        <v>3162</v>
      </c>
      <c r="T466" s="166" t="s">
        <v>204</v>
      </c>
      <c r="U466" s="166" t="s">
        <v>900</v>
      </c>
      <c r="V466" s="166" t="s">
        <v>119</v>
      </c>
      <c r="W466" s="166" t="s">
        <v>366</v>
      </c>
      <c r="X466" s="166" t="s">
        <v>247</v>
      </c>
      <c r="Y466" s="166" t="s">
        <v>1812</v>
      </c>
      <c r="Z466" s="166" t="s">
        <v>122</v>
      </c>
      <c r="AA466" s="166" t="s">
        <v>1102</v>
      </c>
      <c r="AB466" s="166" t="s">
        <v>3161</v>
      </c>
      <c r="AC466" s="166">
        <v>5868151</v>
      </c>
      <c r="AD466" s="166" t="s">
        <v>9</v>
      </c>
      <c r="AE466" s="166" t="s">
        <v>3163</v>
      </c>
      <c r="AF466" s="166" t="s">
        <v>9</v>
      </c>
      <c r="AG466" s="166" t="s">
        <v>3163</v>
      </c>
      <c r="AH466" s="167" t="s">
        <v>41</v>
      </c>
      <c r="AI466" s="166" t="s">
        <v>841</v>
      </c>
      <c r="AJ466" s="166" t="s">
        <v>842</v>
      </c>
      <c r="AK466" s="166" t="s">
        <v>127</v>
      </c>
      <c r="AL466" s="166" t="s">
        <v>111</v>
      </c>
      <c r="AM466" s="168">
        <v>4319.1</v>
      </c>
      <c r="AN466" s="166"/>
      <c r="AO466" s="166" t="s">
        <v>3160</v>
      </c>
      <c r="AP466" s="166" t="s">
        <v>212</v>
      </c>
      <c r="AQ466" s="166" t="s">
        <v>184</v>
      </c>
      <c r="AR466" s="166" t="s">
        <v>826</v>
      </c>
      <c r="AS466" s="166" t="s">
        <v>3164</v>
      </c>
      <c r="AT466" s="166" t="s">
        <v>3165</v>
      </c>
      <c r="AU466" s="166" t="s">
        <v>514</v>
      </c>
      <c r="AV466" s="166"/>
      <c r="AW466" s="166" t="s">
        <v>3166</v>
      </c>
      <c r="AX466" s="166"/>
      <c r="AY466" s="166"/>
      <c r="AZ466" s="166"/>
      <c r="BA466" s="166"/>
      <c r="BB466" s="166">
        <v>90625341</v>
      </c>
      <c r="BC466" s="166" t="s">
        <v>137</v>
      </c>
      <c r="BD466" s="166" t="s">
        <v>263</v>
      </c>
      <c r="BE466" s="166" t="s">
        <v>1592</v>
      </c>
      <c r="BF466" s="166" t="s">
        <v>3167</v>
      </c>
      <c r="BG466" s="166"/>
      <c r="BH466" s="166" t="s">
        <v>141</v>
      </c>
      <c r="BI466" s="166" t="s">
        <v>191</v>
      </c>
      <c r="BJ466" s="166" t="s">
        <v>111</v>
      </c>
      <c r="BK466" s="166"/>
      <c r="BL466" s="166" t="s">
        <v>142</v>
      </c>
      <c r="BM466" s="166"/>
      <c r="BN466" s="166" t="s">
        <v>192</v>
      </c>
      <c r="BO466" s="166" t="s">
        <v>307</v>
      </c>
    </row>
    <row r="467" spans="1:67">
      <c r="A467" s="166">
        <v>457</v>
      </c>
      <c r="B467" s="166" t="s">
        <v>106</v>
      </c>
      <c r="C467" s="166" t="s">
        <v>107</v>
      </c>
      <c r="D467" s="166" t="s">
        <v>3156</v>
      </c>
      <c r="E467" s="166" t="s">
        <v>3157</v>
      </c>
      <c r="F467" s="166" t="s">
        <v>329</v>
      </c>
      <c r="G467" s="166" t="s">
        <v>3158</v>
      </c>
      <c r="H467" s="166" t="s">
        <v>3159</v>
      </c>
      <c r="I467" s="166" t="s">
        <v>111</v>
      </c>
      <c r="J467" s="166" t="s">
        <v>1567</v>
      </c>
      <c r="K467" s="166" t="s">
        <v>9</v>
      </c>
      <c r="L467" s="166" t="s">
        <v>113</v>
      </c>
      <c r="M467" s="166" t="s">
        <v>1387</v>
      </c>
      <c r="N467" s="166" t="s">
        <v>3160</v>
      </c>
      <c r="O467" s="166"/>
      <c r="P467" s="166"/>
      <c r="Q467" s="166" t="s">
        <v>3161</v>
      </c>
      <c r="R467" s="166" t="s">
        <v>9</v>
      </c>
      <c r="S467" s="166" t="s">
        <v>3162</v>
      </c>
      <c r="T467" s="166" t="s">
        <v>204</v>
      </c>
      <c r="U467" s="166" t="s">
        <v>900</v>
      </c>
      <c r="V467" s="166" t="s">
        <v>119</v>
      </c>
      <c r="W467" s="166" t="s">
        <v>366</v>
      </c>
      <c r="X467" s="166" t="s">
        <v>247</v>
      </c>
      <c r="Y467" s="166" t="s">
        <v>1812</v>
      </c>
      <c r="Z467" s="166" t="s">
        <v>122</v>
      </c>
      <c r="AA467" s="166" t="s">
        <v>1102</v>
      </c>
      <c r="AB467" s="166" t="s">
        <v>3161</v>
      </c>
      <c r="AC467" s="166">
        <v>5868151</v>
      </c>
      <c r="AD467" s="166" t="s">
        <v>9</v>
      </c>
      <c r="AE467" s="166" t="s">
        <v>3163</v>
      </c>
      <c r="AF467" s="166" t="s">
        <v>9</v>
      </c>
      <c r="AG467" s="166" t="s">
        <v>3163</v>
      </c>
      <c r="AH467" s="167" t="s">
        <v>41</v>
      </c>
      <c r="AI467" s="166" t="s">
        <v>851</v>
      </c>
      <c r="AJ467" s="166" t="s">
        <v>852</v>
      </c>
      <c r="AK467" s="166" t="s">
        <v>127</v>
      </c>
      <c r="AL467" s="166" t="s">
        <v>111</v>
      </c>
      <c r="AM467" s="168">
        <v>5304.4</v>
      </c>
      <c r="AN467" s="166"/>
      <c r="AO467" s="166" t="s">
        <v>3160</v>
      </c>
      <c r="AP467" s="166" t="s">
        <v>212</v>
      </c>
      <c r="AQ467" s="166" t="s">
        <v>184</v>
      </c>
      <c r="AR467" s="166" t="s">
        <v>826</v>
      </c>
      <c r="AS467" s="166" t="s">
        <v>3164</v>
      </c>
      <c r="AT467" s="166" t="s">
        <v>3168</v>
      </c>
      <c r="AU467" s="166" t="s">
        <v>514</v>
      </c>
      <c r="AV467" s="166"/>
      <c r="AW467" s="166" t="s">
        <v>3166</v>
      </c>
      <c r="AX467" s="166"/>
      <c r="AY467" s="166"/>
      <c r="AZ467" s="166"/>
      <c r="BA467" s="166"/>
      <c r="BB467" s="166">
        <v>90625341</v>
      </c>
      <c r="BC467" s="166" t="s">
        <v>137</v>
      </c>
      <c r="BD467" s="166" t="s">
        <v>263</v>
      </c>
      <c r="BE467" s="166" t="s">
        <v>1592</v>
      </c>
      <c r="BF467" s="166" t="s">
        <v>3167</v>
      </c>
      <c r="BG467" s="166"/>
      <c r="BH467" s="166" t="s">
        <v>141</v>
      </c>
      <c r="BI467" s="166" t="s">
        <v>191</v>
      </c>
      <c r="BJ467" s="166" t="s">
        <v>111</v>
      </c>
      <c r="BK467" s="166"/>
      <c r="BL467" s="166" t="s">
        <v>142</v>
      </c>
      <c r="BM467" s="166"/>
      <c r="BN467" s="166" t="s">
        <v>192</v>
      </c>
      <c r="BO467" s="166" t="s">
        <v>307</v>
      </c>
    </row>
    <row r="468" spans="1:67">
      <c r="A468" s="166">
        <v>458</v>
      </c>
      <c r="B468" s="166" t="s">
        <v>106</v>
      </c>
      <c r="C468" s="166" t="s">
        <v>107</v>
      </c>
      <c r="D468" s="166" t="s">
        <v>3156</v>
      </c>
      <c r="E468" s="166" t="s">
        <v>3157</v>
      </c>
      <c r="F468" s="166" t="s">
        <v>329</v>
      </c>
      <c r="G468" s="166" t="s">
        <v>3158</v>
      </c>
      <c r="H468" s="166" t="s">
        <v>3159</v>
      </c>
      <c r="I468" s="166" t="s">
        <v>111</v>
      </c>
      <c r="J468" s="166" t="s">
        <v>1567</v>
      </c>
      <c r="K468" s="166" t="s">
        <v>9</v>
      </c>
      <c r="L468" s="166" t="s">
        <v>113</v>
      </c>
      <c r="M468" s="166" t="s">
        <v>1387</v>
      </c>
      <c r="N468" s="166" t="s">
        <v>3160</v>
      </c>
      <c r="O468" s="166"/>
      <c r="P468" s="166"/>
      <c r="Q468" s="166" t="s">
        <v>3161</v>
      </c>
      <c r="R468" s="166" t="s">
        <v>9</v>
      </c>
      <c r="S468" s="166" t="s">
        <v>3162</v>
      </c>
      <c r="T468" s="166" t="s">
        <v>204</v>
      </c>
      <c r="U468" s="166" t="s">
        <v>900</v>
      </c>
      <c r="V468" s="166" t="s">
        <v>119</v>
      </c>
      <c r="W468" s="166" t="s">
        <v>366</v>
      </c>
      <c r="X468" s="166" t="s">
        <v>247</v>
      </c>
      <c r="Y468" s="166" t="s">
        <v>1812</v>
      </c>
      <c r="Z468" s="166" t="s">
        <v>122</v>
      </c>
      <c r="AA468" s="166" t="s">
        <v>1102</v>
      </c>
      <c r="AB468" s="166" t="s">
        <v>3161</v>
      </c>
      <c r="AC468" s="166">
        <v>5868151</v>
      </c>
      <c r="AD468" s="166" t="s">
        <v>9</v>
      </c>
      <c r="AE468" s="166" t="s">
        <v>3163</v>
      </c>
      <c r="AF468" s="166" t="s">
        <v>9</v>
      </c>
      <c r="AG468" s="166" t="s">
        <v>3163</v>
      </c>
      <c r="AH468" s="167" t="s">
        <v>41</v>
      </c>
      <c r="AI468" s="166" t="s">
        <v>854</v>
      </c>
      <c r="AJ468" s="166" t="s">
        <v>855</v>
      </c>
      <c r="AK468" s="166" t="s">
        <v>127</v>
      </c>
      <c r="AL468" s="166" t="s">
        <v>111</v>
      </c>
      <c r="AM468" s="168">
        <v>3637.3</v>
      </c>
      <c r="AN468" s="166"/>
      <c r="AO468" s="166" t="s">
        <v>3160</v>
      </c>
      <c r="AP468" s="166" t="s">
        <v>212</v>
      </c>
      <c r="AQ468" s="166" t="s">
        <v>184</v>
      </c>
      <c r="AR468" s="166" t="s">
        <v>826</v>
      </c>
      <c r="AS468" s="166" t="s">
        <v>3164</v>
      </c>
      <c r="AT468" s="166" t="s">
        <v>3169</v>
      </c>
      <c r="AU468" s="166" t="s">
        <v>514</v>
      </c>
      <c r="AV468" s="166"/>
      <c r="AW468" s="166" t="s">
        <v>3166</v>
      </c>
      <c r="AX468" s="166"/>
      <c r="AY468" s="166"/>
      <c r="AZ468" s="166"/>
      <c r="BA468" s="166"/>
      <c r="BB468" s="166">
        <v>90625341</v>
      </c>
      <c r="BC468" s="166" t="s">
        <v>137</v>
      </c>
      <c r="BD468" s="166" t="s">
        <v>263</v>
      </c>
      <c r="BE468" s="166" t="s">
        <v>1592</v>
      </c>
      <c r="BF468" s="166" t="s">
        <v>3167</v>
      </c>
      <c r="BG468" s="166"/>
      <c r="BH468" s="166" t="s">
        <v>141</v>
      </c>
      <c r="BI468" s="166" t="s">
        <v>191</v>
      </c>
      <c r="BJ468" s="166" t="s">
        <v>111</v>
      </c>
      <c r="BK468" s="166"/>
      <c r="BL468" s="166" t="s">
        <v>142</v>
      </c>
      <c r="BM468" s="166"/>
      <c r="BN468" s="166" t="s">
        <v>192</v>
      </c>
      <c r="BO468" s="166" t="s">
        <v>307</v>
      </c>
    </row>
    <row r="469" spans="1:67">
      <c r="A469" s="166">
        <v>459</v>
      </c>
      <c r="B469" s="166" t="s">
        <v>106</v>
      </c>
      <c r="C469" s="166" t="s">
        <v>107</v>
      </c>
      <c r="D469" s="166" t="s">
        <v>3156</v>
      </c>
      <c r="E469" s="166" t="s">
        <v>3157</v>
      </c>
      <c r="F469" s="166" t="s">
        <v>329</v>
      </c>
      <c r="G469" s="166" t="s">
        <v>3158</v>
      </c>
      <c r="H469" s="166" t="s">
        <v>3159</v>
      </c>
      <c r="I469" s="166" t="s">
        <v>111</v>
      </c>
      <c r="J469" s="166" t="s">
        <v>1567</v>
      </c>
      <c r="K469" s="166" t="s">
        <v>9</v>
      </c>
      <c r="L469" s="166" t="s">
        <v>113</v>
      </c>
      <c r="M469" s="166" t="s">
        <v>1387</v>
      </c>
      <c r="N469" s="166" t="s">
        <v>3160</v>
      </c>
      <c r="O469" s="166"/>
      <c r="P469" s="166"/>
      <c r="Q469" s="166" t="s">
        <v>3161</v>
      </c>
      <c r="R469" s="166" t="s">
        <v>9</v>
      </c>
      <c r="S469" s="166" t="s">
        <v>3162</v>
      </c>
      <c r="T469" s="166" t="s">
        <v>204</v>
      </c>
      <c r="U469" s="166" t="s">
        <v>900</v>
      </c>
      <c r="V469" s="166" t="s">
        <v>119</v>
      </c>
      <c r="W469" s="166" t="s">
        <v>366</v>
      </c>
      <c r="X469" s="166" t="s">
        <v>247</v>
      </c>
      <c r="Y469" s="166" t="s">
        <v>1812</v>
      </c>
      <c r="Z469" s="166" t="s">
        <v>122</v>
      </c>
      <c r="AA469" s="166" t="s">
        <v>1102</v>
      </c>
      <c r="AB469" s="166" t="s">
        <v>3161</v>
      </c>
      <c r="AC469" s="166">
        <v>5868151</v>
      </c>
      <c r="AD469" s="166" t="s">
        <v>9</v>
      </c>
      <c r="AE469" s="166" t="s">
        <v>3163</v>
      </c>
      <c r="AF469" s="166" t="s">
        <v>9</v>
      </c>
      <c r="AG469" s="166" t="s">
        <v>3163</v>
      </c>
      <c r="AH469" s="167" t="s">
        <v>41</v>
      </c>
      <c r="AI469" s="166" t="s">
        <v>3170</v>
      </c>
      <c r="AJ469" s="166" t="s">
        <v>3171</v>
      </c>
      <c r="AK469" s="166" t="s">
        <v>127</v>
      </c>
      <c r="AL469" s="166" t="s">
        <v>111</v>
      </c>
      <c r="AM469" s="168">
        <v>6210.8</v>
      </c>
      <c r="AN469" s="166"/>
      <c r="AO469" s="166" t="s">
        <v>3160</v>
      </c>
      <c r="AP469" s="166" t="s">
        <v>212</v>
      </c>
      <c r="AQ469" s="166" t="s">
        <v>184</v>
      </c>
      <c r="AR469" s="166" t="s">
        <v>826</v>
      </c>
      <c r="AS469" s="166" t="s">
        <v>3164</v>
      </c>
      <c r="AT469" s="166" t="s">
        <v>3172</v>
      </c>
      <c r="AU469" s="166" t="s">
        <v>514</v>
      </c>
      <c r="AV469" s="166"/>
      <c r="AW469" s="166" t="s">
        <v>3166</v>
      </c>
      <c r="AX469" s="166"/>
      <c r="AY469" s="166"/>
      <c r="AZ469" s="166"/>
      <c r="BA469" s="166"/>
      <c r="BB469" s="166">
        <v>90625341</v>
      </c>
      <c r="BC469" s="166" t="s">
        <v>137</v>
      </c>
      <c r="BD469" s="166" t="s">
        <v>263</v>
      </c>
      <c r="BE469" s="166" t="s">
        <v>1592</v>
      </c>
      <c r="BF469" s="166" t="s">
        <v>3167</v>
      </c>
      <c r="BG469" s="166"/>
      <c r="BH469" s="166" t="s">
        <v>141</v>
      </c>
      <c r="BI469" s="166" t="s">
        <v>191</v>
      </c>
      <c r="BJ469" s="166" t="s">
        <v>111</v>
      </c>
      <c r="BK469" s="166"/>
      <c r="BL469" s="166" t="s">
        <v>142</v>
      </c>
      <c r="BM469" s="166"/>
      <c r="BN469" s="166" t="s">
        <v>192</v>
      </c>
      <c r="BO469" s="166" t="s">
        <v>307</v>
      </c>
    </row>
    <row r="470" spans="1:67">
      <c r="A470" s="166">
        <v>460</v>
      </c>
      <c r="B470" s="166" t="s">
        <v>106</v>
      </c>
      <c r="C470" s="166" t="s">
        <v>107</v>
      </c>
      <c r="D470" s="166" t="s">
        <v>3156</v>
      </c>
      <c r="E470" s="166" t="s">
        <v>3157</v>
      </c>
      <c r="F470" s="166" t="s">
        <v>329</v>
      </c>
      <c r="G470" s="166" t="s">
        <v>3158</v>
      </c>
      <c r="H470" s="166" t="s">
        <v>3159</v>
      </c>
      <c r="I470" s="166" t="s">
        <v>111</v>
      </c>
      <c r="J470" s="166" t="s">
        <v>1567</v>
      </c>
      <c r="K470" s="166" t="s">
        <v>9</v>
      </c>
      <c r="L470" s="166" t="s">
        <v>113</v>
      </c>
      <c r="M470" s="166" t="s">
        <v>1387</v>
      </c>
      <c r="N470" s="166" t="s">
        <v>3160</v>
      </c>
      <c r="O470" s="166"/>
      <c r="P470" s="166"/>
      <c r="Q470" s="166" t="s">
        <v>3161</v>
      </c>
      <c r="R470" s="166" t="s">
        <v>9</v>
      </c>
      <c r="S470" s="166" t="s">
        <v>3162</v>
      </c>
      <c r="T470" s="166" t="s">
        <v>204</v>
      </c>
      <c r="U470" s="166" t="s">
        <v>900</v>
      </c>
      <c r="V470" s="166" t="s">
        <v>119</v>
      </c>
      <c r="W470" s="166" t="s">
        <v>366</v>
      </c>
      <c r="X470" s="166" t="s">
        <v>247</v>
      </c>
      <c r="Y470" s="166" t="s">
        <v>1812</v>
      </c>
      <c r="Z470" s="166" t="s">
        <v>122</v>
      </c>
      <c r="AA470" s="166" t="s">
        <v>1102</v>
      </c>
      <c r="AB470" s="166" t="s">
        <v>3161</v>
      </c>
      <c r="AC470" s="166">
        <v>5868151</v>
      </c>
      <c r="AD470" s="166" t="s">
        <v>9</v>
      </c>
      <c r="AE470" s="166" t="s">
        <v>3163</v>
      </c>
      <c r="AF470" s="166" t="s">
        <v>9</v>
      </c>
      <c r="AG470" s="166" t="s">
        <v>3163</v>
      </c>
      <c r="AH470" s="167" t="s">
        <v>41</v>
      </c>
      <c r="AI470" s="166" t="s">
        <v>3173</v>
      </c>
      <c r="AJ470" s="166" t="s">
        <v>3174</v>
      </c>
      <c r="AK470" s="166" t="s">
        <v>127</v>
      </c>
      <c r="AL470" s="166" t="s">
        <v>111</v>
      </c>
      <c r="AM470" s="168">
        <v>11324</v>
      </c>
      <c r="AN470" s="166"/>
      <c r="AO470" s="166" t="s">
        <v>3160</v>
      </c>
      <c r="AP470" s="166" t="s">
        <v>212</v>
      </c>
      <c r="AQ470" s="166" t="s">
        <v>184</v>
      </c>
      <c r="AR470" s="166" t="s">
        <v>826</v>
      </c>
      <c r="AS470" s="166" t="s">
        <v>3164</v>
      </c>
      <c r="AT470" s="166" t="s">
        <v>3175</v>
      </c>
      <c r="AU470" s="166" t="s">
        <v>514</v>
      </c>
      <c r="AV470" s="166"/>
      <c r="AW470" s="166" t="s">
        <v>3166</v>
      </c>
      <c r="AX470" s="166"/>
      <c r="AY470" s="166"/>
      <c r="AZ470" s="166"/>
      <c r="BA470" s="166"/>
      <c r="BB470" s="166">
        <v>90625341</v>
      </c>
      <c r="BC470" s="166" t="s">
        <v>137</v>
      </c>
      <c r="BD470" s="166" t="s">
        <v>263</v>
      </c>
      <c r="BE470" s="166" t="s">
        <v>1592</v>
      </c>
      <c r="BF470" s="166" t="s">
        <v>3167</v>
      </c>
      <c r="BG470" s="166"/>
      <c r="BH470" s="166" t="s">
        <v>141</v>
      </c>
      <c r="BI470" s="166" t="s">
        <v>191</v>
      </c>
      <c r="BJ470" s="166" t="s">
        <v>111</v>
      </c>
      <c r="BK470" s="166"/>
      <c r="BL470" s="166" t="s">
        <v>142</v>
      </c>
      <c r="BM470" s="166"/>
      <c r="BN470" s="166" t="s">
        <v>192</v>
      </c>
      <c r="BO470" s="166" t="s">
        <v>307</v>
      </c>
    </row>
    <row r="471" spans="1:67">
      <c r="A471" s="166">
        <v>461</v>
      </c>
      <c r="B471" s="166" t="s">
        <v>106</v>
      </c>
      <c r="C471" s="166" t="s">
        <v>107</v>
      </c>
      <c r="D471" s="166" t="s">
        <v>3156</v>
      </c>
      <c r="E471" s="166" t="s">
        <v>3157</v>
      </c>
      <c r="F471" s="166" t="s">
        <v>329</v>
      </c>
      <c r="G471" s="166" t="s">
        <v>3158</v>
      </c>
      <c r="H471" s="166" t="s">
        <v>3159</v>
      </c>
      <c r="I471" s="166" t="s">
        <v>111</v>
      </c>
      <c r="J471" s="166" t="s">
        <v>1567</v>
      </c>
      <c r="K471" s="166" t="s">
        <v>9</v>
      </c>
      <c r="L471" s="166" t="s">
        <v>113</v>
      </c>
      <c r="M471" s="166" t="s">
        <v>1387</v>
      </c>
      <c r="N471" s="166" t="s">
        <v>3160</v>
      </c>
      <c r="O471" s="166"/>
      <c r="P471" s="166"/>
      <c r="Q471" s="166" t="s">
        <v>3161</v>
      </c>
      <c r="R471" s="166" t="s">
        <v>9</v>
      </c>
      <c r="S471" s="166" t="s">
        <v>3162</v>
      </c>
      <c r="T471" s="166" t="s">
        <v>204</v>
      </c>
      <c r="U471" s="166" t="s">
        <v>900</v>
      </c>
      <c r="V471" s="166" t="s">
        <v>119</v>
      </c>
      <c r="W471" s="166" t="s">
        <v>366</v>
      </c>
      <c r="X471" s="166" t="s">
        <v>247</v>
      </c>
      <c r="Y471" s="166" t="s">
        <v>1812</v>
      </c>
      <c r="Z471" s="166" t="s">
        <v>122</v>
      </c>
      <c r="AA471" s="166" t="s">
        <v>1102</v>
      </c>
      <c r="AB471" s="166" t="s">
        <v>3161</v>
      </c>
      <c r="AC471" s="166">
        <v>5868151</v>
      </c>
      <c r="AD471" s="166" t="s">
        <v>9</v>
      </c>
      <c r="AE471" s="166" t="s">
        <v>3163</v>
      </c>
      <c r="AF471" s="166" t="s">
        <v>9</v>
      </c>
      <c r="AG471" s="166" t="s">
        <v>3163</v>
      </c>
      <c r="AH471" s="167" t="s">
        <v>41</v>
      </c>
      <c r="AI471" s="166" t="s">
        <v>857</v>
      </c>
      <c r="AJ471" s="166" t="s">
        <v>858</v>
      </c>
      <c r="AK471" s="166" t="s">
        <v>127</v>
      </c>
      <c r="AL471" s="166" t="s">
        <v>111</v>
      </c>
      <c r="AM471" s="168">
        <v>5865.2</v>
      </c>
      <c r="AN471" s="166"/>
      <c r="AO471" s="166" t="s">
        <v>3160</v>
      </c>
      <c r="AP471" s="166" t="s">
        <v>212</v>
      </c>
      <c r="AQ471" s="166" t="s">
        <v>184</v>
      </c>
      <c r="AR471" s="166" t="s">
        <v>826</v>
      </c>
      <c r="AS471" s="166" t="s">
        <v>3164</v>
      </c>
      <c r="AT471" s="166" t="s">
        <v>3176</v>
      </c>
      <c r="AU471" s="166" t="s">
        <v>514</v>
      </c>
      <c r="AV471" s="166"/>
      <c r="AW471" s="166" t="s">
        <v>3166</v>
      </c>
      <c r="AX471" s="166"/>
      <c r="AY471" s="166"/>
      <c r="AZ471" s="166"/>
      <c r="BA471" s="166"/>
      <c r="BB471" s="166">
        <v>90625341</v>
      </c>
      <c r="BC471" s="166" t="s">
        <v>137</v>
      </c>
      <c r="BD471" s="166" t="s">
        <v>263</v>
      </c>
      <c r="BE471" s="166" t="s">
        <v>1592</v>
      </c>
      <c r="BF471" s="166" t="s">
        <v>3167</v>
      </c>
      <c r="BG471" s="166"/>
      <c r="BH471" s="166" t="s">
        <v>141</v>
      </c>
      <c r="BI471" s="166" t="s">
        <v>191</v>
      </c>
      <c r="BJ471" s="166" t="s">
        <v>111</v>
      </c>
      <c r="BK471" s="166"/>
      <c r="BL471" s="166" t="s">
        <v>142</v>
      </c>
      <c r="BM471" s="166"/>
      <c r="BN471" s="166" t="s">
        <v>192</v>
      </c>
      <c r="BO471" s="166" t="s">
        <v>307</v>
      </c>
    </row>
    <row r="472" spans="1:67">
      <c r="A472" s="166">
        <v>462</v>
      </c>
      <c r="B472" s="166" t="s">
        <v>106</v>
      </c>
      <c r="C472" s="166" t="s">
        <v>107</v>
      </c>
      <c r="D472" s="166" t="s">
        <v>3156</v>
      </c>
      <c r="E472" s="166" t="s">
        <v>3157</v>
      </c>
      <c r="F472" s="166" t="s">
        <v>329</v>
      </c>
      <c r="G472" s="166" t="s">
        <v>3158</v>
      </c>
      <c r="H472" s="166" t="s">
        <v>3159</v>
      </c>
      <c r="I472" s="166" t="s">
        <v>111</v>
      </c>
      <c r="J472" s="166" t="s">
        <v>1567</v>
      </c>
      <c r="K472" s="166" t="s">
        <v>9</v>
      </c>
      <c r="L472" s="166" t="s">
        <v>113</v>
      </c>
      <c r="M472" s="166" t="s">
        <v>1387</v>
      </c>
      <c r="N472" s="166" t="s">
        <v>3160</v>
      </c>
      <c r="O472" s="166"/>
      <c r="P472" s="166"/>
      <c r="Q472" s="166" t="s">
        <v>3161</v>
      </c>
      <c r="R472" s="166" t="s">
        <v>9</v>
      </c>
      <c r="S472" s="166" t="s">
        <v>3162</v>
      </c>
      <c r="T472" s="166" t="s">
        <v>204</v>
      </c>
      <c r="U472" s="166" t="s">
        <v>900</v>
      </c>
      <c r="V472" s="166" t="s">
        <v>119</v>
      </c>
      <c r="W472" s="166" t="s">
        <v>366</v>
      </c>
      <c r="X472" s="166" t="s">
        <v>247</v>
      </c>
      <c r="Y472" s="166" t="s">
        <v>1812</v>
      </c>
      <c r="Z472" s="166" t="s">
        <v>122</v>
      </c>
      <c r="AA472" s="166" t="s">
        <v>1102</v>
      </c>
      <c r="AB472" s="166" t="s">
        <v>3161</v>
      </c>
      <c r="AC472" s="166">
        <v>5868151</v>
      </c>
      <c r="AD472" s="166" t="s">
        <v>9</v>
      </c>
      <c r="AE472" s="166" t="s">
        <v>3163</v>
      </c>
      <c r="AF472" s="166" t="s">
        <v>9</v>
      </c>
      <c r="AG472" s="166" t="s">
        <v>3163</v>
      </c>
      <c r="AH472" s="167" t="s">
        <v>41</v>
      </c>
      <c r="AI472" s="166" t="s">
        <v>863</v>
      </c>
      <c r="AJ472" s="166" t="s">
        <v>864</v>
      </c>
      <c r="AK472" s="166" t="s">
        <v>127</v>
      </c>
      <c r="AL472" s="166" t="s">
        <v>111</v>
      </c>
      <c r="AM472" s="168">
        <v>5789.5</v>
      </c>
      <c r="AN472" s="166"/>
      <c r="AO472" s="166" t="s">
        <v>3160</v>
      </c>
      <c r="AP472" s="166" t="s">
        <v>212</v>
      </c>
      <c r="AQ472" s="166" t="s">
        <v>184</v>
      </c>
      <c r="AR472" s="166" t="s">
        <v>826</v>
      </c>
      <c r="AS472" s="166" t="s">
        <v>3164</v>
      </c>
      <c r="AT472" s="166" t="s">
        <v>3177</v>
      </c>
      <c r="AU472" s="166" t="s">
        <v>514</v>
      </c>
      <c r="AV472" s="166"/>
      <c r="AW472" s="166" t="s">
        <v>3166</v>
      </c>
      <c r="AX472" s="166"/>
      <c r="AY472" s="166"/>
      <c r="AZ472" s="166"/>
      <c r="BA472" s="166"/>
      <c r="BB472" s="166">
        <v>90625341</v>
      </c>
      <c r="BC472" s="166" t="s">
        <v>137</v>
      </c>
      <c r="BD472" s="166" t="s">
        <v>263</v>
      </c>
      <c r="BE472" s="166" t="s">
        <v>1592</v>
      </c>
      <c r="BF472" s="166" t="s">
        <v>3167</v>
      </c>
      <c r="BG472" s="166"/>
      <c r="BH472" s="166" t="s">
        <v>141</v>
      </c>
      <c r="BI472" s="166" t="s">
        <v>191</v>
      </c>
      <c r="BJ472" s="166" t="s">
        <v>111</v>
      </c>
      <c r="BK472" s="166"/>
      <c r="BL472" s="166" t="s">
        <v>142</v>
      </c>
      <c r="BM472" s="166"/>
      <c r="BN472" s="166" t="s">
        <v>192</v>
      </c>
      <c r="BO472" s="166" t="s">
        <v>307</v>
      </c>
    </row>
    <row r="473" spans="1:67">
      <c r="A473" s="166">
        <v>463</v>
      </c>
      <c r="B473" s="166" t="s">
        <v>106</v>
      </c>
      <c r="C473" s="166" t="s">
        <v>107</v>
      </c>
      <c r="D473" s="166" t="s">
        <v>3156</v>
      </c>
      <c r="E473" s="166" t="s">
        <v>3157</v>
      </c>
      <c r="F473" s="166" t="s">
        <v>329</v>
      </c>
      <c r="G473" s="166" t="s">
        <v>3158</v>
      </c>
      <c r="H473" s="166" t="s">
        <v>3159</v>
      </c>
      <c r="I473" s="166" t="s">
        <v>111</v>
      </c>
      <c r="J473" s="166" t="s">
        <v>1567</v>
      </c>
      <c r="K473" s="166" t="s">
        <v>9</v>
      </c>
      <c r="L473" s="166" t="s">
        <v>113</v>
      </c>
      <c r="M473" s="166" t="s">
        <v>1387</v>
      </c>
      <c r="N473" s="166" t="s">
        <v>3160</v>
      </c>
      <c r="O473" s="166"/>
      <c r="P473" s="166"/>
      <c r="Q473" s="166" t="s">
        <v>3161</v>
      </c>
      <c r="R473" s="166" t="s">
        <v>9</v>
      </c>
      <c r="S473" s="166" t="s">
        <v>3162</v>
      </c>
      <c r="T473" s="166" t="s">
        <v>204</v>
      </c>
      <c r="U473" s="166" t="s">
        <v>900</v>
      </c>
      <c r="V473" s="166" t="s">
        <v>119</v>
      </c>
      <c r="W473" s="166" t="s">
        <v>366</v>
      </c>
      <c r="X473" s="166" t="s">
        <v>247</v>
      </c>
      <c r="Y473" s="166" t="s">
        <v>1812</v>
      </c>
      <c r="Z473" s="166" t="s">
        <v>122</v>
      </c>
      <c r="AA473" s="166" t="s">
        <v>1102</v>
      </c>
      <c r="AB473" s="166" t="s">
        <v>3161</v>
      </c>
      <c r="AC473" s="166">
        <v>5868151</v>
      </c>
      <c r="AD473" s="166" t="s">
        <v>9</v>
      </c>
      <c r="AE473" s="166" t="s">
        <v>3163</v>
      </c>
      <c r="AF473" s="166" t="s">
        <v>9</v>
      </c>
      <c r="AG473" s="166" t="s">
        <v>3163</v>
      </c>
      <c r="AH473" s="167" t="s">
        <v>41</v>
      </c>
      <c r="AI473" s="166" t="s">
        <v>869</v>
      </c>
      <c r="AJ473" s="166" t="s">
        <v>870</v>
      </c>
      <c r="AK473" s="166" t="s">
        <v>127</v>
      </c>
      <c r="AL473" s="166" t="s">
        <v>111</v>
      </c>
      <c r="AM473" s="168">
        <v>4849.7</v>
      </c>
      <c r="AN473" s="166"/>
      <c r="AO473" s="166" t="s">
        <v>3160</v>
      </c>
      <c r="AP473" s="166" t="s">
        <v>212</v>
      </c>
      <c r="AQ473" s="166" t="s">
        <v>184</v>
      </c>
      <c r="AR473" s="166" t="s">
        <v>826</v>
      </c>
      <c r="AS473" s="166" t="s">
        <v>3164</v>
      </c>
      <c r="AT473" s="166" t="s">
        <v>3178</v>
      </c>
      <c r="AU473" s="166" t="s">
        <v>514</v>
      </c>
      <c r="AV473" s="166"/>
      <c r="AW473" s="166" t="s">
        <v>3166</v>
      </c>
      <c r="AX473" s="166"/>
      <c r="AY473" s="166"/>
      <c r="AZ473" s="166"/>
      <c r="BA473" s="166"/>
      <c r="BB473" s="166">
        <v>90625341</v>
      </c>
      <c r="BC473" s="166" t="s">
        <v>137</v>
      </c>
      <c r="BD473" s="166" t="s">
        <v>263</v>
      </c>
      <c r="BE473" s="166" t="s">
        <v>1592</v>
      </c>
      <c r="BF473" s="166" t="s">
        <v>3167</v>
      </c>
      <c r="BG473" s="166"/>
      <c r="BH473" s="166" t="s">
        <v>141</v>
      </c>
      <c r="BI473" s="166" t="s">
        <v>191</v>
      </c>
      <c r="BJ473" s="166" t="s">
        <v>111</v>
      </c>
      <c r="BK473" s="166"/>
      <c r="BL473" s="166" t="s">
        <v>142</v>
      </c>
      <c r="BM473" s="166"/>
      <c r="BN473" s="166" t="s">
        <v>192</v>
      </c>
      <c r="BO473" s="166" t="s">
        <v>307</v>
      </c>
    </row>
    <row r="474" spans="1:67">
      <c r="A474" s="166">
        <v>464</v>
      </c>
      <c r="B474" s="166" t="s">
        <v>106</v>
      </c>
      <c r="C474" s="166" t="s">
        <v>107</v>
      </c>
      <c r="D474" s="166"/>
      <c r="E474" s="166" t="s">
        <v>3179</v>
      </c>
      <c r="F474" s="166"/>
      <c r="G474" s="166" t="s">
        <v>3180</v>
      </c>
      <c r="H474" s="166" t="s">
        <v>3181</v>
      </c>
      <c r="I474" s="166"/>
      <c r="J474" s="166" t="s">
        <v>228</v>
      </c>
      <c r="K474" s="166" t="s">
        <v>9</v>
      </c>
      <c r="L474" s="166" t="s">
        <v>171</v>
      </c>
      <c r="M474" s="166" t="s">
        <v>172</v>
      </c>
      <c r="N474" s="166"/>
      <c r="O474" s="166"/>
      <c r="P474" s="166"/>
      <c r="Q474" s="166" t="s">
        <v>3182</v>
      </c>
      <c r="R474" s="166" t="s">
        <v>9</v>
      </c>
      <c r="S474" s="166" t="s">
        <v>3183</v>
      </c>
      <c r="T474" s="166" t="s">
        <v>117</v>
      </c>
      <c r="U474" s="166" t="s">
        <v>3184</v>
      </c>
      <c r="V474" s="166" t="s">
        <v>119</v>
      </c>
      <c r="W474" s="166" t="s">
        <v>276</v>
      </c>
      <c r="X474" s="166" t="s">
        <v>228</v>
      </c>
      <c r="Y474" s="166" t="s">
        <v>3185</v>
      </c>
      <c r="Z474" s="166" t="s">
        <v>3186</v>
      </c>
      <c r="AA474" s="166" t="s">
        <v>3186</v>
      </c>
      <c r="AB474" s="166" t="s">
        <v>3182</v>
      </c>
      <c r="AC474" s="166">
        <v>5894166</v>
      </c>
      <c r="AD474" s="166" t="s">
        <v>9</v>
      </c>
      <c r="AE474" s="166" t="s">
        <v>3184</v>
      </c>
      <c r="AF474" s="166" t="s">
        <v>9</v>
      </c>
      <c r="AG474" s="166" t="s">
        <v>3184</v>
      </c>
      <c r="AH474" s="167" t="s">
        <v>41</v>
      </c>
      <c r="AI474" s="166" t="s">
        <v>3187</v>
      </c>
      <c r="AJ474" s="166" t="s">
        <v>510</v>
      </c>
      <c r="AK474" s="166" t="s">
        <v>127</v>
      </c>
      <c r="AL474" s="166" t="s">
        <v>111</v>
      </c>
      <c r="AM474" s="168">
        <v>4600</v>
      </c>
      <c r="AN474" s="166" t="s">
        <v>511</v>
      </c>
      <c r="AO474" s="166" t="s">
        <v>111</v>
      </c>
      <c r="AP474" s="166" t="s">
        <v>130</v>
      </c>
      <c r="AQ474" s="166" t="s">
        <v>184</v>
      </c>
      <c r="AR474" s="166" t="s">
        <v>826</v>
      </c>
      <c r="AS474" s="166" t="s">
        <v>3188</v>
      </c>
      <c r="AT474" s="166" t="s">
        <v>3189</v>
      </c>
      <c r="AU474" s="166" t="s">
        <v>527</v>
      </c>
      <c r="AV474" s="166"/>
      <c r="AW474" s="166" t="s">
        <v>3190</v>
      </c>
      <c r="AX474" s="166"/>
      <c r="AY474" s="166"/>
      <c r="AZ474" s="166"/>
      <c r="BA474" s="166"/>
      <c r="BB474" s="166">
        <v>83877890</v>
      </c>
      <c r="BC474" s="166" t="s">
        <v>137</v>
      </c>
      <c r="BD474" s="166" t="s">
        <v>238</v>
      </c>
      <c r="BE474" s="166" t="s">
        <v>276</v>
      </c>
      <c r="BF474" s="166" t="s">
        <v>217</v>
      </c>
      <c r="BG474" s="166"/>
      <c r="BH474" s="166" t="s">
        <v>286</v>
      </c>
      <c r="BI474" s="166" t="s">
        <v>191</v>
      </c>
      <c r="BJ474" s="166" t="s">
        <v>111</v>
      </c>
      <c r="BK474" s="166"/>
      <c r="BL474" s="166" t="s">
        <v>150</v>
      </c>
      <c r="BM474" s="166"/>
      <c r="BN474" s="166" t="s">
        <v>378</v>
      </c>
      <c r="BO474" s="166"/>
    </row>
    <row r="475" spans="1:67">
      <c r="A475" s="166">
        <v>465</v>
      </c>
      <c r="B475" s="166" t="s">
        <v>106</v>
      </c>
      <c r="C475" s="166" t="s">
        <v>107</v>
      </c>
      <c r="D475" s="166"/>
      <c r="E475" s="166" t="s">
        <v>3179</v>
      </c>
      <c r="F475" s="166"/>
      <c r="G475" s="166" t="s">
        <v>3180</v>
      </c>
      <c r="H475" s="166" t="s">
        <v>3181</v>
      </c>
      <c r="I475" s="166"/>
      <c r="J475" s="166" t="s">
        <v>228</v>
      </c>
      <c r="K475" s="166" t="s">
        <v>9</v>
      </c>
      <c r="L475" s="166" t="s">
        <v>171</v>
      </c>
      <c r="M475" s="166" t="s">
        <v>172</v>
      </c>
      <c r="N475" s="166"/>
      <c r="O475" s="166"/>
      <c r="P475" s="166"/>
      <c r="Q475" s="166" t="s">
        <v>3182</v>
      </c>
      <c r="R475" s="166" t="s">
        <v>9</v>
      </c>
      <c r="S475" s="166" t="s">
        <v>3183</v>
      </c>
      <c r="T475" s="166" t="s">
        <v>117</v>
      </c>
      <c r="U475" s="166" t="s">
        <v>3184</v>
      </c>
      <c r="V475" s="166" t="s">
        <v>119</v>
      </c>
      <c r="W475" s="166" t="s">
        <v>276</v>
      </c>
      <c r="X475" s="166" t="s">
        <v>228</v>
      </c>
      <c r="Y475" s="166" t="s">
        <v>3185</v>
      </c>
      <c r="Z475" s="166" t="s">
        <v>3186</v>
      </c>
      <c r="AA475" s="166" t="s">
        <v>3186</v>
      </c>
      <c r="AB475" s="166" t="s">
        <v>3182</v>
      </c>
      <c r="AC475" s="166">
        <v>5894166</v>
      </c>
      <c r="AD475" s="166" t="s">
        <v>9</v>
      </c>
      <c r="AE475" s="166" t="s">
        <v>3184</v>
      </c>
      <c r="AF475" s="166" t="s">
        <v>9</v>
      </c>
      <c r="AG475" s="166" t="s">
        <v>3184</v>
      </c>
      <c r="AH475" s="167" t="s">
        <v>41</v>
      </c>
      <c r="AI475" s="166" t="s">
        <v>3191</v>
      </c>
      <c r="AJ475" s="166" t="s">
        <v>517</v>
      </c>
      <c r="AK475" s="166" t="s">
        <v>127</v>
      </c>
      <c r="AL475" s="166" t="s">
        <v>111</v>
      </c>
      <c r="AM475" s="168">
        <v>1700</v>
      </c>
      <c r="AN475" s="166" t="s">
        <v>511</v>
      </c>
      <c r="AO475" s="166" t="s">
        <v>111</v>
      </c>
      <c r="AP475" s="166" t="s">
        <v>130</v>
      </c>
      <c r="AQ475" s="166" t="s">
        <v>184</v>
      </c>
      <c r="AR475" s="166" t="s">
        <v>826</v>
      </c>
      <c r="AS475" s="166" t="s">
        <v>3188</v>
      </c>
      <c r="AT475" s="166" t="s">
        <v>3192</v>
      </c>
      <c r="AU475" s="166" t="s">
        <v>527</v>
      </c>
      <c r="AV475" s="166"/>
      <c r="AW475" s="166" t="s">
        <v>3190</v>
      </c>
      <c r="AX475" s="166"/>
      <c r="AY475" s="166"/>
      <c r="AZ475" s="166"/>
      <c r="BA475" s="166"/>
      <c r="BB475" s="166">
        <v>83877890</v>
      </c>
      <c r="BC475" s="166" t="s">
        <v>137</v>
      </c>
      <c r="BD475" s="166" t="s">
        <v>238</v>
      </c>
      <c r="BE475" s="166" t="s">
        <v>276</v>
      </c>
      <c r="BF475" s="166" t="s">
        <v>217</v>
      </c>
      <c r="BG475" s="166"/>
      <c r="BH475" s="166" t="s">
        <v>286</v>
      </c>
      <c r="BI475" s="166" t="s">
        <v>191</v>
      </c>
      <c r="BJ475" s="166" t="s">
        <v>111</v>
      </c>
      <c r="BK475" s="166"/>
      <c r="BL475" s="166" t="s">
        <v>150</v>
      </c>
      <c r="BM475" s="166"/>
      <c r="BN475" s="166" t="s">
        <v>378</v>
      </c>
      <c r="BO475" s="166"/>
    </row>
    <row r="476" spans="1:67">
      <c r="A476" s="166">
        <v>466</v>
      </c>
      <c r="B476" s="166" t="s">
        <v>106</v>
      </c>
      <c r="C476" s="166" t="s">
        <v>107</v>
      </c>
      <c r="D476" s="166" t="s">
        <v>3193</v>
      </c>
      <c r="E476" s="166" t="s">
        <v>3194</v>
      </c>
      <c r="F476" s="166" t="s">
        <v>1682</v>
      </c>
      <c r="G476" s="166" t="s">
        <v>3195</v>
      </c>
      <c r="H476" s="166" t="s">
        <v>3196</v>
      </c>
      <c r="I476" s="166"/>
      <c r="J476" s="166" t="s">
        <v>247</v>
      </c>
      <c r="K476" s="166" t="s">
        <v>9</v>
      </c>
      <c r="L476" s="166" t="s">
        <v>171</v>
      </c>
      <c r="M476" s="166" t="s">
        <v>172</v>
      </c>
      <c r="N476" s="166" t="s">
        <v>1685</v>
      </c>
      <c r="O476" s="166"/>
      <c r="P476" s="166"/>
      <c r="Q476" s="166" t="s">
        <v>3193</v>
      </c>
      <c r="R476" s="166" t="s">
        <v>9</v>
      </c>
      <c r="S476" s="166" t="s">
        <v>3197</v>
      </c>
      <c r="T476" s="166" t="s">
        <v>117</v>
      </c>
      <c r="U476" s="166" t="s">
        <v>3198</v>
      </c>
      <c r="V476" s="166" t="s">
        <v>119</v>
      </c>
      <c r="W476" s="166" t="s">
        <v>820</v>
      </c>
      <c r="X476" s="166" t="s">
        <v>247</v>
      </c>
      <c r="Y476" s="166" t="s">
        <v>995</v>
      </c>
      <c r="Z476" s="166" t="s">
        <v>3199</v>
      </c>
      <c r="AA476" s="166" t="s">
        <v>3200</v>
      </c>
      <c r="AB476" s="166" t="s">
        <v>3193</v>
      </c>
      <c r="AC476" s="166">
        <v>5890707</v>
      </c>
      <c r="AD476" s="166" t="s">
        <v>9</v>
      </c>
      <c r="AE476" s="166" t="s">
        <v>3201</v>
      </c>
      <c r="AF476" s="166" t="s">
        <v>9</v>
      </c>
      <c r="AG476" s="166" t="s">
        <v>3202</v>
      </c>
      <c r="AH476" s="167" t="s">
        <v>40</v>
      </c>
      <c r="AI476" s="166" t="s">
        <v>3203</v>
      </c>
      <c r="AJ476" s="166" t="s">
        <v>3204</v>
      </c>
      <c r="AK476" s="166" t="s">
        <v>127</v>
      </c>
      <c r="AL476" s="166" t="s">
        <v>111</v>
      </c>
      <c r="AM476" s="168">
        <v>24280</v>
      </c>
      <c r="AN476" s="166"/>
      <c r="AO476" s="166" t="s">
        <v>1682</v>
      </c>
      <c r="AP476" s="166" t="s">
        <v>130</v>
      </c>
      <c r="AQ476" s="166" t="s">
        <v>184</v>
      </c>
      <c r="AR476" s="166"/>
      <c r="AS476" s="166" t="s">
        <v>3205</v>
      </c>
      <c r="AT476" s="166"/>
      <c r="AU476" s="166" t="s">
        <v>527</v>
      </c>
      <c r="AV476" s="166"/>
      <c r="AW476" s="166" t="s">
        <v>3206</v>
      </c>
      <c r="AX476" s="166"/>
      <c r="AY476" s="166"/>
      <c r="AZ476" s="166"/>
      <c r="BA476" s="166"/>
      <c r="BB476" s="166">
        <v>60031941</v>
      </c>
      <c r="BC476" s="166" t="s">
        <v>137</v>
      </c>
      <c r="BD476" s="166" t="s">
        <v>1038</v>
      </c>
      <c r="BE476" s="166" t="s">
        <v>825</v>
      </c>
      <c r="BF476" s="166" t="s">
        <v>111</v>
      </c>
      <c r="BG476" s="166"/>
      <c r="BH476" s="166" t="s">
        <v>218</v>
      </c>
      <c r="BI476" s="166" t="s">
        <v>191</v>
      </c>
      <c r="BJ476" s="166" t="s">
        <v>111</v>
      </c>
      <c r="BK476" s="166"/>
      <c r="BL476" s="166"/>
      <c r="BM476" s="166"/>
      <c r="BN476" s="166" t="s">
        <v>192</v>
      </c>
      <c r="BO476" s="166" t="s">
        <v>172</v>
      </c>
    </row>
    <row r="477" spans="1:67">
      <c r="A477" s="166">
        <v>467</v>
      </c>
      <c r="B477" s="166" t="s">
        <v>106</v>
      </c>
      <c r="C477" s="166" t="s">
        <v>107</v>
      </c>
      <c r="D477" s="166" t="s">
        <v>298</v>
      </c>
      <c r="E477" s="166" t="s">
        <v>3207</v>
      </c>
      <c r="F477" s="166" t="s">
        <v>399</v>
      </c>
      <c r="G477" s="166" t="s">
        <v>3208</v>
      </c>
      <c r="H477" s="166" t="s">
        <v>3209</v>
      </c>
      <c r="I477" s="166" t="s">
        <v>1667</v>
      </c>
      <c r="J477" s="166" t="s">
        <v>228</v>
      </c>
      <c r="K477" s="166" t="s">
        <v>32</v>
      </c>
      <c r="L477" s="166" t="s">
        <v>402</v>
      </c>
      <c r="M477" s="166" t="s">
        <v>1668</v>
      </c>
      <c r="N477" s="166" t="s">
        <v>111</v>
      </c>
      <c r="O477" s="166"/>
      <c r="P477" s="166"/>
      <c r="Q477" s="166" t="s">
        <v>3210</v>
      </c>
      <c r="R477" s="166" t="s">
        <v>32</v>
      </c>
      <c r="S477" s="166" t="s">
        <v>3211</v>
      </c>
      <c r="T477" s="166" t="s">
        <v>204</v>
      </c>
      <c r="U477" s="166" t="s">
        <v>3212</v>
      </c>
      <c r="V477" s="166" t="s">
        <v>338</v>
      </c>
      <c r="W477" s="166" t="s">
        <v>276</v>
      </c>
      <c r="X477" s="166" t="s">
        <v>228</v>
      </c>
      <c r="Y477" s="166" t="s">
        <v>3213</v>
      </c>
      <c r="Z477" s="166" t="s">
        <v>2143</v>
      </c>
      <c r="AA477" s="166" t="s">
        <v>2144</v>
      </c>
      <c r="AB477" s="166" t="s">
        <v>3210</v>
      </c>
      <c r="AC477" s="166">
        <v>5867541</v>
      </c>
      <c r="AD477" s="166" t="s">
        <v>32</v>
      </c>
      <c r="AE477" s="166" t="s">
        <v>3214</v>
      </c>
      <c r="AF477" s="166" t="s">
        <v>32</v>
      </c>
      <c r="AG477" s="166" t="s">
        <v>3214</v>
      </c>
      <c r="AH477" s="167" t="s">
        <v>41</v>
      </c>
      <c r="AI477" s="166" t="s">
        <v>3215</v>
      </c>
      <c r="AJ477" s="166" t="s">
        <v>510</v>
      </c>
      <c r="AK477" s="166" t="s">
        <v>127</v>
      </c>
      <c r="AL477" s="166" t="s">
        <v>111</v>
      </c>
      <c r="AM477" s="168">
        <v>4600</v>
      </c>
      <c r="AN477" s="166"/>
      <c r="AO477" s="166" t="s">
        <v>111</v>
      </c>
      <c r="AP477" s="166" t="s">
        <v>212</v>
      </c>
      <c r="AQ477" s="166" t="s">
        <v>184</v>
      </c>
      <c r="AR477" s="166" t="s">
        <v>346</v>
      </c>
      <c r="AS477" s="166" t="s">
        <v>3216</v>
      </c>
      <c r="AT477" s="166" t="s">
        <v>3217</v>
      </c>
      <c r="AU477" s="166" t="s">
        <v>527</v>
      </c>
      <c r="AV477" s="166"/>
      <c r="AW477" s="166" t="s">
        <v>3218</v>
      </c>
      <c r="AX477" s="166"/>
      <c r="AY477" s="166"/>
      <c r="AZ477" s="166"/>
      <c r="BA477" s="166"/>
      <c r="BB477" s="166">
        <v>92719094</v>
      </c>
      <c r="BC477" s="166" t="s">
        <v>137</v>
      </c>
      <c r="BD477" s="166" t="s">
        <v>238</v>
      </c>
      <c r="BE477" s="166" t="s">
        <v>276</v>
      </c>
      <c r="BF477" s="166" t="s">
        <v>217</v>
      </c>
      <c r="BG477" s="166" t="s">
        <v>190</v>
      </c>
      <c r="BH477" s="166" t="s">
        <v>218</v>
      </c>
      <c r="BI477" s="166" t="s">
        <v>191</v>
      </c>
      <c r="BJ477" s="166" t="s">
        <v>111</v>
      </c>
      <c r="BK477" s="166"/>
      <c r="BL477" s="166" t="s">
        <v>142</v>
      </c>
      <c r="BM477" s="166"/>
      <c r="BN477" s="166" t="s">
        <v>192</v>
      </c>
      <c r="BO477" s="166" t="s">
        <v>1679</v>
      </c>
    </row>
    <row r="478" spans="1:67">
      <c r="A478" s="166">
        <v>468</v>
      </c>
      <c r="B478" s="166" t="s">
        <v>106</v>
      </c>
      <c r="C478" s="166" t="s">
        <v>107</v>
      </c>
      <c r="D478" s="166" t="s">
        <v>298</v>
      </c>
      <c r="E478" s="166" t="s">
        <v>3207</v>
      </c>
      <c r="F478" s="166" t="s">
        <v>399</v>
      </c>
      <c r="G478" s="166" t="s">
        <v>3208</v>
      </c>
      <c r="H478" s="166" t="s">
        <v>3209</v>
      </c>
      <c r="I478" s="166" t="s">
        <v>1667</v>
      </c>
      <c r="J478" s="166" t="s">
        <v>228</v>
      </c>
      <c r="K478" s="166" t="s">
        <v>32</v>
      </c>
      <c r="L478" s="166" t="s">
        <v>402</v>
      </c>
      <c r="M478" s="166" t="s">
        <v>1668</v>
      </c>
      <c r="N478" s="166" t="s">
        <v>111</v>
      </c>
      <c r="O478" s="166"/>
      <c r="P478" s="166"/>
      <c r="Q478" s="166" t="s">
        <v>3210</v>
      </c>
      <c r="R478" s="166" t="s">
        <v>32</v>
      </c>
      <c r="S478" s="166" t="s">
        <v>3211</v>
      </c>
      <c r="T478" s="166" t="s">
        <v>204</v>
      </c>
      <c r="U478" s="166" t="s">
        <v>3212</v>
      </c>
      <c r="V478" s="166" t="s">
        <v>338</v>
      </c>
      <c r="W478" s="166" t="s">
        <v>276</v>
      </c>
      <c r="X478" s="166" t="s">
        <v>228</v>
      </c>
      <c r="Y478" s="166" t="s">
        <v>3213</v>
      </c>
      <c r="Z478" s="166" t="s">
        <v>2143</v>
      </c>
      <c r="AA478" s="166" t="s">
        <v>2144</v>
      </c>
      <c r="AB478" s="166" t="s">
        <v>3210</v>
      </c>
      <c r="AC478" s="166">
        <v>5867541</v>
      </c>
      <c r="AD478" s="166" t="s">
        <v>32</v>
      </c>
      <c r="AE478" s="166" t="s">
        <v>3214</v>
      </c>
      <c r="AF478" s="166" t="s">
        <v>32</v>
      </c>
      <c r="AG478" s="166" t="s">
        <v>3214</v>
      </c>
      <c r="AH478" s="167" t="s">
        <v>41</v>
      </c>
      <c r="AI478" s="166" t="s">
        <v>3219</v>
      </c>
      <c r="AJ478" s="166" t="s">
        <v>517</v>
      </c>
      <c r="AK478" s="166" t="s">
        <v>127</v>
      </c>
      <c r="AL478" s="166" t="s">
        <v>111</v>
      </c>
      <c r="AM478" s="168">
        <v>1700</v>
      </c>
      <c r="AN478" s="166"/>
      <c r="AO478" s="166" t="s">
        <v>111</v>
      </c>
      <c r="AP478" s="166" t="s">
        <v>212</v>
      </c>
      <c r="AQ478" s="166" t="s">
        <v>184</v>
      </c>
      <c r="AR478" s="166" t="s">
        <v>346</v>
      </c>
      <c r="AS478" s="166" t="s">
        <v>3216</v>
      </c>
      <c r="AT478" s="166" t="s">
        <v>3220</v>
      </c>
      <c r="AU478" s="166" t="s">
        <v>527</v>
      </c>
      <c r="AV478" s="166"/>
      <c r="AW478" s="166" t="s">
        <v>3218</v>
      </c>
      <c r="AX478" s="166"/>
      <c r="AY478" s="166"/>
      <c r="AZ478" s="166"/>
      <c r="BA478" s="166"/>
      <c r="BB478" s="166">
        <v>92719094</v>
      </c>
      <c r="BC478" s="166" t="s">
        <v>137</v>
      </c>
      <c r="BD478" s="166" t="s">
        <v>238</v>
      </c>
      <c r="BE478" s="166" t="s">
        <v>276</v>
      </c>
      <c r="BF478" s="166" t="s">
        <v>217</v>
      </c>
      <c r="BG478" s="166" t="s">
        <v>190</v>
      </c>
      <c r="BH478" s="166" t="s">
        <v>218</v>
      </c>
      <c r="BI478" s="166" t="s">
        <v>191</v>
      </c>
      <c r="BJ478" s="166" t="s">
        <v>111</v>
      </c>
      <c r="BK478" s="166"/>
      <c r="BL478" s="166" t="s">
        <v>142</v>
      </c>
      <c r="BM478" s="166"/>
      <c r="BN478" s="166" t="s">
        <v>192</v>
      </c>
      <c r="BO478" s="166" t="s">
        <v>1679</v>
      </c>
    </row>
    <row r="479" spans="1:67">
      <c r="A479" s="166">
        <v>469</v>
      </c>
      <c r="B479" s="166" t="s">
        <v>106</v>
      </c>
      <c r="C479" s="166" t="s">
        <v>107</v>
      </c>
      <c r="D479" s="166" t="s">
        <v>3221</v>
      </c>
      <c r="E479" s="166" t="s">
        <v>3222</v>
      </c>
      <c r="F479" s="166" t="s">
        <v>1620</v>
      </c>
      <c r="G479" s="166" t="s">
        <v>3223</v>
      </c>
      <c r="H479" s="166" t="s">
        <v>3224</v>
      </c>
      <c r="I479" s="166"/>
      <c r="J479" s="166" t="s">
        <v>228</v>
      </c>
      <c r="K479" s="166" t="s">
        <v>23</v>
      </c>
      <c r="L479" s="166" t="s">
        <v>171</v>
      </c>
      <c r="M479" s="166" t="s">
        <v>172</v>
      </c>
      <c r="N479" s="166" t="s">
        <v>1623</v>
      </c>
      <c r="O479" s="166"/>
      <c r="P479" s="166"/>
      <c r="Q479" s="166" t="s">
        <v>3221</v>
      </c>
      <c r="R479" s="166" t="s">
        <v>23</v>
      </c>
      <c r="S479" s="166" t="s">
        <v>3225</v>
      </c>
      <c r="T479" s="166" t="s">
        <v>117</v>
      </c>
      <c r="U479" s="166" t="s">
        <v>3226</v>
      </c>
      <c r="V479" s="166" t="s">
        <v>119</v>
      </c>
      <c r="W479" s="166" t="s">
        <v>227</v>
      </c>
      <c r="X479" s="166" t="s">
        <v>228</v>
      </c>
      <c r="Y479" s="166" t="s">
        <v>297</v>
      </c>
      <c r="Z479" s="166" t="s">
        <v>3227</v>
      </c>
      <c r="AA479" s="166" t="s">
        <v>3228</v>
      </c>
      <c r="AB479" s="166" t="s">
        <v>3221</v>
      </c>
      <c r="AC479" s="166">
        <v>5866948</v>
      </c>
      <c r="AD479" s="166" t="s">
        <v>23</v>
      </c>
      <c r="AE479" s="166" t="s">
        <v>3229</v>
      </c>
      <c r="AF479" s="166" t="s">
        <v>23</v>
      </c>
      <c r="AG479" s="166" t="s">
        <v>3230</v>
      </c>
      <c r="AH479" s="167" t="s">
        <v>38</v>
      </c>
      <c r="AI479" s="166" t="s">
        <v>3231</v>
      </c>
      <c r="AJ479" s="166" t="s">
        <v>734</v>
      </c>
      <c r="AK479" s="166" t="s">
        <v>127</v>
      </c>
      <c r="AL479" s="166" t="s">
        <v>111</v>
      </c>
      <c r="AM479" s="168">
        <v>6400</v>
      </c>
      <c r="AN479" s="166"/>
      <c r="AO479" s="166" t="s">
        <v>1620</v>
      </c>
      <c r="AP479" s="166" t="s">
        <v>130</v>
      </c>
      <c r="AQ479" s="166" t="s">
        <v>184</v>
      </c>
      <c r="AR479" s="166"/>
      <c r="AS479" s="166" t="s">
        <v>3232</v>
      </c>
      <c r="AT479" s="166"/>
      <c r="AU479" s="166" t="s">
        <v>527</v>
      </c>
      <c r="AV479" s="166"/>
      <c r="AW479" s="166" t="s">
        <v>3233</v>
      </c>
      <c r="AX479" s="166"/>
      <c r="AY479" s="166"/>
      <c r="AZ479" s="166"/>
      <c r="BA479" s="166"/>
      <c r="BB479" s="166">
        <v>19355703</v>
      </c>
      <c r="BC479" s="166" t="s">
        <v>137</v>
      </c>
      <c r="BD479" s="166" t="s">
        <v>138</v>
      </c>
      <c r="BE479" s="166" t="s">
        <v>239</v>
      </c>
      <c r="BF479" s="166" t="s">
        <v>217</v>
      </c>
      <c r="BG479" s="166" t="s">
        <v>190</v>
      </c>
      <c r="BH479" s="166" t="s">
        <v>286</v>
      </c>
      <c r="BI479" s="166" t="s">
        <v>191</v>
      </c>
      <c r="BJ479" s="166" t="s">
        <v>111</v>
      </c>
      <c r="BK479" s="166"/>
      <c r="BL479" s="166"/>
      <c r="BM479" s="166"/>
      <c r="BN479" s="166" t="s">
        <v>192</v>
      </c>
      <c r="BO479" s="166" t="s">
        <v>172</v>
      </c>
    </row>
    <row r="480" spans="1:67">
      <c r="A480" s="166">
        <v>470</v>
      </c>
      <c r="B480" s="166" t="s">
        <v>106</v>
      </c>
      <c r="C480" s="166" t="s">
        <v>107</v>
      </c>
      <c r="D480" s="166" t="s">
        <v>3221</v>
      </c>
      <c r="E480" s="166" t="s">
        <v>3222</v>
      </c>
      <c r="F480" s="166" t="s">
        <v>1620</v>
      </c>
      <c r="G480" s="166" t="s">
        <v>3223</v>
      </c>
      <c r="H480" s="166" t="s">
        <v>3224</v>
      </c>
      <c r="I480" s="166"/>
      <c r="J480" s="166" t="s">
        <v>228</v>
      </c>
      <c r="K480" s="166" t="s">
        <v>23</v>
      </c>
      <c r="L480" s="166" t="s">
        <v>171</v>
      </c>
      <c r="M480" s="166" t="s">
        <v>172</v>
      </c>
      <c r="N480" s="166" t="s">
        <v>1623</v>
      </c>
      <c r="O480" s="166"/>
      <c r="P480" s="166"/>
      <c r="Q480" s="166" t="s">
        <v>3221</v>
      </c>
      <c r="R480" s="166" t="s">
        <v>23</v>
      </c>
      <c r="S480" s="166" t="s">
        <v>3225</v>
      </c>
      <c r="T480" s="166" t="s">
        <v>117</v>
      </c>
      <c r="U480" s="166" t="s">
        <v>3226</v>
      </c>
      <c r="V480" s="166" t="s">
        <v>119</v>
      </c>
      <c r="W480" s="166" t="s">
        <v>227</v>
      </c>
      <c r="X480" s="166" t="s">
        <v>228</v>
      </c>
      <c r="Y480" s="166" t="s">
        <v>297</v>
      </c>
      <c r="Z480" s="166" t="s">
        <v>3227</v>
      </c>
      <c r="AA480" s="166" t="s">
        <v>3228</v>
      </c>
      <c r="AB480" s="166" t="s">
        <v>3221</v>
      </c>
      <c r="AC480" s="166">
        <v>5866948</v>
      </c>
      <c r="AD480" s="166" t="s">
        <v>23</v>
      </c>
      <c r="AE480" s="166" t="s">
        <v>3229</v>
      </c>
      <c r="AF480" s="166" t="s">
        <v>23</v>
      </c>
      <c r="AG480" s="166" t="s">
        <v>3230</v>
      </c>
      <c r="AH480" s="167" t="s">
        <v>38</v>
      </c>
      <c r="AI480" s="166" t="s">
        <v>3234</v>
      </c>
      <c r="AJ480" s="166" t="s">
        <v>888</v>
      </c>
      <c r="AK480" s="166" t="s">
        <v>127</v>
      </c>
      <c r="AL480" s="166" t="s">
        <v>111</v>
      </c>
      <c r="AM480" s="168">
        <v>5900</v>
      </c>
      <c r="AN480" s="166"/>
      <c r="AO480" s="166" t="s">
        <v>1620</v>
      </c>
      <c r="AP480" s="166" t="s">
        <v>130</v>
      </c>
      <c r="AQ480" s="166" t="s">
        <v>184</v>
      </c>
      <c r="AR480" s="166"/>
      <c r="AS480" s="166" t="s">
        <v>3232</v>
      </c>
      <c r="AT480" s="166"/>
      <c r="AU480" s="166" t="s">
        <v>527</v>
      </c>
      <c r="AV480" s="166"/>
      <c r="AW480" s="166" t="s">
        <v>3233</v>
      </c>
      <c r="AX480" s="166"/>
      <c r="AY480" s="166"/>
      <c r="AZ480" s="166"/>
      <c r="BA480" s="166"/>
      <c r="BB480" s="166">
        <v>19355703</v>
      </c>
      <c r="BC480" s="166" t="s">
        <v>137</v>
      </c>
      <c r="BD480" s="166" t="s">
        <v>138</v>
      </c>
      <c r="BE480" s="166" t="s">
        <v>239</v>
      </c>
      <c r="BF480" s="166" t="s">
        <v>217</v>
      </c>
      <c r="BG480" s="166" t="s">
        <v>190</v>
      </c>
      <c r="BH480" s="166" t="s">
        <v>286</v>
      </c>
      <c r="BI480" s="166" t="s">
        <v>191</v>
      </c>
      <c r="BJ480" s="166" t="s">
        <v>111</v>
      </c>
      <c r="BK480" s="166"/>
      <c r="BL480" s="166"/>
      <c r="BM480" s="166"/>
      <c r="BN480" s="166" t="s">
        <v>192</v>
      </c>
      <c r="BO480" s="166" t="s">
        <v>172</v>
      </c>
    </row>
    <row r="481" spans="1:67">
      <c r="A481" s="166">
        <v>471</v>
      </c>
      <c r="B481" s="166" t="s">
        <v>106</v>
      </c>
      <c r="C481" s="166" t="s">
        <v>107</v>
      </c>
      <c r="D481" s="166" t="s">
        <v>3235</v>
      </c>
      <c r="E481" s="166" t="s">
        <v>3236</v>
      </c>
      <c r="F481" s="166" t="s">
        <v>581</v>
      </c>
      <c r="G481" s="166" t="s">
        <v>3237</v>
      </c>
      <c r="H481" s="166" t="s">
        <v>3238</v>
      </c>
      <c r="I481" s="166" t="s">
        <v>2584</v>
      </c>
      <c r="J481" s="166"/>
      <c r="K481" s="166" t="s">
        <v>32</v>
      </c>
      <c r="L481" s="166" t="s">
        <v>333</v>
      </c>
      <c r="M481" s="166" t="s">
        <v>2585</v>
      </c>
      <c r="N481" s="166" t="s">
        <v>111</v>
      </c>
      <c r="O481" s="166"/>
      <c r="P481" s="166"/>
      <c r="Q481" s="166" t="s">
        <v>3239</v>
      </c>
      <c r="R481" s="166" t="s">
        <v>32</v>
      </c>
      <c r="S481" s="166" t="s">
        <v>3240</v>
      </c>
      <c r="T481" s="166" t="s">
        <v>204</v>
      </c>
      <c r="U481" s="166" t="s">
        <v>3241</v>
      </c>
      <c r="V481" s="166" t="s">
        <v>338</v>
      </c>
      <c r="W481" s="166" t="s">
        <v>366</v>
      </c>
      <c r="X481" s="166" t="s">
        <v>247</v>
      </c>
      <c r="Y481" s="166" t="s">
        <v>3242</v>
      </c>
      <c r="Z481" s="166" t="s">
        <v>3243</v>
      </c>
      <c r="AA481" s="166" t="s">
        <v>3244</v>
      </c>
      <c r="AB481" s="166" t="s">
        <v>3239</v>
      </c>
      <c r="AC481" s="166">
        <v>5866716</v>
      </c>
      <c r="AD481" s="166" t="s">
        <v>32</v>
      </c>
      <c r="AE481" s="166" t="s">
        <v>3245</v>
      </c>
      <c r="AF481" s="166" t="s">
        <v>32</v>
      </c>
      <c r="AG481" s="166" t="s">
        <v>3246</v>
      </c>
      <c r="AH481" s="167" t="s">
        <v>40</v>
      </c>
      <c r="AI481" s="166" t="s">
        <v>2438</v>
      </c>
      <c r="AJ481" s="166" t="s">
        <v>825</v>
      </c>
      <c r="AK481" s="166" t="s">
        <v>127</v>
      </c>
      <c r="AL481" s="166" t="s">
        <v>111</v>
      </c>
      <c r="AM481" s="168">
        <v>5380</v>
      </c>
      <c r="AN481" s="166"/>
      <c r="AO481" s="166" t="s">
        <v>111</v>
      </c>
      <c r="AP481" s="166" t="s">
        <v>212</v>
      </c>
      <c r="AQ481" s="166" t="s">
        <v>184</v>
      </c>
      <c r="AR481" s="166" t="s">
        <v>346</v>
      </c>
      <c r="AS481" s="166" t="s">
        <v>3247</v>
      </c>
      <c r="AT481" s="166" t="s">
        <v>3248</v>
      </c>
      <c r="AU481" s="166" t="s">
        <v>527</v>
      </c>
      <c r="AV481" s="166"/>
      <c r="AW481" s="166" t="s">
        <v>3249</v>
      </c>
      <c r="AX481" s="166"/>
      <c r="AY481" s="166"/>
      <c r="AZ481" s="166"/>
      <c r="BA481" s="166"/>
      <c r="BB481" s="166">
        <v>92813969</v>
      </c>
      <c r="BC481" s="166" t="s">
        <v>137</v>
      </c>
      <c r="BD481" s="166" t="s">
        <v>263</v>
      </c>
      <c r="BE481" s="166" t="s">
        <v>1592</v>
      </c>
      <c r="BF481" s="166" t="s">
        <v>812</v>
      </c>
      <c r="BG481" s="166" t="s">
        <v>190</v>
      </c>
      <c r="BH481" s="166" t="s">
        <v>286</v>
      </c>
      <c r="BI481" s="166" t="s">
        <v>191</v>
      </c>
      <c r="BJ481" s="166" t="s">
        <v>111</v>
      </c>
      <c r="BK481" s="166"/>
      <c r="BL481" s="166" t="s">
        <v>142</v>
      </c>
      <c r="BM481" s="166"/>
      <c r="BN481" s="166" t="s">
        <v>451</v>
      </c>
      <c r="BO481" s="166" t="s">
        <v>2596</v>
      </c>
    </row>
    <row r="482" spans="1:67">
      <c r="A482" s="166">
        <v>472</v>
      </c>
      <c r="B482" s="166" t="s">
        <v>106</v>
      </c>
      <c r="C482" s="166" t="s">
        <v>107</v>
      </c>
      <c r="D482" s="166" t="s">
        <v>3250</v>
      </c>
      <c r="E482" s="166" t="s">
        <v>3251</v>
      </c>
      <c r="F482" s="166" t="s">
        <v>1806</v>
      </c>
      <c r="G482" s="166" t="s">
        <v>3252</v>
      </c>
      <c r="H482" s="166" t="s">
        <v>3253</v>
      </c>
      <c r="I482" s="166"/>
      <c r="J482" s="166" t="s">
        <v>228</v>
      </c>
      <c r="K482" s="166" t="s">
        <v>9</v>
      </c>
      <c r="L482" s="166" t="s">
        <v>171</v>
      </c>
      <c r="M482" s="166" t="s">
        <v>172</v>
      </c>
      <c r="N482" s="166" t="s">
        <v>1809</v>
      </c>
      <c r="O482" s="166"/>
      <c r="P482" s="166"/>
      <c r="Q482" s="166" t="s">
        <v>3250</v>
      </c>
      <c r="R482" s="166" t="s">
        <v>9</v>
      </c>
      <c r="S482" s="166" t="s">
        <v>3254</v>
      </c>
      <c r="T482" s="166" t="s">
        <v>117</v>
      </c>
      <c r="U482" s="166" t="s">
        <v>3255</v>
      </c>
      <c r="V482" s="166" t="s">
        <v>119</v>
      </c>
      <c r="W482" s="166" t="s">
        <v>227</v>
      </c>
      <c r="X482" s="166" t="s">
        <v>228</v>
      </c>
      <c r="Y482" s="166" t="s">
        <v>3256</v>
      </c>
      <c r="Z482" s="166" t="s">
        <v>573</v>
      </c>
      <c r="AA482" s="166" t="s">
        <v>945</v>
      </c>
      <c r="AB482" s="166" t="s">
        <v>3250</v>
      </c>
      <c r="AC482" s="166">
        <v>5785478</v>
      </c>
      <c r="AD482" s="166" t="s">
        <v>9</v>
      </c>
      <c r="AE482" s="166" t="s">
        <v>3257</v>
      </c>
      <c r="AF482" s="166" t="s">
        <v>9</v>
      </c>
      <c r="AG482" s="166" t="s">
        <v>3257</v>
      </c>
      <c r="AH482" s="167" t="s">
        <v>38</v>
      </c>
      <c r="AI482" s="166" t="s">
        <v>2864</v>
      </c>
      <c r="AJ482" s="166" t="s">
        <v>2865</v>
      </c>
      <c r="AK482" s="166" t="s">
        <v>127</v>
      </c>
      <c r="AL482" s="166" t="s">
        <v>111</v>
      </c>
      <c r="AM482" s="168">
        <v>50980</v>
      </c>
      <c r="AN482" s="166"/>
      <c r="AO482" s="166" t="s">
        <v>1806</v>
      </c>
      <c r="AP482" s="166" t="s">
        <v>130</v>
      </c>
      <c r="AQ482" s="166" t="s">
        <v>184</v>
      </c>
      <c r="AR482" s="166"/>
      <c r="AS482" s="166" t="s">
        <v>3258</v>
      </c>
      <c r="AT482" s="166" t="s">
        <v>3259</v>
      </c>
      <c r="AU482" s="166" t="s">
        <v>527</v>
      </c>
      <c r="AV482" s="166"/>
      <c r="AW482" s="166" t="s">
        <v>3260</v>
      </c>
      <c r="AX482" s="166"/>
      <c r="AY482" s="166"/>
      <c r="AZ482" s="166"/>
      <c r="BA482" s="166"/>
      <c r="BB482" s="166">
        <v>64498050</v>
      </c>
      <c r="BC482" s="166" t="s">
        <v>137</v>
      </c>
      <c r="BD482" s="166" t="s">
        <v>138</v>
      </c>
      <c r="BE482" s="166" t="s">
        <v>239</v>
      </c>
      <c r="BF482" s="166" t="s">
        <v>1710</v>
      </c>
      <c r="BG482" s="166" t="s">
        <v>190</v>
      </c>
      <c r="BH482" s="166" t="s">
        <v>286</v>
      </c>
      <c r="BI482" s="166" t="s">
        <v>191</v>
      </c>
      <c r="BJ482" s="166" t="s">
        <v>111</v>
      </c>
      <c r="BK482" s="166"/>
      <c r="BL482" s="166"/>
      <c r="BM482" s="166"/>
      <c r="BN482" s="166" t="s">
        <v>192</v>
      </c>
      <c r="BO482" s="166" t="s">
        <v>172</v>
      </c>
    </row>
    <row r="483" spans="1:67">
      <c r="A483" s="166">
        <v>473</v>
      </c>
      <c r="B483" s="166" t="s">
        <v>106</v>
      </c>
      <c r="C483" s="166" t="s">
        <v>107</v>
      </c>
      <c r="D483" s="166" t="s">
        <v>3261</v>
      </c>
      <c r="E483" s="166" t="s">
        <v>3262</v>
      </c>
      <c r="F483" s="166" t="s">
        <v>1355</v>
      </c>
      <c r="G483" s="166" t="s">
        <v>3263</v>
      </c>
      <c r="H483" s="166" t="s">
        <v>3264</v>
      </c>
      <c r="I483" s="166"/>
      <c r="J483" s="166" t="s">
        <v>228</v>
      </c>
      <c r="K483" s="166" t="s">
        <v>32</v>
      </c>
      <c r="L483" s="166" t="s">
        <v>171</v>
      </c>
      <c r="M483" s="166" t="s">
        <v>172</v>
      </c>
      <c r="N483" s="166" t="s">
        <v>1358</v>
      </c>
      <c r="O483" s="166"/>
      <c r="P483" s="166"/>
      <c r="Q483" s="166" t="s">
        <v>3261</v>
      </c>
      <c r="R483" s="166" t="s">
        <v>32</v>
      </c>
      <c r="S483" s="166" t="s">
        <v>3265</v>
      </c>
      <c r="T483" s="166" t="s">
        <v>117</v>
      </c>
      <c r="U483" s="166" t="s">
        <v>3266</v>
      </c>
      <c r="V483" s="166" t="s">
        <v>119</v>
      </c>
      <c r="W483" s="166" t="s">
        <v>3267</v>
      </c>
      <c r="X483" s="166" t="s">
        <v>228</v>
      </c>
      <c r="Y483" s="166" t="s">
        <v>1812</v>
      </c>
      <c r="Z483" s="166" t="s">
        <v>122</v>
      </c>
      <c r="AA483" s="166" t="s">
        <v>1102</v>
      </c>
      <c r="AB483" s="166" t="s">
        <v>3261</v>
      </c>
      <c r="AC483" s="166">
        <v>5785286</v>
      </c>
      <c r="AD483" s="166" t="s">
        <v>32</v>
      </c>
      <c r="AE483" s="166" t="s">
        <v>3268</v>
      </c>
      <c r="AF483" s="166" t="s">
        <v>32</v>
      </c>
      <c r="AG483" s="166" t="s">
        <v>3268</v>
      </c>
      <c r="AH483" s="167" t="s">
        <v>41</v>
      </c>
      <c r="AI483" s="166" t="s">
        <v>2803</v>
      </c>
      <c r="AJ483" s="166" t="s">
        <v>161</v>
      </c>
      <c r="AK483" s="166" t="s">
        <v>127</v>
      </c>
      <c r="AL483" s="166" t="s">
        <v>111</v>
      </c>
      <c r="AM483" s="168">
        <v>3784.1</v>
      </c>
      <c r="AN483" s="166"/>
      <c r="AO483" s="166" t="s">
        <v>1355</v>
      </c>
      <c r="AP483" s="166" t="s">
        <v>130</v>
      </c>
      <c r="AQ483" s="166" t="s">
        <v>184</v>
      </c>
      <c r="AR483" s="166" t="s">
        <v>826</v>
      </c>
      <c r="AS483" s="166" t="s">
        <v>3269</v>
      </c>
      <c r="AT483" s="166" t="s">
        <v>3270</v>
      </c>
      <c r="AU483" s="166" t="s">
        <v>527</v>
      </c>
      <c r="AV483" s="166"/>
      <c r="AW483" s="166" t="s">
        <v>3271</v>
      </c>
      <c r="AX483" s="166"/>
      <c r="AY483" s="166"/>
      <c r="AZ483" s="166"/>
      <c r="BA483" s="166"/>
      <c r="BB483" s="166">
        <v>85728867</v>
      </c>
      <c r="BC483" s="166" t="s">
        <v>137</v>
      </c>
      <c r="BD483" s="166" t="s">
        <v>138</v>
      </c>
      <c r="BE483" s="166" t="s">
        <v>375</v>
      </c>
      <c r="BF483" s="166" t="s">
        <v>217</v>
      </c>
      <c r="BG483" s="166" t="s">
        <v>190</v>
      </c>
      <c r="BH483" s="166" t="s">
        <v>141</v>
      </c>
      <c r="BI483" s="166" t="s">
        <v>191</v>
      </c>
      <c r="BJ483" s="166" t="s">
        <v>111</v>
      </c>
      <c r="BK483" s="166"/>
      <c r="BL483" s="166" t="s">
        <v>142</v>
      </c>
      <c r="BM483" s="166"/>
      <c r="BN483" s="166" t="s">
        <v>192</v>
      </c>
      <c r="BO483" s="166" t="s">
        <v>172</v>
      </c>
    </row>
    <row r="484" spans="1:67">
      <c r="A484" s="166">
        <v>474</v>
      </c>
      <c r="B484" s="166" t="s">
        <v>106</v>
      </c>
      <c r="C484" s="166" t="s">
        <v>107</v>
      </c>
      <c r="D484" s="166" t="s">
        <v>3261</v>
      </c>
      <c r="E484" s="166" t="s">
        <v>3262</v>
      </c>
      <c r="F484" s="166" t="s">
        <v>1355</v>
      </c>
      <c r="G484" s="166" t="s">
        <v>3263</v>
      </c>
      <c r="H484" s="166" t="s">
        <v>3264</v>
      </c>
      <c r="I484" s="166"/>
      <c r="J484" s="166" t="s">
        <v>228</v>
      </c>
      <c r="K484" s="166" t="s">
        <v>32</v>
      </c>
      <c r="L484" s="166" t="s">
        <v>171</v>
      </c>
      <c r="M484" s="166" t="s">
        <v>172</v>
      </c>
      <c r="N484" s="166" t="s">
        <v>1358</v>
      </c>
      <c r="O484" s="166"/>
      <c r="P484" s="166"/>
      <c r="Q484" s="166" t="s">
        <v>3261</v>
      </c>
      <c r="R484" s="166" t="s">
        <v>32</v>
      </c>
      <c r="S484" s="166" t="s">
        <v>3265</v>
      </c>
      <c r="T484" s="166" t="s">
        <v>117</v>
      </c>
      <c r="U484" s="166" t="s">
        <v>3266</v>
      </c>
      <c r="V484" s="166" t="s">
        <v>119</v>
      </c>
      <c r="W484" s="166" t="s">
        <v>3267</v>
      </c>
      <c r="X484" s="166" t="s">
        <v>228</v>
      </c>
      <c r="Y484" s="166" t="s">
        <v>1812</v>
      </c>
      <c r="Z484" s="166" t="s">
        <v>122</v>
      </c>
      <c r="AA484" s="166" t="s">
        <v>1102</v>
      </c>
      <c r="AB484" s="166" t="s">
        <v>3261</v>
      </c>
      <c r="AC484" s="166">
        <v>5785286</v>
      </c>
      <c r="AD484" s="166" t="s">
        <v>32</v>
      </c>
      <c r="AE484" s="166" t="s">
        <v>3268</v>
      </c>
      <c r="AF484" s="166" t="s">
        <v>32</v>
      </c>
      <c r="AG484" s="166" t="s">
        <v>3268</v>
      </c>
      <c r="AH484" s="167" t="s">
        <v>41</v>
      </c>
      <c r="AI484" s="166" t="s">
        <v>1433</v>
      </c>
      <c r="AJ484" s="166" t="s">
        <v>907</v>
      </c>
      <c r="AK484" s="166" t="s">
        <v>127</v>
      </c>
      <c r="AL484" s="166" t="s">
        <v>111</v>
      </c>
      <c r="AM484" s="168">
        <v>3623.5</v>
      </c>
      <c r="AN484" s="166"/>
      <c r="AO484" s="166" t="s">
        <v>1355</v>
      </c>
      <c r="AP484" s="166" t="s">
        <v>130</v>
      </c>
      <c r="AQ484" s="166" t="s">
        <v>184</v>
      </c>
      <c r="AR484" s="166" t="s">
        <v>826</v>
      </c>
      <c r="AS484" s="166" t="s">
        <v>3269</v>
      </c>
      <c r="AT484" s="166" t="s">
        <v>3272</v>
      </c>
      <c r="AU484" s="166" t="s">
        <v>527</v>
      </c>
      <c r="AV484" s="166"/>
      <c r="AW484" s="166" t="s">
        <v>3271</v>
      </c>
      <c r="AX484" s="166"/>
      <c r="AY484" s="166"/>
      <c r="AZ484" s="166"/>
      <c r="BA484" s="166"/>
      <c r="BB484" s="166">
        <v>85728867</v>
      </c>
      <c r="BC484" s="166" t="s">
        <v>137</v>
      </c>
      <c r="BD484" s="166" t="s">
        <v>138</v>
      </c>
      <c r="BE484" s="166" t="s">
        <v>375</v>
      </c>
      <c r="BF484" s="166" t="s">
        <v>217</v>
      </c>
      <c r="BG484" s="166" t="s">
        <v>190</v>
      </c>
      <c r="BH484" s="166" t="s">
        <v>141</v>
      </c>
      <c r="BI484" s="166" t="s">
        <v>191</v>
      </c>
      <c r="BJ484" s="166" t="s">
        <v>111</v>
      </c>
      <c r="BK484" s="166"/>
      <c r="BL484" s="166" t="s">
        <v>142</v>
      </c>
      <c r="BM484" s="166"/>
      <c r="BN484" s="166" t="s">
        <v>192</v>
      </c>
      <c r="BO484" s="166" t="s">
        <v>172</v>
      </c>
    </row>
    <row r="485" spans="1:67">
      <c r="A485" s="166">
        <v>475</v>
      </c>
      <c r="B485" s="166" t="s">
        <v>106</v>
      </c>
      <c r="C485" s="166" t="s">
        <v>107</v>
      </c>
      <c r="D485" s="166" t="s">
        <v>3261</v>
      </c>
      <c r="E485" s="166" t="s">
        <v>3262</v>
      </c>
      <c r="F485" s="166" t="s">
        <v>1355</v>
      </c>
      <c r="G485" s="166" t="s">
        <v>3263</v>
      </c>
      <c r="H485" s="166" t="s">
        <v>3264</v>
      </c>
      <c r="I485" s="166"/>
      <c r="J485" s="166" t="s">
        <v>228</v>
      </c>
      <c r="K485" s="166" t="s">
        <v>32</v>
      </c>
      <c r="L485" s="166" t="s">
        <v>171</v>
      </c>
      <c r="M485" s="166" t="s">
        <v>172</v>
      </c>
      <c r="N485" s="166" t="s">
        <v>1358</v>
      </c>
      <c r="O485" s="166"/>
      <c r="P485" s="166"/>
      <c r="Q485" s="166" t="s">
        <v>3261</v>
      </c>
      <c r="R485" s="166" t="s">
        <v>32</v>
      </c>
      <c r="S485" s="166" t="s">
        <v>3265</v>
      </c>
      <c r="T485" s="166" t="s">
        <v>117</v>
      </c>
      <c r="U485" s="166" t="s">
        <v>3266</v>
      </c>
      <c r="V485" s="166" t="s">
        <v>119</v>
      </c>
      <c r="W485" s="166" t="s">
        <v>3267</v>
      </c>
      <c r="X485" s="166" t="s">
        <v>228</v>
      </c>
      <c r="Y485" s="166" t="s">
        <v>1812</v>
      </c>
      <c r="Z485" s="166" t="s">
        <v>122</v>
      </c>
      <c r="AA485" s="166" t="s">
        <v>1102</v>
      </c>
      <c r="AB485" s="166" t="s">
        <v>3261</v>
      </c>
      <c r="AC485" s="166">
        <v>5785286</v>
      </c>
      <c r="AD485" s="166" t="s">
        <v>32</v>
      </c>
      <c r="AE485" s="166" t="s">
        <v>3268</v>
      </c>
      <c r="AF485" s="166" t="s">
        <v>32</v>
      </c>
      <c r="AG485" s="166" t="s">
        <v>3268</v>
      </c>
      <c r="AH485" s="167" t="s">
        <v>41</v>
      </c>
      <c r="AI485" s="166" t="s">
        <v>1437</v>
      </c>
      <c r="AJ485" s="166" t="s">
        <v>916</v>
      </c>
      <c r="AK485" s="166" t="s">
        <v>127</v>
      </c>
      <c r="AL485" s="166" t="s">
        <v>111</v>
      </c>
      <c r="AM485" s="168">
        <v>4911.9</v>
      </c>
      <c r="AN485" s="166"/>
      <c r="AO485" s="166" t="s">
        <v>1355</v>
      </c>
      <c r="AP485" s="166" t="s">
        <v>130</v>
      </c>
      <c r="AQ485" s="166" t="s">
        <v>184</v>
      </c>
      <c r="AR485" s="166" t="s">
        <v>826</v>
      </c>
      <c r="AS485" s="166" t="s">
        <v>3269</v>
      </c>
      <c r="AT485" s="166" t="s">
        <v>3273</v>
      </c>
      <c r="AU485" s="166" t="s">
        <v>527</v>
      </c>
      <c r="AV485" s="166"/>
      <c r="AW485" s="166" t="s">
        <v>3271</v>
      </c>
      <c r="AX485" s="166"/>
      <c r="AY485" s="166"/>
      <c r="AZ485" s="166"/>
      <c r="BA485" s="166"/>
      <c r="BB485" s="166">
        <v>85728867</v>
      </c>
      <c r="BC485" s="166" t="s">
        <v>137</v>
      </c>
      <c r="BD485" s="166" t="s">
        <v>138</v>
      </c>
      <c r="BE485" s="166" t="s">
        <v>375</v>
      </c>
      <c r="BF485" s="166" t="s">
        <v>217</v>
      </c>
      <c r="BG485" s="166" t="s">
        <v>190</v>
      </c>
      <c r="BH485" s="166" t="s">
        <v>141</v>
      </c>
      <c r="BI485" s="166" t="s">
        <v>191</v>
      </c>
      <c r="BJ485" s="166" t="s">
        <v>111</v>
      </c>
      <c r="BK485" s="166"/>
      <c r="BL485" s="166" t="s">
        <v>142</v>
      </c>
      <c r="BM485" s="166"/>
      <c r="BN485" s="166" t="s">
        <v>192</v>
      </c>
      <c r="BO485" s="166" t="s">
        <v>172</v>
      </c>
    </row>
    <row r="486" spans="1:67">
      <c r="A486" s="166">
        <v>476</v>
      </c>
      <c r="B486" s="166" t="s">
        <v>106</v>
      </c>
      <c r="C486" s="166" t="s">
        <v>107</v>
      </c>
      <c r="D486" s="166" t="s">
        <v>3261</v>
      </c>
      <c r="E486" s="166" t="s">
        <v>3262</v>
      </c>
      <c r="F486" s="166" t="s">
        <v>1355</v>
      </c>
      <c r="G486" s="166" t="s">
        <v>3263</v>
      </c>
      <c r="H486" s="166" t="s">
        <v>3264</v>
      </c>
      <c r="I486" s="166"/>
      <c r="J486" s="166" t="s">
        <v>228</v>
      </c>
      <c r="K486" s="166" t="s">
        <v>32</v>
      </c>
      <c r="L486" s="166" t="s">
        <v>171</v>
      </c>
      <c r="M486" s="166" t="s">
        <v>172</v>
      </c>
      <c r="N486" s="166" t="s">
        <v>1358</v>
      </c>
      <c r="O486" s="166"/>
      <c r="P486" s="166"/>
      <c r="Q486" s="166" t="s">
        <v>3261</v>
      </c>
      <c r="R486" s="166" t="s">
        <v>32</v>
      </c>
      <c r="S486" s="166" t="s">
        <v>3265</v>
      </c>
      <c r="T486" s="166" t="s">
        <v>117</v>
      </c>
      <c r="U486" s="166" t="s">
        <v>3266</v>
      </c>
      <c r="V486" s="166" t="s">
        <v>119</v>
      </c>
      <c r="W486" s="166" t="s">
        <v>3267</v>
      </c>
      <c r="X486" s="166" t="s">
        <v>228</v>
      </c>
      <c r="Y486" s="166" t="s">
        <v>1812</v>
      </c>
      <c r="Z486" s="166" t="s">
        <v>122</v>
      </c>
      <c r="AA486" s="166" t="s">
        <v>1102</v>
      </c>
      <c r="AB486" s="166" t="s">
        <v>3261</v>
      </c>
      <c r="AC486" s="166">
        <v>5785286</v>
      </c>
      <c r="AD486" s="166" t="s">
        <v>32</v>
      </c>
      <c r="AE486" s="166" t="s">
        <v>3268</v>
      </c>
      <c r="AF486" s="166" t="s">
        <v>32</v>
      </c>
      <c r="AG486" s="166" t="s">
        <v>3268</v>
      </c>
      <c r="AH486" s="167" t="s">
        <v>41</v>
      </c>
      <c r="AI486" s="166" t="s">
        <v>1465</v>
      </c>
      <c r="AJ486" s="166" t="s">
        <v>155</v>
      </c>
      <c r="AK486" s="166" t="s">
        <v>127</v>
      </c>
      <c r="AL486" s="166" t="s">
        <v>111</v>
      </c>
      <c r="AM486" s="168">
        <v>3220.9</v>
      </c>
      <c r="AN486" s="166"/>
      <c r="AO486" s="166" t="s">
        <v>1355</v>
      </c>
      <c r="AP486" s="166" t="s">
        <v>130</v>
      </c>
      <c r="AQ486" s="166" t="s">
        <v>184</v>
      </c>
      <c r="AR486" s="166" t="s">
        <v>826</v>
      </c>
      <c r="AS486" s="166" t="s">
        <v>3269</v>
      </c>
      <c r="AT486" s="166" t="s">
        <v>3274</v>
      </c>
      <c r="AU486" s="166" t="s">
        <v>527</v>
      </c>
      <c r="AV486" s="166"/>
      <c r="AW486" s="166" t="s">
        <v>3271</v>
      </c>
      <c r="AX486" s="166"/>
      <c r="AY486" s="166"/>
      <c r="AZ486" s="166"/>
      <c r="BA486" s="166"/>
      <c r="BB486" s="166">
        <v>85728867</v>
      </c>
      <c r="BC486" s="166" t="s">
        <v>137</v>
      </c>
      <c r="BD486" s="166" t="s">
        <v>138</v>
      </c>
      <c r="BE486" s="166" t="s">
        <v>375</v>
      </c>
      <c r="BF486" s="166" t="s">
        <v>217</v>
      </c>
      <c r="BG486" s="166" t="s">
        <v>190</v>
      </c>
      <c r="BH486" s="166" t="s">
        <v>141</v>
      </c>
      <c r="BI486" s="166" t="s">
        <v>191</v>
      </c>
      <c r="BJ486" s="166" t="s">
        <v>111</v>
      </c>
      <c r="BK486" s="166"/>
      <c r="BL486" s="166" t="s">
        <v>142</v>
      </c>
      <c r="BM486" s="166"/>
      <c r="BN486" s="166" t="s">
        <v>192</v>
      </c>
      <c r="BO486" s="166" t="s">
        <v>172</v>
      </c>
    </row>
    <row r="487" spans="1:67">
      <c r="A487" s="166">
        <v>477</v>
      </c>
      <c r="B487" s="166" t="s">
        <v>106</v>
      </c>
      <c r="C487" s="166" t="s">
        <v>107</v>
      </c>
      <c r="D487" s="166" t="s">
        <v>3261</v>
      </c>
      <c r="E487" s="166" t="s">
        <v>3262</v>
      </c>
      <c r="F487" s="166" t="s">
        <v>1355</v>
      </c>
      <c r="G487" s="166" t="s">
        <v>3263</v>
      </c>
      <c r="H487" s="166" t="s">
        <v>3264</v>
      </c>
      <c r="I487" s="166"/>
      <c r="J487" s="166" t="s">
        <v>228</v>
      </c>
      <c r="K487" s="166" t="s">
        <v>32</v>
      </c>
      <c r="L487" s="166" t="s">
        <v>171</v>
      </c>
      <c r="M487" s="166" t="s">
        <v>172</v>
      </c>
      <c r="N487" s="166" t="s">
        <v>1358</v>
      </c>
      <c r="O487" s="166"/>
      <c r="P487" s="166"/>
      <c r="Q487" s="166" t="s">
        <v>3261</v>
      </c>
      <c r="R487" s="166" t="s">
        <v>32</v>
      </c>
      <c r="S487" s="166" t="s">
        <v>3265</v>
      </c>
      <c r="T487" s="166" t="s">
        <v>117</v>
      </c>
      <c r="U487" s="166" t="s">
        <v>3266</v>
      </c>
      <c r="V487" s="166" t="s">
        <v>119</v>
      </c>
      <c r="W487" s="166" t="s">
        <v>3267</v>
      </c>
      <c r="X487" s="166" t="s">
        <v>228</v>
      </c>
      <c r="Y487" s="166" t="s">
        <v>1812</v>
      </c>
      <c r="Z487" s="166" t="s">
        <v>122</v>
      </c>
      <c r="AA487" s="166" t="s">
        <v>1102</v>
      </c>
      <c r="AB487" s="166" t="s">
        <v>3261</v>
      </c>
      <c r="AC487" s="166">
        <v>5785286</v>
      </c>
      <c r="AD487" s="166" t="s">
        <v>32</v>
      </c>
      <c r="AE487" s="166" t="s">
        <v>3268</v>
      </c>
      <c r="AF487" s="166" t="s">
        <v>32</v>
      </c>
      <c r="AG487" s="166" t="s">
        <v>3268</v>
      </c>
      <c r="AH487" s="167" t="s">
        <v>41</v>
      </c>
      <c r="AI487" s="166" t="s">
        <v>2810</v>
      </c>
      <c r="AJ487" s="166" t="s">
        <v>158</v>
      </c>
      <c r="AK487" s="166" t="s">
        <v>127</v>
      </c>
      <c r="AL487" s="166" t="s">
        <v>111</v>
      </c>
      <c r="AM487" s="168">
        <v>6731.7</v>
      </c>
      <c r="AN487" s="166"/>
      <c r="AO487" s="166" t="s">
        <v>1355</v>
      </c>
      <c r="AP487" s="166" t="s">
        <v>130</v>
      </c>
      <c r="AQ487" s="166" t="s">
        <v>184</v>
      </c>
      <c r="AR487" s="166" t="s">
        <v>826</v>
      </c>
      <c r="AS487" s="166" t="s">
        <v>3269</v>
      </c>
      <c r="AT487" s="166" t="s">
        <v>3275</v>
      </c>
      <c r="AU487" s="166" t="s">
        <v>527</v>
      </c>
      <c r="AV487" s="166"/>
      <c r="AW487" s="166" t="s">
        <v>3271</v>
      </c>
      <c r="AX487" s="166"/>
      <c r="AY487" s="166"/>
      <c r="AZ487" s="166"/>
      <c r="BA487" s="166"/>
      <c r="BB487" s="166">
        <v>85728867</v>
      </c>
      <c r="BC487" s="166" t="s">
        <v>137</v>
      </c>
      <c r="BD487" s="166" t="s">
        <v>138</v>
      </c>
      <c r="BE487" s="166" t="s">
        <v>375</v>
      </c>
      <c r="BF487" s="166" t="s">
        <v>217</v>
      </c>
      <c r="BG487" s="166" t="s">
        <v>190</v>
      </c>
      <c r="BH487" s="166" t="s">
        <v>141</v>
      </c>
      <c r="BI487" s="166" t="s">
        <v>191</v>
      </c>
      <c r="BJ487" s="166" t="s">
        <v>111</v>
      </c>
      <c r="BK487" s="166"/>
      <c r="BL487" s="166" t="s">
        <v>142</v>
      </c>
      <c r="BM487" s="166"/>
      <c r="BN487" s="166" t="s">
        <v>192</v>
      </c>
      <c r="BO487" s="166" t="s">
        <v>172</v>
      </c>
    </row>
    <row r="488" spans="1:67">
      <c r="A488" s="166">
        <v>478</v>
      </c>
      <c r="B488" s="166" t="s">
        <v>106</v>
      </c>
      <c r="C488" s="166" t="s">
        <v>107</v>
      </c>
      <c r="D488" s="166" t="s">
        <v>3261</v>
      </c>
      <c r="E488" s="166" t="s">
        <v>3262</v>
      </c>
      <c r="F488" s="166" t="s">
        <v>1355</v>
      </c>
      <c r="G488" s="166" t="s">
        <v>3263</v>
      </c>
      <c r="H488" s="166" t="s">
        <v>3264</v>
      </c>
      <c r="I488" s="166"/>
      <c r="J488" s="166" t="s">
        <v>228</v>
      </c>
      <c r="K488" s="166" t="s">
        <v>32</v>
      </c>
      <c r="L488" s="166" t="s">
        <v>171</v>
      </c>
      <c r="M488" s="166" t="s">
        <v>172</v>
      </c>
      <c r="N488" s="166" t="s">
        <v>1358</v>
      </c>
      <c r="O488" s="166"/>
      <c r="P488" s="166"/>
      <c r="Q488" s="166" t="s">
        <v>3261</v>
      </c>
      <c r="R488" s="166" t="s">
        <v>32</v>
      </c>
      <c r="S488" s="166" t="s">
        <v>3265</v>
      </c>
      <c r="T488" s="166" t="s">
        <v>117</v>
      </c>
      <c r="U488" s="166" t="s">
        <v>3266</v>
      </c>
      <c r="V488" s="166" t="s">
        <v>119</v>
      </c>
      <c r="W488" s="166" t="s">
        <v>3267</v>
      </c>
      <c r="X488" s="166" t="s">
        <v>228</v>
      </c>
      <c r="Y488" s="166" t="s">
        <v>1812</v>
      </c>
      <c r="Z488" s="166" t="s">
        <v>122</v>
      </c>
      <c r="AA488" s="166" t="s">
        <v>1102</v>
      </c>
      <c r="AB488" s="166" t="s">
        <v>3261</v>
      </c>
      <c r="AC488" s="166">
        <v>5785286</v>
      </c>
      <c r="AD488" s="166" t="s">
        <v>32</v>
      </c>
      <c r="AE488" s="166" t="s">
        <v>3268</v>
      </c>
      <c r="AF488" s="166" t="s">
        <v>32</v>
      </c>
      <c r="AG488" s="166" t="s">
        <v>3268</v>
      </c>
      <c r="AH488" s="167" t="s">
        <v>41</v>
      </c>
      <c r="AI488" s="166" t="s">
        <v>1473</v>
      </c>
      <c r="AJ488" s="166" t="s">
        <v>152</v>
      </c>
      <c r="AK488" s="166" t="s">
        <v>127</v>
      </c>
      <c r="AL488" s="166" t="s">
        <v>111</v>
      </c>
      <c r="AM488" s="168">
        <v>6763.9</v>
      </c>
      <c r="AN488" s="166"/>
      <c r="AO488" s="166" t="s">
        <v>1355</v>
      </c>
      <c r="AP488" s="166" t="s">
        <v>130</v>
      </c>
      <c r="AQ488" s="166" t="s">
        <v>184</v>
      </c>
      <c r="AR488" s="166" t="s">
        <v>826</v>
      </c>
      <c r="AS488" s="166" t="s">
        <v>3269</v>
      </c>
      <c r="AT488" s="166" t="s">
        <v>3276</v>
      </c>
      <c r="AU488" s="166" t="s">
        <v>527</v>
      </c>
      <c r="AV488" s="166"/>
      <c r="AW488" s="166" t="s">
        <v>3271</v>
      </c>
      <c r="AX488" s="166"/>
      <c r="AY488" s="166"/>
      <c r="AZ488" s="166"/>
      <c r="BA488" s="166"/>
      <c r="BB488" s="166">
        <v>85728867</v>
      </c>
      <c r="BC488" s="166" t="s">
        <v>137</v>
      </c>
      <c r="BD488" s="166" t="s">
        <v>138</v>
      </c>
      <c r="BE488" s="166" t="s">
        <v>375</v>
      </c>
      <c r="BF488" s="166" t="s">
        <v>217</v>
      </c>
      <c r="BG488" s="166" t="s">
        <v>190</v>
      </c>
      <c r="BH488" s="166" t="s">
        <v>141</v>
      </c>
      <c r="BI488" s="166" t="s">
        <v>191</v>
      </c>
      <c r="BJ488" s="166" t="s">
        <v>111</v>
      </c>
      <c r="BK488" s="166"/>
      <c r="BL488" s="166" t="s">
        <v>142</v>
      </c>
      <c r="BM488" s="166"/>
      <c r="BN488" s="166" t="s">
        <v>192</v>
      </c>
      <c r="BO488" s="166" t="s">
        <v>172</v>
      </c>
    </row>
    <row r="489" spans="1:67">
      <c r="A489" s="166">
        <v>479</v>
      </c>
      <c r="B489" s="166" t="s">
        <v>106</v>
      </c>
      <c r="C489" s="166" t="s">
        <v>107</v>
      </c>
      <c r="D489" s="166" t="s">
        <v>3261</v>
      </c>
      <c r="E489" s="166" t="s">
        <v>3262</v>
      </c>
      <c r="F489" s="166" t="s">
        <v>1355</v>
      </c>
      <c r="G489" s="166" t="s">
        <v>3263</v>
      </c>
      <c r="H489" s="166" t="s">
        <v>3264</v>
      </c>
      <c r="I489" s="166"/>
      <c r="J489" s="166" t="s">
        <v>228</v>
      </c>
      <c r="K489" s="166" t="s">
        <v>32</v>
      </c>
      <c r="L489" s="166" t="s">
        <v>171</v>
      </c>
      <c r="M489" s="166" t="s">
        <v>172</v>
      </c>
      <c r="N489" s="166" t="s">
        <v>1358</v>
      </c>
      <c r="O489" s="166"/>
      <c r="P489" s="166"/>
      <c r="Q489" s="166" t="s">
        <v>3261</v>
      </c>
      <c r="R489" s="166" t="s">
        <v>32</v>
      </c>
      <c r="S489" s="166" t="s">
        <v>3265</v>
      </c>
      <c r="T489" s="166" t="s">
        <v>117</v>
      </c>
      <c r="U489" s="166" t="s">
        <v>3266</v>
      </c>
      <c r="V489" s="166" t="s">
        <v>119</v>
      </c>
      <c r="W489" s="166" t="s">
        <v>3267</v>
      </c>
      <c r="X489" s="166" t="s">
        <v>228</v>
      </c>
      <c r="Y489" s="166" t="s">
        <v>1812</v>
      </c>
      <c r="Z489" s="166" t="s">
        <v>122</v>
      </c>
      <c r="AA489" s="166" t="s">
        <v>1102</v>
      </c>
      <c r="AB489" s="166" t="s">
        <v>3261</v>
      </c>
      <c r="AC489" s="166">
        <v>5785286</v>
      </c>
      <c r="AD489" s="166" t="s">
        <v>32</v>
      </c>
      <c r="AE489" s="166" t="s">
        <v>3268</v>
      </c>
      <c r="AF489" s="166" t="s">
        <v>32</v>
      </c>
      <c r="AG489" s="166" t="s">
        <v>3268</v>
      </c>
      <c r="AH489" s="167" t="s">
        <v>41</v>
      </c>
      <c r="AI489" s="166" t="s">
        <v>2645</v>
      </c>
      <c r="AJ489" s="166" t="s">
        <v>148</v>
      </c>
      <c r="AK489" s="166" t="s">
        <v>127</v>
      </c>
      <c r="AL489" s="166" t="s">
        <v>111</v>
      </c>
      <c r="AM489" s="168">
        <v>5153.4</v>
      </c>
      <c r="AN489" s="166"/>
      <c r="AO489" s="166" t="s">
        <v>1355</v>
      </c>
      <c r="AP489" s="166" t="s">
        <v>130</v>
      </c>
      <c r="AQ489" s="166" t="s">
        <v>184</v>
      </c>
      <c r="AR489" s="166" t="s">
        <v>826</v>
      </c>
      <c r="AS489" s="166" t="s">
        <v>3269</v>
      </c>
      <c r="AT489" s="166" t="s">
        <v>3277</v>
      </c>
      <c r="AU489" s="166" t="s">
        <v>527</v>
      </c>
      <c r="AV489" s="166"/>
      <c r="AW489" s="166" t="s">
        <v>3271</v>
      </c>
      <c r="AX489" s="166"/>
      <c r="AY489" s="166"/>
      <c r="AZ489" s="166"/>
      <c r="BA489" s="166"/>
      <c r="BB489" s="166">
        <v>85728867</v>
      </c>
      <c r="BC489" s="166" t="s">
        <v>137</v>
      </c>
      <c r="BD489" s="166" t="s">
        <v>138</v>
      </c>
      <c r="BE489" s="166" t="s">
        <v>375</v>
      </c>
      <c r="BF489" s="166" t="s">
        <v>217</v>
      </c>
      <c r="BG489" s="166" t="s">
        <v>190</v>
      </c>
      <c r="BH489" s="166" t="s">
        <v>141</v>
      </c>
      <c r="BI489" s="166" t="s">
        <v>191</v>
      </c>
      <c r="BJ489" s="166" t="s">
        <v>111</v>
      </c>
      <c r="BK489" s="166"/>
      <c r="BL489" s="166" t="s">
        <v>142</v>
      </c>
      <c r="BM489" s="166"/>
      <c r="BN489" s="166" t="s">
        <v>192</v>
      </c>
      <c r="BO489" s="166" t="s">
        <v>172</v>
      </c>
    </row>
    <row r="490" spans="1:67">
      <c r="A490" s="166">
        <v>480</v>
      </c>
      <c r="B490" s="166" t="s">
        <v>106</v>
      </c>
      <c r="C490" s="166" t="s">
        <v>107</v>
      </c>
      <c r="D490" s="166" t="s">
        <v>3261</v>
      </c>
      <c r="E490" s="166" t="s">
        <v>3262</v>
      </c>
      <c r="F490" s="166" t="s">
        <v>1355</v>
      </c>
      <c r="G490" s="166" t="s">
        <v>3263</v>
      </c>
      <c r="H490" s="166" t="s">
        <v>3264</v>
      </c>
      <c r="I490" s="166"/>
      <c r="J490" s="166" t="s">
        <v>228</v>
      </c>
      <c r="K490" s="166" t="s">
        <v>32</v>
      </c>
      <c r="L490" s="166" t="s">
        <v>171</v>
      </c>
      <c r="M490" s="166" t="s">
        <v>172</v>
      </c>
      <c r="N490" s="166" t="s">
        <v>1358</v>
      </c>
      <c r="O490" s="166"/>
      <c r="P490" s="166"/>
      <c r="Q490" s="166" t="s">
        <v>3261</v>
      </c>
      <c r="R490" s="166" t="s">
        <v>32</v>
      </c>
      <c r="S490" s="166" t="s">
        <v>3265</v>
      </c>
      <c r="T490" s="166" t="s">
        <v>117</v>
      </c>
      <c r="U490" s="166" t="s">
        <v>3266</v>
      </c>
      <c r="V490" s="166" t="s">
        <v>119</v>
      </c>
      <c r="W490" s="166" t="s">
        <v>3267</v>
      </c>
      <c r="X490" s="166" t="s">
        <v>228</v>
      </c>
      <c r="Y490" s="166" t="s">
        <v>1812</v>
      </c>
      <c r="Z490" s="166" t="s">
        <v>122</v>
      </c>
      <c r="AA490" s="166" t="s">
        <v>1102</v>
      </c>
      <c r="AB490" s="166" t="s">
        <v>3261</v>
      </c>
      <c r="AC490" s="166">
        <v>5785286</v>
      </c>
      <c r="AD490" s="166" t="s">
        <v>32</v>
      </c>
      <c r="AE490" s="166" t="s">
        <v>3268</v>
      </c>
      <c r="AF490" s="166" t="s">
        <v>32</v>
      </c>
      <c r="AG490" s="166" t="s">
        <v>3268</v>
      </c>
      <c r="AH490" s="167" t="s">
        <v>41</v>
      </c>
      <c r="AI490" s="166" t="s">
        <v>2797</v>
      </c>
      <c r="AJ490" s="166" t="s">
        <v>164</v>
      </c>
      <c r="AK490" s="166" t="s">
        <v>127</v>
      </c>
      <c r="AL490" s="166" t="s">
        <v>111</v>
      </c>
      <c r="AM490" s="168">
        <v>4622</v>
      </c>
      <c r="AN490" s="166"/>
      <c r="AO490" s="166" t="s">
        <v>1355</v>
      </c>
      <c r="AP490" s="166" t="s">
        <v>130</v>
      </c>
      <c r="AQ490" s="166" t="s">
        <v>184</v>
      </c>
      <c r="AR490" s="166" t="s">
        <v>826</v>
      </c>
      <c r="AS490" s="166" t="s">
        <v>3269</v>
      </c>
      <c r="AT490" s="166" t="s">
        <v>3278</v>
      </c>
      <c r="AU490" s="166" t="s">
        <v>527</v>
      </c>
      <c r="AV490" s="166"/>
      <c r="AW490" s="166" t="s">
        <v>3271</v>
      </c>
      <c r="AX490" s="166"/>
      <c r="AY490" s="166"/>
      <c r="AZ490" s="166"/>
      <c r="BA490" s="166"/>
      <c r="BB490" s="166">
        <v>85728867</v>
      </c>
      <c r="BC490" s="166" t="s">
        <v>137</v>
      </c>
      <c r="BD490" s="166" t="s">
        <v>138</v>
      </c>
      <c r="BE490" s="166" t="s">
        <v>375</v>
      </c>
      <c r="BF490" s="166" t="s">
        <v>217</v>
      </c>
      <c r="BG490" s="166" t="s">
        <v>190</v>
      </c>
      <c r="BH490" s="166" t="s">
        <v>141</v>
      </c>
      <c r="BI490" s="166" t="s">
        <v>191</v>
      </c>
      <c r="BJ490" s="166" t="s">
        <v>111</v>
      </c>
      <c r="BK490" s="166"/>
      <c r="BL490" s="166" t="s">
        <v>142</v>
      </c>
      <c r="BM490" s="166"/>
      <c r="BN490" s="166" t="s">
        <v>192</v>
      </c>
      <c r="BO490" s="166" t="s">
        <v>172</v>
      </c>
    </row>
    <row r="491" spans="1:67">
      <c r="A491" s="166">
        <v>481</v>
      </c>
      <c r="B491" s="166" t="s">
        <v>106</v>
      </c>
      <c r="C491" s="166" t="s">
        <v>107</v>
      </c>
      <c r="D491" s="166" t="s">
        <v>3261</v>
      </c>
      <c r="E491" s="166" t="s">
        <v>3262</v>
      </c>
      <c r="F491" s="166" t="s">
        <v>1355</v>
      </c>
      <c r="G491" s="166" t="s">
        <v>3263</v>
      </c>
      <c r="H491" s="166" t="s">
        <v>3264</v>
      </c>
      <c r="I491" s="166"/>
      <c r="J491" s="166" t="s">
        <v>228</v>
      </c>
      <c r="K491" s="166" t="s">
        <v>32</v>
      </c>
      <c r="L491" s="166" t="s">
        <v>171</v>
      </c>
      <c r="M491" s="166" t="s">
        <v>172</v>
      </c>
      <c r="N491" s="166" t="s">
        <v>1358</v>
      </c>
      <c r="O491" s="166"/>
      <c r="P491" s="166"/>
      <c r="Q491" s="166" t="s">
        <v>3261</v>
      </c>
      <c r="R491" s="166" t="s">
        <v>32</v>
      </c>
      <c r="S491" s="166" t="s">
        <v>3265</v>
      </c>
      <c r="T491" s="166" t="s">
        <v>117</v>
      </c>
      <c r="U491" s="166" t="s">
        <v>3266</v>
      </c>
      <c r="V491" s="166" t="s">
        <v>119</v>
      </c>
      <c r="W491" s="166" t="s">
        <v>3267</v>
      </c>
      <c r="X491" s="166" t="s">
        <v>228</v>
      </c>
      <c r="Y491" s="166" t="s">
        <v>1812</v>
      </c>
      <c r="Z491" s="166" t="s">
        <v>122</v>
      </c>
      <c r="AA491" s="166" t="s">
        <v>1102</v>
      </c>
      <c r="AB491" s="166" t="s">
        <v>3261</v>
      </c>
      <c r="AC491" s="166">
        <v>5785286</v>
      </c>
      <c r="AD491" s="166" t="s">
        <v>32</v>
      </c>
      <c r="AE491" s="166" t="s">
        <v>3268</v>
      </c>
      <c r="AF491" s="166" t="s">
        <v>32</v>
      </c>
      <c r="AG491" s="166" t="s">
        <v>3268</v>
      </c>
      <c r="AH491" s="167" t="s">
        <v>41</v>
      </c>
      <c r="AI491" s="166" t="s">
        <v>1435</v>
      </c>
      <c r="AJ491" s="166" t="s">
        <v>913</v>
      </c>
      <c r="AK491" s="166" t="s">
        <v>127</v>
      </c>
      <c r="AL491" s="166" t="s">
        <v>111</v>
      </c>
      <c r="AM491" s="168">
        <v>7488.6</v>
      </c>
      <c r="AN491" s="166"/>
      <c r="AO491" s="166" t="s">
        <v>1355</v>
      </c>
      <c r="AP491" s="166" t="s">
        <v>130</v>
      </c>
      <c r="AQ491" s="166" t="s">
        <v>184</v>
      </c>
      <c r="AR491" s="166" t="s">
        <v>826</v>
      </c>
      <c r="AS491" s="166" t="s">
        <v>3269</v>
      </c>
      <c r="AT491" s="166" t="s">
        <v>3279</v>
      </c>
      <c r="AU491" s="166" t="s">
        <v>527</v>
      </c>
      <c r="AV491" s="166"/>
      <c r="AW491" s="166" t="s">
        <v>3271</v>
      </c>
      <c r="AX491" s="166"/>
      <c r="AY491" s="166"/>
      <c r="AZ491" s="166"/>
      <c r="BA491" s="166"/>
      <c r="BB491" s="166">
        <v>85728867</v>
      </c>
      <c r="BC491" s="166" t="s">
        <v>137</v>
      </c>
      <c r="BD491" s="166" t="s">
        <v>138</v>
      </c>
      <c r="BE491" s="166" t="s">
        <v>375</v>
      </c>
      <c r="BF491" s="166" t="s">
        <v>217</v>
      </c>
      <c r="BG491" s="166" t="s">
        <v>190</v>
      </c>
      <c r="BH491" s="166" t="s">
        <v>141</v>
      </c>
      <c r="BI491" s="166" t="s">
        <v>191</v>
      </c>
      <c r="BJ491" s="166" t="s">
        <v>111</v>
      </c>
      <c r="BK491" s="166"/>
      <c r="BL491" s="166" t="s">
        <v>142</v>
      </c>
      <c r="BM491" s="166"/>
      <c r="BN491" s="166" t="s">
        <v>192</v>
      </c>
      <c r="BO491" s="166" t="s">
        <v>172</v>
      </c>
    </row>
    <row r="492" spans="1:67">
      <c r="A492" s="166">
        <v>482</v>
      </c>
      <c r="B492" s="166" t="s">
        <v>106</v>
      </c>
      <c r="C492" s="166" t="s">
        <v>107</v>
      </c>
      <c r="D492" s="166" t="s">
        <v>3261</v>
      </c>
      <c r="E492" s="166" t="s">
        <v>3262</v>
      </c>
      <c r="F492" s="166" t="s">
        <v>1355</v>
      </c>
      <c r="G492" s="166" t="s">
        <v>3263</v>
      </c>
      <c r="H492" s="166" t="s">
        <v>3264</v>
      </c>
      <c r="I492" s="166"/>
      <c r="J492" s="166" t="s">
        <v>228</v>
      </c>
      <c r="K492" s="166" t="s">
        <v>32</v>
      </c>
      <c r="L492" s="166" t="s">
        <v>171</v>
      </c>
      <c r="M492" s="166" t="s">
        <v>172</v>
      </c>
      <c r="N492" s="166" t="s">
        <v>1358</v>
      </c>
      <c r="O492" s="166"/>
      <c r="P492" s="166"/>
      <c r="Q492" s="166" t="s">
        <v>3261</v>
      </c>
      <c r="R492" s="166" t="s">
        <v>32</v>
      </c>
      <c r="S492" s="166" t="s">
        <v>3265</v>
      </c>
      <c r="T492" s="166" t="s">
        <v>117</v>
      </c>
      <c r="U492" s="166" t="s">
        <v>3266</v>
      </c>
      <c r="V492" s="166" t="s">
        <v>119</v>
      </c>
      <c r="W492" s="166" t="s">
        <v>3267</v>
      </c>
      <c r="X492" s="166" t="s">
        <v>228</v>
      </c>
      <c r="Y492" s="166" t="s">
        <v>1812</v>
      </c>
      <c r="Z492" s="166" t="s">
        <v>122</v>
      </c>
      <c r="AA492" s="166" t="s">
        <v>1102</v>
      </c>
      <c r="AB492" s="166" t="s">
        <v>3261</v>
      </c>
      <c r="AC492" s="166">
        <v>5785286</v>
      </c>
      <c r="AD492" s="166" t="s">
        <v>32</v>
      </c>
      <c r="AE492" s="166" t="s">
        <v>3268</v>
      </c>
      <c r="AF492" s="166" t="s">
        <v>32</v>
      </c>
      <c r="AG492" s="166" t="s">
        <v>3268</v>
      </c>
      <c r="AH492" s="167" t="s">
        <v>41</v>
      </c>
      <c r="AI492" s="166" t="s">
        <v>3280</v>
      </c>
      <c r="AJ492" s="166" t="s">
        <v>2709</v>
      </c>
      <c r="AK492" s="166" t="s">
        <v>127</v>
      </c>
      <c r="AL492" s="166" t="s">
        <v>111</v>
      </c>
      <c r="AM492" s="168">
        <v>17500</v>
      </c>
      <c r="AN492" s="166"/>
      <c r="AO492" s="166" t="s">
        <v>1355</v>
      </c>
      <c r="AP492" s="166" t="s">
        <v>130</v>
      </c>
      <c r="AQ492" s="166" t="s">
        <v>184</v>
      </c>
      <c r="AR492" s="166" t="s">
        <v>826</v>
      </c>
      <c r="AS492" s="166" t="s">
        <v>3269</v>
      </c>
      <c r="AT492" s="166"/>
      <c r="AU492" s="166" t="s">
        <v>527</v>
      </c>
      <c r="AV492" s="166"/>
      <c r="AW492" s="166" t="s">
        <v>3271</v>
      </c>
      <c r="AX492" s="166"/>
      <c r="AY492" s="166"/>
      <c r="AZ492" s="166"/>
      <c r="BA492" s="166"/>
      <c r="BB492" s="166">
        <v>85728867</v>
      </c>
      <c r="BC492" s="166" t="s">
        <v>137</v>
      </c>
      <c r="BD492" s="166" t="s">
        <v>138</v>
      </c>
      <c r="BE492" s="166" t="s">
        <v>375</v>
      </c>
      <c r="BF492" s="166" t="s">
        <v>217</v>
      </c>
      <c r="BG492" s="166" t="s">
        <v>190</v>
      </c>
      <c r="BH492" s="166" t="s">
        <v>141</v>
      </c>
      <c r="BI492" s="166" t="s">
        <v>191</v>
      </c>
      <c r="BJ492" s="166" t="s">
        <v>111</v>
      </c>
      <c r="BK492" s="166"/>
      <c r="BL492" s="166"/>
      <c r="BM492" s="166"/>
      <c r="BN492" s="166" t="s">
        <v>192</v>
      </c>
      <c r="BO492" s="166" t="s">
        <v>172</v>
      </c>
    </row>
    <row r="493" spans="1:67">
      <c r="A493" s="166">
        <v>483</v>
      </c>
      <c r="B493" s="166" t="s">
        <v>106</v>
      </c>
      <c r="C493" s="166" t="s">
        <v>107</v>
      </c>
      <c r="D493" s="166" t="s">
        <v>3261</v>
      </c>
      <c r="E493" s="166" t="s">
        <v>3262</v>
      </c>
      <c r="F493" s="166" t="s">
        <v>1355</v>
      </c>
      <c r="G493" s="166" t="s">
        <v>3263</v>
      </c>
      <c r="H493" s="166" t="s">
        <v>3264</v>
      </c>
      <c r="I493" s="166"/>
      <c r="J493" s="166" t="s">
        <v>228</v>
      </c>
      <c r="K493" s="166" t="s">
        <v>32</v>
      </c>
      <c r="L493" s="166" t="s">
        <v>171</v>
      </c>
      <c r="M493" s="166" t="s">
        <v>172</v>
      </c>
      <c r="N493" s="166" t="s">
        <v>1358</v>
      </c>
      <c r="O493" s="166"/>
      <c r="P493" s="166"/>
      <c r="Q493" s="166" t="s">
        <v>3261</v>
      </c>
      <c r="R493" s="166" t="s">
        <v>32</v>
      </c>
      <c r="S493" s="166" t="s">
        <v>3265</v>
      </c>
      <c r="T493" s="166" t="s">
        <v>117</v>
      </c>
      <c r="U493" s="166" t="s">
        <v>3266</v>
      </c>
      <c r="V493" s="166" t="s">
        <v>119</v>
      </c>
      <c r="W493" s="166" t="s">
        <v>3267</v>
      </c>
      <c r="X493" s="166" t="s">
        <v>228</v>
      </c>
      <c r="Y493" s="166" t="s">
        <v>1812</v>
      </c>
      <c r="Z493" s="166" t="s">
        <v>122</v>
      </c>
      <c r="AA493" s="166" t="s">
        <v>1102</v>
      </c>
      <c r="AB493" s="166" t="s">
        <v>3261</v>
      </c>
      <c r="AC493" s="166">
        <v>5785286</v>
      </c>
      <c r="AD493" s="166" t="s">
        <v>32</v>
      </c>
      <c r="AE493" s="166" t="s">
        <v>3268</v>
      </c>
      <c r="AF493" s="166" t="s">
        <v>32</v>
      </c>
      <c r="AG493" s="166" t="s">
        <v>3268</v>
      </c>
      <c r="AH493" s="167" t="s">
        <v>41</v>
      </c>
      <c r="AI493" s="166" t="s">
        <v>3281</v>
      </c>
      <c r="AJ493" s="166" t="s">
        <v>935</v>
      </c>
      <c r="AK493" s="166" t="s">
        <v>127</v>
      </c>
      <c r="AL493" s="166" t="s">
        <v>111</v>
      </c>
      <c r="AM493" s="168">
        <v>10000</v>
      </c>
      <c r="AN493" s="166"/>
      <c r="AO493" s="166" t="s">
        <v>1355</v>
      </c>
      <c r="AP493" s="166" t="s">
        <v>130</v>
      </c>
      <c r="AQ493" s="166" t="s">
        <v>184</v>
      </c>
      <c r="AR493" s="166" t="s">
        <v>826</v>
      </c>
      <c r="AS493" s="166" t="s">
        <v>3269</v>
      </c>
      <c r="AT493" s="166"/>
      <c r="AU493" s="166" t="s">
        <v>527</v>
      </c>
      <c r="AV493" s="166"/>
      <c r="AW493" s="166" t="s">
        <v>3271</v>
      </c>
      <c r="AX493" s="166"/>
      <c r="AY493" s="166"/>
      <c r="AZ493" s="166"/>
      <c r="BA493" s="166"/>
      <c r="BB493" s="166">
        <v>85728867</v>
      </c>
      <c r="BC493" s="166" t="s">
        <v>137</v>
      </c>
      <c r="BD493" s="166" t="s">
        <v>138</v>
      </c>
      <c r="BE493" s="166" t="s">
        <v>375</v>
      </c>
      <c r="BF493" s="166" t="s">
        <v>217</v>
      </c>
      <c r="BG493" s="166" t="s">
        <v>190</v>
      </c>
      <c r="BH493" s="166" t="s">
        <v>141</v>
      </c>
      <c r="BI493" s="166" t="s">
        <v>191</v>
      </c>
      <c r="BJ493" s="166" t="s">
        <v>111</v>
      </c>
      <c r="BK493" s="166"/>
      <c r="BL493" s="166"/>
      <c r="BM493" s="166"/>
      <c r="BN493" s="166" t="s">
        <v>192</v>
      </c>
      <c r="BO493" s="166" t="s">
        <v>172</v>
      </c>
    </row>
    <row r="494" spans="1:67">
      <c r="A494" s="166">
        <v>484</v>
      </c>
      <c r="B494" s="166" t="s">
        <v>106</v>
      </c>
      <c r="C494" s="166" t="s">
        <v>107</v>
      </c>
      <c r="D494" s="166" t="s">
        <v>3282</v>
      </c>
      <c r="E494" s="166" t="s">
        <v>3283</v>
      </c>
      <c r="F494" s="166" t="s">
        <v>436</v>
      </c>
      <c r="G494" s="166" t="s">
        <v>3284</v>
      </c>
      <c r="H494" s="166" t="s">
        <v>3285</v>
      </c>
      <c r="I494" s="166"/>
      <c r="J494" s="166" t="s">
        <v>463</v>
      </c>
      <c r="K494" s="166" t="s">
        <v>9</v>
      </c>
      <c r="L494" s="166" t="s">
        <v>171</v>
      </c>
      <c r="M494" s="166" t="s">
        <v>172</v>
      </c>
      <c r="N494" s="166" t="s">
        <v>440</v>
      </c>
      <c r="O494" s="166"/>
      <c r="P494" s="166"/>
      <c r="Q494" s="166" t="s">
        <v>3282</v>
      </c>
      <c r="R494" s="166" t="s">
        <v>9</v>
      </c>
      <c r="S494" s="166" t="s">
        <v>3286</v>
      </c>
      <c r="T494" s="166" t="s">
        <v>117</v>
      </c>
      <c r="U494" s="166" t="s">
        <v>3287</v>
      </c>
      <c r="V494" s="166" t="s">
        <v>119</v>
      </c>
      <c r="W494" s="166" t="s">
        <v>276</v>
      </c>
      <c r="X494" s="166" t="s">
        <v>463</v>
      </c>
      <c r="Y494" s="166" t="s">
        <v>3288</v>
      </c>
      <c r="Z494" s="166" t="s">
        <v>3289</v>
      </c>
      <c r="AA494" s="166" t="s">
        <v>3290</v>
      </c>
      <c r="AB494" s="166" t="s">
        <v>3282</v>
      </c>
      <c r="AC494" s="166">
        <v>5785088</v>
      </c>
      <c r="AD494" s="166" t="s">
        <v>9</v>
      </c>
      <c r="AE494" s="166" t="s">
        <v>3291</v>
      </c>
      <c r="AF494" s="166" t="s">
        <v>9</v>
      </c>
      <c r="AG494" s="166" t="s">
        <v>3292</v>
      </c>
      <c r="AH494" s="167" t="s">
        <v>38</v>
      </c>
      <c r="AI494" s="166" t="s">
        <v>3293</v>
      </c>
      <c r="AJ494" s="166" t="s">
        <v>2847</v>
      </c>
      <c r="AK494" s="166" t="s">
        <v>127</v>
      </c>
      <c r="AL494" s="166" t="s">
        <v>111</v>
      </c>
      <c r="AM494" s="168">
        <v>4600</v>
      </c>
      <c r="AN494" s="166"/>
      <c r="AO494" s="166" t="s">
        <v>436</v>
      </c>
      <c r="AP494" s="166" t="s">
        <v>130</v>
      </c>
      <c r="AQ494" s="166" t="s">
        <v>184</v>
      </c>
      <c r="AR494" s="166"/>
      <c r="AS494" s="166" t="s">
        <v>3294</v>
      </c>
      <c r="AT494" s="166"/>
      <c r="AU494" s="166" t="s">
        <v>527</v>
      </c>
      <c r="AV494" s="166"/>
      <c r="AW494" s="166" t="s">
        <v>3295</v>
      </c>
      <c r="AX494" s="166"/>
      <c r="AY494" s="166"/>
      <c r="AZ494" s="166"/>
      <c r="BA494" s="166"/>
      <c r="BB494" s="166">
        <v>52775376</v>
      </c>
      <c r="BC494" s="166" t="s">
        <v>137</v>
      </c>
      <c r="BD494" s="166" t="s">
        <v>238</v>
      </c>
      <c r="BE494" s="166" t="s">
        <v>285</v>
      </c>
      <c r="BF494" s="166" t="s">
        <v>217</v>
      </c>
      <c r="BG494" s="166" t="s">
        <v>190</v>
      </c>
      <c r="BH494" s="166" t="s">
        <v>241</v>
      </c>
      <c r="BI494" s="166" t="s">
        <v>191</v>
      </c>
      <c r="BJ494" s="166" t="s">
        <v>111</v>
      </c>
      <c r="BK494" s="166"/>
      <c r="BL494" s="166"/>
      <c r="BM494" s="166"/>
      <c r="BN494" s="166"/>
      <c r="BO494" s="166" t="s">
        <v>172</v>
      </c>
    </row>
    <row r="495" spans="1:67">
      <c r="A495" s="166">
        <v>485</v>
      </c>
      <c r="B495" s="166" t="s">
        <v>106</v>
      </c>
      <c r="C495" s="166" t="s">
        <v>107</v>
      </c>
      <c r="D495" s="166" t="s">
        <v>3296</v>
      </c>
      <c r="E495" s="166" t="s">
        <v>3297</v>
      </c>
      <c r="F495" s="166" t="s">
        <v>3298</v>
      </c>
      <c r="G495" s="166" t="s">
        <v>3299</v>
      </c>
      <c r="H495" s="166" t="s">
        <v>3300</v>
      </c>
      <c r="I495" s="166"/>
      <c r="J495" s="166" t="s">
        <v>198</v>
      </c>
      <c r="K495" s="166" t="s">
        <v>23</v>
      </c>
      <c r="L495" s="166" t="s">
        <v>171</v>
      </c>
      <c r="M495" s="166" t="s">
        <v>172</v>
      </c>
      <c r="N495" s="166" t="s">
        <v>3301</v>
      </c>
      <c r="O495" s="166"/>
      <c r="P495" s="166"/>
      <c r="Q495" s="166" t="s">
        <v>3296</v>
      </c>
      <c r="R495" s="166" t="s">
        <v>23</v>
      </c>
      <c r="S495" s="166" t="s">
        <v>3302</v>
      </c>
      <c r="T495" s="166" t="s">
        <v>117</v>
      </c>
      <c r="U495" s="166" t="s">
        <v>3303</v>
      </c>
      <c r="V495" s="166" t="s">
        <v>119</v>
      </c>
      <c r="W495" s="166" t="s">
        <v>276</v>
      </c>
      <c r="X495" s="166" t="s">
        <v>198</v>
      </c>
      <c r="Y495" s="166" t="s">
        <v>2182</v>
      </c>
      <c r="Z495" s="166" t="s">
        <v>2334</v>
      </c>
      <c r="AA495" s="166" t="s">
        <v>2590</v>
      </c>
      <c r="AB495" s="166" t="s">
        <v>3296</v>
      </c>
      <c r="AC495" s="166">
        <v>5785009</v>
      </c>
      <c r="AD495" s="166" t="s">
        <v>23</v>
      </c>
      <c r="AE495" s="166" t="s">
        <v>3304</v>
      </c>
      <c r="AF495" s="166" t="s">
        <v>23</v>
      </c>
      <c r="AG495" s="166" t="s">
        <v>3304</v>
      </c>
      <c r="AH495" s="167" t="s">
        <v>41</v>
      </c>
      <c r="AI495" s="166" t="s">
        <v>3009</v>
      </c>
      <c r="AJ495" s="166" t="s">
        <v>517</v>
      </c>
      <c r="AK495" s="166" t="s">
        <v>127</v>
      </c>
      <c r="AL495" s="166" t="s">
        <v>111</v>
      </c>
      <c r="AM495" s="168">
        <v>1582.7</v>
      </c>
      <c r="AN495" s="166" t="s">
        <v>128</v>
      </c>
      <c r="AO495" s="166" t="s">
        <v>3298</v>
      </c>
      <c r="AP495" s="166" t="s">
        <v>130</v>
      </c>
      <c r="AQ495" s="166" t="s">
        <v>184</v>
      </c>
      <c r="AR495" s="166" t="s">
        <v>132</v>
      </c>
      <c r="AS495" s="166" t="s">
        <v>3305</v>
      </c>
      <c r="AT495" s="166" t="s">
        <v>3306</v>
      </c>
      <c r="AU495" s="166" t="s">
        <v>527</v>
      </c>
      <c r="AV495" s="166"/>
      <c r="AW495" s="166" t="s">
        <v>3307</v>
      </c>
      <c r="AX495" s="166"/>
      <c r="AY495" s="166"/>
      <c r="AZ495" s="166"/>
      <c r="BA495" s="166"/>
      <c r="BB495" s="166">
        <v>67973113</v>
      </c>
      <c r="BC495" s="166" t="s">
        <v>137</v>
      </c>
      <c r="BD495" s="166" t="s">
        <v>238</v>
      </c>
      <c r="BE495" s="166" t="s">
        <v>276</v>
      </c>
      <c r="BF495" s="166" t="s">
        <v>217</v>
      </c>
      <c r="BG495" s="166" t="s">
        <v>190</v>
      </c>
      <c r="BH495" s="166" t="s">
        <v>241</v>
      </c>
      <c r="BI495" s="166" t="s">
        <v>191</v>
      </c>
      <c r="BJ495" s="166" t="s">
        <v>111</v>
      </c>
      <c r="BK495" s="166"/>
      <c r="BL495" s="166" t="s">
        <v>142</v>
      </c>
      <c r="BM495" s="166"/>
      <c r="BN495" s="166"/>
      <c r="BO495" s="166" t="s">
        <v>172</v>
      </c>
    </row>
    <row r="496" spans="1:67">
      <c r="A496" s="166">
        <v>486</v>
      </c>
      <c r="B496" s="166" t="s">
        <v>106</v>
      </c>
      <c r="C496" s="166" t="s">
        <v>107</v>
      </c>
      <c r="D496" s="166" t="s">
        <v>3296</v>
      </c>
      <c r="E496" s="166" t="s">
        <v>3297</v>
      </c>
      <c r="F496" s="166" t="s">
        <v>3298</v>
      </c>
      <c r="G496" s="166" t="s">
        <v>3299</v>
      </c>
      <c r="H496" s="166" t="s">
        <v>3300</v>
      </c>
      <c r="I496" s="166"/>
      <c r="J496" s="166" t="s">
        <v>198</v>
      </c>
      <c r="K496" s="166" t="s">
        <v>23</v>
      </c>
      <c r="L496" s="166" t="s">
        <v>171</v>
      </c>
      <c r="M496" s="166" t="s">
        <v>172</v>
      </c>
      <c r="N496" s="166" t="s">
        <v>3301</v>
      </c>
      <c r="O496" s="166"/>
      <c r="P496" s="166"/>
      <c r="Q496" s="166" t="s">
        <v>3296</v>
      </c>
      <c r="R496" s="166" t="s">
        <v>23</v>
      </c>
      <c r="S496" s="166" t="s">
        <v>3302</v>
      </c>
      <c r="T496" s="166" t="s">
        <v>117</v>
      </c>
      <c r="U496" s="166" t="s">
        <v>3303</v>
      </c>
      <c r="V496" s="166" t="s">
        <v>119</v>
      </c>
      <c r="W496" s="166" t="s">
        <v>276</v>
      </c>
      <c r="X496" s="166" t="s">
        <v>198</v>
      </c>
      <c r="Y496" s="166" t="s">
        <v>2182</v>
      </c>
      <c r="Z496" s="166" t="s">
        <v>2334</v>
      </c>
      <c r="AA496" s="166" t="s">
        <v>2590</v>
      </c>
      <c r="AB496" s="166" t="s">
        <v>3296</v>
      </c>
      <c r="AC496" s="166">
        <v>5785009</v>
      </c>
      <c r="AD496" s="166" t="s">
        <v>23</v>
      </c>
      <c r="AE496" s="166" t="s">
        <v>3304</v>
      </c>
      <c r="AF496" s="166" t="s">
        <v>23</v>
      </c>
      <c r="AG496" s="166" t="s">
        <v>3304</v>
      </c>
      <c r="AH496" s="167" t="s">
        <v>41</v>
      </c>
      <c r="AI496" s="166" t="s">
        <v>3013</v>
      </c>
      <c r="AJ496" s="166" t="s">
        <v>510</v>
      </c>
      <c r="AK496" s="166" t="s">
        <v>127</v>
      </c>
      <c r="AL496" s="166" t="s">
        <v>111</v>
      </c>
      <c r="AM496" s="168">
        <v>4248.3</v>
      </c>
      <c r="AN496" s="166" t="s">
        <v>128</v>
      </c>
      <c r="AO496" s="166" t="s">
        <v>3298</v>
      </c>
      <c r="AP496" s="166" t="s">
        <v>130</v>
      </c>
      <c r="AQ496" s="166" t="s">
        <v>184</v>
      </c>
      <c r="AR496" s="166" t="s">
        <v>132</v>
      </c>
      <c r="AS496" s="166" t="s">
        <v>3305</v>
      </c>
      <c r="AT496" s="166" t="s">
        <v>3308</v>
      </c>
      <c r="AU496" s="166" t="s">
        <v>527</v>
      </c>
      <c r="AV496" s="166"/>
      <c r="AW496" s="166" t="s">
        <v>3307</v>
      </c>
      <c r="AX496" s="166"/>
      <c r="AY496" s="166"/>
      <c r="AZ496" s="166"/>
      <c r="BA496" s="166"/>
      <c r="BB496" s="166">
        <v>67973113</v>
      </c>
      <c r="BC496" s="166" t="s">
        <v>137</v>
      </c>
      <c r="BD496" s="166" t="s">
        <v>238</v>
      </c>
      <c r="BE496" s="166" t="s">
        <v>276</v>
      </c>
      <c r="BF496" s="166" t="s">
        <v>217</v>
      </c>
      <c r="BG496" s="166" t="s">
        <v>190</v>
      </c>
      <c r="BH496" s="166" t="s">
        <v>241</v>
      </c>
      <c r="BI496" s="166" t="s">
        <v>191</v>
      </c>
      <c r="BJ496" s="166" t="s">
        <v>111</v>
      </c>
      <c r="BK496" s="166"/>
      <c r="BL496" s="166" t="s">
        <v>142</v>
      </c>
      <c r="BM496" s="166"/>
      <c r="BN496" s="166"/>
      <c r="BO496" s="166" t="s">
        <v>172</v>
      </c>
    </row>
    <row r="497" spans="1:67">
      <c r="A497" s="166">
        <v>487</v>
      </c>
      <c r="B497" s="166" t="s">
        <v>106</v>
      </c>
      <c r="C497" s="166" t="s">
        <v>107</v>
      </c>
      <c r="D497" s="166" t="s">
        <v>3296</v>
      </c>
      <c r="E497" s="166" t="s">
        <v>3297</v>
      </c>
      <c r="F497" s="166" t="s">
        <v>3298</v>
      </c>
      <c r="G497" s="166" t="s">
        <v>3299</v>
      </c>
      <c r="H497" s="166" t="s">
        <v>3300</v>
      </c>
      <c r="I497" s="166"/>
      <c r="J497" s="166" t="s">
        <v>198</v>
      </c>
      <c r="K497" s="166" t="s">
        <v>23</v>
      </c>
      <c r="L497" s="166" t="s">
        <v>171</v>
      </c>
      <c r="M497" s="166" t="s">
        <v>172</v>
      </c>
      <c r="N497" s="166" t="s">
        <v>3301</v>
      </c>
      <c r="O497" s="166"/>
      <c r="P497" s="166"/>
      <c r="Q497" s="166" t="s">
        <v>3296</v>
      </c>
      <c r="R497" s="166" t="s">
        <v>23</v>
      </c>
      <c r="S497" s="166" t="s">
        <v>3302</v>
      </c>
      <c r="T497" s="166" t="s">
        <v>117</v>
      </c>
      <c r="U497" s="166" t="s">
        <v>3303</v>
      </c>
      <c r="V497" s="166" t="s">
        <v>119</v>
      </c>
      <c r="W497" s="166" t="s">
        <v>276</v>
      </c>
      <c r="X497" s="166" t="s">
        <v>198</v>
      </c>
      <c r="Y497" s="166" t="s">
        <v>2182</v>
      </c>
      <c r="Z497" s="166" t="s">
        <v>2334</v>
      </c>
      <c r="AA497" s="166" t="s">
        <v>2590</v>
      </c>
      <c r="AB497" s="166" t="s">
        <v>3296</v>
      </c>
      <c r="AC497" s="166">
        <v>5785009</v>
      </c>
      <c r="AD497" s="166" t="s">
        <v>23</v>
      </c>
      <c r="AE497" s="166" t="s">
        <v>3304</v>
      </c>
      <c r="AF497" s="166" t="s">
        <v>23</v>
      </c>
      <c r="AG497" s="166" t="s">
        <v>3304</v>
      </c>
      <c r="AH497" s="167" t="s">
        <v>41</v>
      </c>
      <c r="AI497" s="166" t="s">
        <v>3309</v>
      </c>
      <c r="AJ497" s="166" t="s">
        <v>1913</v>
      </c>
      <c r="AK497" s="166" t="s">
        <v>127</v>
      </c>
      <c r="AL497" s="166" t="s">
        <v>111</v>
      </c>
      <c r="AM497" s="168">
        <v>4469</v>
      </c>
      <c r="AN497" s="166" t="s">
        <v>128</v>
      </c>
      <c r="AO497" s="166" t="s">
        <v>3298</v>
      </c>
      <c r="AP497" s="166" t="s">
        <v>130</v>
      </c>
      <c r="AQ497" s="166" t="s">
        <v>184</v>
      </c>
      <c r="AR497" s="166" t="s">
        <v>132</v>
      </c>
      <c r="AS497" s="166" t="s">
        <v>3305</v>
      </c>
      <c r="AT497" s="166"/>
      <c r="AU497" s="166" t="s">
        <v>527</v>
      </c>
      <c r="AV497" s="166"/>
      <c r="AW497" s="166" t="s">
        <v>3307</v>
      </c>
      <c r="AX497" s="166"/>
      <c r="AY497" s="166"/>
      <c r="AZ497" s="166"/>
      <c r="BA497" s="166"/>
      <c r="BB497" s="166">
        <v>67973113</v>
      </c>
      <c r="BC497" s="166" t="s">
        <v>137</v>
      </c>
      <c r="BD497" s="166" t="s">
        <v>238</v>
      </c>
      <c r="BE497" s="166" t="s">
        <v>276</v>
      </c>
      <c r="BF497" s="166" t="s">
        <v>217</v>
      </c>
      <c r="BG497" s="166" t="s">
        <v>190</v>
      </c>
      <c r="BH497" s="166" t="s">
        <v>241</v>
      </c>
      <c r="BI497" s="166" t="s">
        <v>191</v>
      </c>
      <c r="BJ497" s="166" t="s">
        <v>111</v>
      </c>
      <c r="BK497" s="166"/>
      <c r="BL497" s="166"/>
      <c r="BM497" s="166"/>
      <c r="BN497" s="166"/>
      <c r="BO497" s="166" t="s">
        <v>172</v>
      </c>
    </row>
    <row r="498" spans="1:67">
      <c r="A498" s="166">
        <v>488</v>
      </c>
      <c r="B498" s="166" t="s">
        <v>106</v>
      </c>
      <c r="C498" s="166" t="s">
        <v>107</v>
      </c>
      <c r="D498" s="166" t="s">
        <v>755</v>
      </c>
      <c r="E498" s="166" t="s">
        <v>3310</v>
      </c>
      <c r="F498" s="166" t="s">
        <v>2901</v>
      </c>
      <c r="G498" s="166" t="s">
        <v>3311</v>
      </c>
      <c r="H498" s="166" t="s">
        <v>3312</v>
      </c>
      <c r="I498" s="166"/>
      <c r="J498" s="166" t="s">
        <v>228</v>
      </c>
      <c r="K498" s="166" t="s">
        <v>23</v>
      </c>
      <c r="L498" s="166" t="s">
        <v>171</v>
      </c>
      <c r="M498" s="166" t="s">
        <v>172</v>
      </c>
      <c r="N498" s="166" t="s">
        <v>2904</v>
      </c>
      <c r="O498" s="166"/>
      <c r="P498" s="166"/>
      <c r="Q498" s="166" t="s">
        <v>755</v>
      </c>
      <c r="R498" s="166" t="s">
        <v>23</v>
      </c>
      <c r="S498" s="166" t="s">
        <v>3313</v>
      </c>
      <c r="T498" s="166" t="s">
        <v>117</v>
      </c>
      <c r="U498" s="166" t="s">
        <v>3314</v>
      </c>
      <c r="V498" s="166" t="s">
        <v>119</v>
      </c>
      <c r="W498" s="166" t="s">
        <v>3315</v>
      </c>
      <c r="X498" s="166" t="s">
        <v>228</v>
      </c>
      <c r="Y498" s="166" t="s">
        <v>207</v>
      </c>
      <c r="Z498" s="166" t="s">
        <v>758</v>
      </c>
      <c r="AA498" s="166" t="s">
        <v>759</v>
      </c>
      <c r="AB498" s="166" t="s">
        <v>755</v>
      </c>
      <c r="AC498" s="166">
        <v>5785007</v>
      </c>
      <c r="AD498" s="166" t="s">
        <v>23</v>
      </c>
      <c r="AE498" s="166" t="s">
        <v>3316</v>
      </c>
      <c r="AF498" s="166" t="s">
        <v>23</v>
      </c>
      <c r="AG498" s="166" t="s">
        <v>3317</v>
      </c>
      <c r="AH498" s="167" t="s">
        <v>41</v>
      </c>
      <c r="AI498" s="166" t="s">
        <v>3318</v>
      </c>
      <c r="AJ498" s="166" t="s">
        <v>1146</v>
      </c>
      <c r="AK498" s="166" t="s">
        <v>127</v>
      </c>
      <c r="AL498" s="166" t="s">
        <v>111</v>
      </c>
      <c r="AM498" s="168">
        <v>13900</v>
      </c>
      <c r="AN498" s="166"/>
      <c r="AO498" s="166" t="s">
        <v>2901</v>
      </c>
      <c r="AP498" s="166" t="s">
        <v>130</v>
      </c>
      <c r="AQ498" s="166" t="s">
        <v>184</v>
      </c>
      <c r="AR498" s="166"/>
      <c r="AS498" s="166" t="s">
        <v>764</v>
      </c>
      <c r="AT498" s="166"/>
      <c r="AU498" s="166" t="s">
        <v>527</v>
      </c>
      <c r="AV498" s="166"/>
      <c r="AW498" s="166" t="s">
        <v>3319</v>
      </c>
      <c r="AX498" s="166"/>
      <c r="AY498" s="166"/>
      <c r="AZ498" s="166"/>
      <c r="BA498" s="166"/>
      <c r="BB498" s="166">
        <v>62712654</v>
      </c>
      <c r="BC498" s="166" t="s">
        <v>137</v>
      </c>
      <c r="BD498" s="166" t="s">
        <v>238</v>
      </c>
      <c r="BE498" s="166" t="s">
        <v>239</v>
      </c>
      <c r="BF498" s="166" t="s">
        <v>217</v>
      </c>
      <c r="BG498" s="166" t="s">
        <v>190</v>
      </c>
      <c r="BH498" s="166" t="s">
        <v>218</v>
      </c>
      <c r="BI498" s="166" t="s">
        <v>191</v>
      </c>
      <c r="BJ498" s="166" t="s">
        <v>111</v>
      </c>
      <c r="BK498" s="166"/>
      <c r="BL498" s="166"/>
      <c r="BM498" s="166"/>
      <c r="BN498" s="166" t="s">
        <v>192</v>
      </c>
      <c r="BO498" s="166" t="s">
        <v>172</v>
      </c>
    </row>
    <row r="499" spans="1:67">
      <c r="A499" s="166">
        <v>489</v>
      </c>
      <c r="B499" s="166" t="s">
        <v>106</v>
      </c>
      <c r="C499" s="166" t="s">
        <v>107</v>
      </c>
      <c r="D499" s="166" t="s">
        <v>755</v>
      </c>
      <c r="E499" s="166" t="s">
        <v>3310</v>
      </c>
      <c r="F499" s="166" t="s">
        <v>2901</v>
      </c>
      <c r="G499" s="166" t="s">
        <v>3311</v>
      </c>
      <c r="H499" s="166" t="s">
        <v>3312</v>
      </c>
      <c r="I499" s="166"/>
      <c r="J499" s="166" t="s">
        <v>228</v>
      </c>
      <c r="K499" s="166" t="s">
        <v>23</v>
      </c>
      <c r="L499" s="166" t="s">
        <v>171</v>
      </c>
      <c r="M499" s="166" t="s">
        <v>172</v>
      </c>
      <c r="N499" s="166" t="s">
        <v>2904</v>
      </c>
      <c r="O499" s="166"/>
      <c r="P499" s="166"/>
      <c r="Q499" s="166" t="s">
        <v>755</v>
      </c>
      <c r="R499" s="166" t="s">
        <v>23</v>
      </c>
      <c r="S499" s="166" t="s">
        <v>3313</v>
      </c>
      <c r="T499" s="166" t="s">
        <v>117</v>
      </c>
      <c r="U499" s="166" t="s">
        <v>3314</v>
      </c>
      <c r="V499" s="166" t="s">
        <v>119</v>
      </c>
      <c r="W499" s="166" t="s">
        <v>3315</v>
      </c>
      <c r="X499" s="166" t="s">
        <v>228</v>
      </c>
      <c r="Y499" s="166" t="s">
        <v>207</v>
      </c>
      <c r="Z499" s="166" t="s">
        <v>758</v>
      </c>
      <c r="AA499" s="166" t="s">
        <v>759</v>
      </c>
      <c r="AB499" s="166" t="s">
        <v>755</v>
      </c>
      <c r="AC499" s="166">
        <v>5785007</v>
      </c>
      <c r="AD499" s="166" t="s">
        <v>23</v>
      </c>
      <c r="AE499" s="166" t="s">
        <v>3316</v>
      </c>
      <c r="AF499" s="166" t="s">
        <v>23</v>
      </c>
      <c r="AG499" s="166" t="s">
        <v>3317</v>
      </c>
      <c r="AH499" s="167" t="s">
        <v>41</v>
      </c>
      <c r="AI499" s="166" t="s">
        <v>3320</v>
      </c>
      <c r="AJ499" s="166" t="s">
        <v>768</v>
      </c>
      <c r="AK499" s="166" t="s">
        <v>127</v>
      </c>
      <c r="AL499" s="166" t="s">
        <v>111</v>
      </c>
      <c r="AM499" s="168">
        <v>3200</v>
      </c>
      <c r="AN499" s="166"/>
      <c r="AO499" s="166" t="s">
        <v>2901</v>
      </c>
      <c r="AP499" s="166" t="s">
        <v>130</v>
      </c>
      <c r="AQ499" s="166" t="s">
        <v>184</v>
      </c>
      <c r="AR499" s="166"/>
      <c r="AS499" s="166" t="s">
        <v>764</v>
      </c>
      <c r="AT499" s="166"/>
      <c r="AU499" s="166" t="s">
        <v>527</v>
      </c>
      <c r="AV499" s="166"/>
      <c r="AW499" s="166" t="s">
        <v>3319</v>
      </c>
      <c r="AX499" s="166"/>
      <c r="AY499" s="166"/>
      <c r="AZ499" s="166"/>
      <c r="BA499" s="166"/>
      <c r="BB499" s="166">
        <v>62712654</v>
      </c>
      <c r="BC499" s="166" t="s">
        <v>137</v>
      </c>
      <c r="BD499" s="166" t="s">
        <v>238</v>
      </c>
      <c r="BE499" s="166" t="s">
        <v>239</v>
      </c>
      <c r="BF499" s="166" t="s">
        <v>217</v>
      </c>
      <c r="BG499" s="166" t="s">
        <v>190</v>
      </c>
      <c r="BH499" s="166" t="s">
        <v>218</v>
      </c>
      <c r="BI499" s="166" t="s">
        <v>191</v>
      </c>
      <c r="BJ499" s="166" t="s">
        <v>111</v>
      </c>
      <c r="BK499" s="166"/>
      <c r="BL499" s="166"/>
      <c r="BM499" s="166"/>
      <c r="BN499" s="166" t="s">
        <v>192</v>
      </c>
      <c r="BO499" s="166" t="s">
        <v>172</v>
      </c>
    </row>
    <row r="500" spans="1:67">
      <c r="A500" s="166">
        <v>490</v>
      </c>
      <c r="B500" s="166" t="s">
        <v>106</v>
      </c>
      <c r="C500" s="166" t="s">
        <v>107</v>
      </c>
      <c r="D500" s="166" t="s">
        <v>298</v>
      </c>
      <c r="E500" s="166" t="s">
        <v>3321</v>
      </c>
      <c r="F500" s="166" t="s">
        <v>329</v>
      </c>
      <c r="G500" s="166" t="s">
        <v>3322</v>
      </c>
      <c r="H500" s="166" t="s">
        <v>362</v>
      </c>
      <c r="I500" s="166" t="s">
        <v>111</v>
      </c>
      <c r="J500" s="166" t="s">
        <v>112</v>
      </c>
      <c r="K500" s="166" t="s">
        <v>9</v>
      </c>
      <c r="L500" s="166" t="s">
        <v>402</v>
      </c>
      <c r="M500" s="166" t="s">
        <v>1668</v>
      </c>
      <c r="N500" s="166" t="s">
        <v>111</v>
      </c>
      <c r="O500" s="166"/>
      <c r="P500" s="166"/>
      <c r="Q500" s="166" t="s">
        <v>3323</v>
      </c>
      <c r="R500" s="166" t="s">
        <v>9</v>
      </c>
      <c r="S500" s="166" t="s">
        <v>3324</v>
      </c>
      <c r="T500" s="166" t="s">
        <v>204</v>
      </c>
      <c r="U500" s="166" t="s">
        <v>3325</v>
      </c>
      <c r="V500" s="166" t="s">
        <v>119</v>
      </c>
      <c r="W500" s="166" t="s">
        <v>366</v>
      </c>
      <c r="X500" s="166" t="s">
        <v>112</v>
      </c>
      <c r="Y500" s="166" t="s">
        <v>1229</v>
      </c>
      <c r="Z500" s="166" t="s">
        <v>1230</v>
      </c>
      <c r="AA500" s="166" t="s">
        <v>3326</v>
      </c>
      <c r="AB500" s="166" t="s">
        <v>3323</v>
      </c>
      <c r="AC500" s="166">
        <v>5784993</v>
      </c>
      <c r="AD500" s="166" t="s">
        <v>9</v>
      </c>
      <c r="AE500" s="166" t="s">
        <v>3327</v>
      </c>
      <c r="AF500" s="166" t="s">
        <v>9</v>
      </c>
      <c r="AG500" s="166" t="s">
        <v>3327</v>
      </c>
      <c r="AH500" s="167" t="s">
        <v>41</v>
      </c>
      <c r="AI500" s="166" t="s">
        <v>2803</v>
      </c>
      <c r="AJ500" s="166" t="s">
        <v>161</v>
      </c>
      <c r="AK500" s="166" t="s">
        <v>127</v>
      </c>
      <c r="AL500" s="166" t="s">
        <v>111</v>
      </c>
      <c r="AM500" s="168">
        <v>3662.2</v>
      </c>
      <c r="AN500" s="166"/>
      <c r="AO500" s="166" t="s">
        <v>111</v>
      </c>
      <c r="AP500" s="166" t="s">
        <v>212</v>
      </c>
      <c r="AQ500" s="166" t="s">
        <v>184</v>
      </c>
      <c r="AR500" s="166" t="s">
        <v>843</v>
      </c>
      <c r="AS500" s="166" t="s">
        <v>3328</v>
      </c>
      <c r="AT500" s="166" t="s">
        <v>3329</v>
      </c>
      <c r="AU500" s="166" t="s">
        <v>527</v>
      </c>
      <c r="AV500" s="166"/>
      <c r="AW500" s="166" t="s">
        <v>3330</v>
      </c>
      <c r="AX500" s="166"/>
      <c r="AY500" s="166"/>
      <c r="AZ500" s="166"/>
      <c r="BA500" s="166"/>
      <c r="BB500" s="166">
        <v>90195167</v>
      </c>
      <c r="BC500" s="166" t="s">
        <v>137</v>
      </c>
      <c r="BD500" s="166" t="s">
        <v>138</v>
      </c>
      <c r="BE500" s="166" t="s">
        <v>375</v>
      </c>
      <c r="BF500" s="166" t="s">
        <v>376</v>
      </c>
      <c r="BG500" s="166" t="s">
        <v>190</v>
      </c>
      <c r="BH500" s="166" t="s">
        <v>377</v>
      </c>
      <c r="BI500" s="166" t="s">
        <v>191</v>
      </c>
      <c r="BJ500" s="166" t="s">
        <v>111</v>
      </c>
      <c r="BK500" s="166"/>
      <c r="BL500" s="166" t="s">
        <v>142</v>
      </c>
      <c r="BM500" s="166"/>
      <c r="BN500" s="166" t="s">
        <v>192</v>
      </c>
      <c r="BO500" s="166" t="s">
        <v>307</v>
      </c>
    </row>
    <row r="501" spans="1:67">
      <c r="A501" s="166">
        <v>491</v>
      </c>
      <c r="B501" s="166" t="s">
        <v>106</v>
      </c>
      <c r="C501" s="166" t="s">
        <v>107</v>
      </c>
      <c r="D501" s="166" t="s">
        <v>298</v>
      </c>
      <c r="E501" s="166" t="s">
        <v>3321</v>
      </c>
      <c r="F501" s="166" t="s">
        <v>329</v>
      </c>
      <c r="G501" s="166" t="s">
        <v>3322</v>
      </c>
      <c r="H501" s="166" t="s">
        <v>362</v>
      </c>
      <c r="I501" s="166" t="s">
        <v>111</v>
      </c>
      <c r="J501" s="166" t="s">
        <v>112</v>
      </c>
      <c r="K501" s="166" t="s">
        <v>9</v>
      </c>
      <c r="L501" s="166" t="s">
        <v>402</v>
      </c>
      <c r="M501" s="166" t="s">
        <v>1668</v>
      </c>
      <c r="N501" s="166" t="s">
        <v>111</v>
      </c>
      <c r="O501" s="166"/>
      <c r="P501" s="166"/>
      <c r="Q501" s="166" t="s">
        <v>3323</v>
      </c>
      <c r="R501" s="166" t="s">
        <v>9</v>
      </c>
      <c r="S501" s="166" t="s">
        <v>3324</v>
      </c>
      <c r="T501" s="166" t="s">
        <v>204</v>
      </c>
      <c r="U501" s="166" t="s">
        <v>3325</v>
      </c>
      <c r="V501" s="166" t="s">
        <v>119</v>
      </c>
      <c r="W501" s="166" t="s">
        <v>366</v>
      </c>
      <c r="X501" s="166" t="s">
        <v>112</v>
      </c>
      <c r="Y501" s="166" t="s">
        <v>1229</v>
      </c>
      <c r="Z501" s="166" t="s">
        <v>1230</v>
      </c>
      <c r="AA501" s="166" t="s">
        <v>3326</v>
      </c>
      <c r="AB501" s="166" t="s">
        <v>3323</v>
      </c>
      <c r="AC501" s="166">
        <v>5784993</v>
      </c>
      <c r="AD501" s="166" t="s">
        <v>9</v>
      </c>
      <c r="AE501" s="166" t="s">
        <v>3327</v>
      </c>
      <c r="AF501" s="166" t="s">
        <v>9</v>
      </c>
      <c r="AG501" s="166" t="s">
        <v>3327</v>
      </c>
      <c r="AH501" s="167" t="s">
        <v>41</v>
      </c>
      <c r="AI501" s="166" t="s">
        <v>2797</v>
      </c>
      <c r="AJ501" s="166" t="s">
        <v>164</v>
      </c>
      <c r="AK501" s="166" t="s">
        <v>127</v>
      </c>
      <c r="AL501" s="166" t="s">
        <v>111</v>
      </c>
      <c r="AM501" s="168">
        <v>4473</v>
      </c>
      <c r="AN501" s="166"/>
      <c r="AO501" s="166" t="s">
        <v>111</v>
      </c>
      <c r="AP501" s="166" t="s">
        <v>212</v>
      </c>
      <c r="AQ501" s="166" t="s">
        <v>184</v>
      </c>
      <c r="AR501" s="166" t="s">
        <v>843</v>
      </c>
      <c r="AS501" s="166" t="s">
        <v>3328</v>
      </c>
      <c r="AT501" s="166" t="s">
        <v>3331</v>
      </c>
      <c r="AU501" s="166" t="s">
        <v>527</v>
      </c>
      <c r="AV501" s="166"/>
      <c r="AW501" s="166" t="s">
        <v>3330</v>
      </c>
      <c r="AX501" s="166"/>
      <c r="AY501" s="166"/>
      <c r="AZ501" s="166"/>
      <c r="BA501" s="166"/>
      <c r="BB501" s="166">
        <v>90195167</v>
      </c>
      <c r="BC501" s="166" t="s">
        <v>137</v>
      </c>
      <c r="BD501" s="166" t="s">
        <v>138</v>
      </c>
      <c r="BE501" s="166" t="s">
        <v>375</v>
      </c>
      <c r="BF501" s="166" t="s">
        <v>376</v>
      </c>
      <c r="BG501" s="166" t="s">
        <v>190</v>
      </c>
      <c r="BH501" s="166" t="s">
        <v>377</v>
      </c>
      <c r="BI501" s="166" t="s">
        <v>191</v>
      </c>
      <c r="BJ501" s="166" t="s">
        <v>111</v>
      </c>
      <c r="BK501" s="166"/>
      <c r="BL501" s="166" t="s">
        <v>142</v>
      </c>
      <c r="BM501" s="166"/>
      <c r="BN501" s="166" t="s">
        <v>192</v>
      </c>
      <c r="BO501" s="166" t="s">
        <v>307</v>
      </c>
    </row>
    <row r="502" spans="1:67">
      <c r="A502" s="166">
        <v>492</v>
      </c>
      <c r="B502" s="166" t="s">
        <v>106</v>
      </c>
      <c r="C502" s="166" t="s">
        <v>107</v>
      </c>
      <c r="D502" s="166" t="s">
        <v>298</v>
      </c>
      <c r="E502" s="166" t="s">
        <v>3321</v>
      </c>
      <c r="F502" s="166" t="s">
        <v>329</v>
      </c>
      <c r="G502" s="166" t="s">
        <v>3322</v>
      </c>
      <c r="H502" s="166" t="s">
        <v>362</v>
      </c>
      <c r="I502" s="166" t="s">
        <v>111</v>
      </c>
      <c r="J502" s="166" t="s">
        <v>112</v>
      </c>
      <c r="K502" s="166" t="s">
        <v>9</v>
      </c>
      <c r="L502" s="166" t="s">
        <v>402</v>
      </c>
      <c r="M502" s="166" t="s">
        <v>1668</v>
      </c>
      <c r="N502" s="166" t="s">
        <v>111</v>
      </c>
      <c r="O502" s="166"/>
      <c r="P502" s="166"/>
      <c r="Q502" s="166" t="s">
        <v>3323</v>
      </c>
      <c r="R502" s="166" t="s">
        <v>9</v>
      </c>
      <c r="S502" s="166" t="s">
        <v>3324</v>
      </c>
      <c r="T502" s="166" t="s">
        <v>204</v>
      </c>
      <c r="U502" s="166" t="s">
        <v>3325</v>
      </c>
      <c r="V502" s="166" t="s">
        <v>119</v>
      </c>
      <c r="W502" s="166" t="s">
        <v>366</v>
      </c>
      <c r="X502" s="166" t="s">
        <v>112</v>
      </c>
      <c r="Y502" s="166" t="s">
        <v>1229</v>
      </c>
      <c r="Z502" s="166" t="s">
        <v>1230</v>
      </c>
      <c r="AA502" s="166" t="s">
        <v>3326</v>
      </c>
      <c r="AB502" s="166" t="s">
        <v>3323</v>
      </c>
      <c r="AC502" s="166">
        <v>5784993</v>
      </c>
      <c r="AD502" s="166" t="s">
        <v>9</v>
      </c>
      <c r="AE502" s="166" t="s">
        <v>3327</v>
      </c>
      <c r="AF502" s="166" t="s">
        <v>9</v>
      </c>
      <c r="AG502" s="166" t="s">
        <v>3327</v>
      </c>
      <c r="AH502" s="167" t="s">
        <v>41</v>
      </c>
      <c r="AI502" s="166" t="s">
        <v>2310</v>
      </c>
      <c r="AJ502" s="166" t="s">
        <v>928</v>
      </c>
      <c r="AK502" s="166" t="s">
        <v>127</v>
      </c>
      <c r="AL502" s="166" t="s">
        <v>111</v>
      </c>
      <c r="AM502" s="168">
        <v>6545.8</v>
      </c>
      <c r="AN502" s="166"/>
      <c r="AO502" s="166" t="s">
        <v>111</v>
      </c>
      <c r="AP502" s="166" t="s">
        <v>212</v>
      </c>
      <c r="AQ502" s="166" t="s">
        <v>184</v>
      </c>
      <c r="AR502" s="166" t="s">
        <v>843</v>
      </c>
      <c r="AS502" s="166" t="s">
        <v>3328</v>
      </c>
      <c r="AT502" s="166" t="s">
        <v>3332</v>
      </c>
      <c r="AU502" s="166" t="s">
        <v>527</v>
      </c>
      <c r="AV502" s="166"/>
      <c r="AW502" s="166" t="s">
        <v>3330</v>
      </c>
      <c r="AX502" s="166"/>
      <c r="AY502" s="166"/>
      <c r="AZ502" s="166"/>
      <c r="BA502" s="166"/>
      <c r="BB502" s="166">
        <v>90195167</v>
      </c>
      <c r="BC502" s="166" t="s">
        <v>137</v>
      </c>
      <c r="BD502" s="166" t="s">
        <v>138</v>
      </c>
      <c r="BE502" s="166" t="s">
        <v>375</v>
      </c>
      <c r="BF502" s="166" t="s">
        <v>376</v>
      </c>
      <c r="BG502" s="166" t="s">
        <v>190</v>
      </c>
      <c r="BH502" s="166" t="s">
        <v>377</v>
      </c>
      <c r="BI502" s="166" t="s">
        <v>191</v>
      </c>
      <c r="BJ502" s="166" t="s">
        <v>111</v>
      </c>
      <c r="BK502" s="166"/>
      <c r="BL502" s="166" t="s">
        <v>142</v>
      </c>
      <c r="BM502" s="166"/>
      <c r="BN502" s="166" t="s">
        <v>192</v>
      </c>
      <c r="BO502" s="166" t="s">
        <v>307</v>
      </c>
    </row>
    <row r="503" spans="1:67">
      <c r="A503" s="166">
        <v>493</v>
      </c>
      <c r="B503" s="166" t="s">
        <v>106</v>
      </c>
      <c r="C503" s="166" t="s">
        <v>107</v>
      </c>
      <c r="D503" s="166" t="s">
        <v>298</v>
      </c>
      <c r="E503" s="166" t="s">
        <v>3321</v>
      </c>
      <c r="F503" s="166" t="s">
        <v>329</v>
      </c>
      <c r="G503" s="166" t="s">
        <v>3322</v>
      </c>
      <c r="H503" s="166" t="s">
        <v>362</v>
      </c>
      <c r="I503" s="166" t="s">
        <v>111</v>
      </c>
      <c r="J503" s="166" t="s">
        <v>112</v>
      </c>
      <c r="K503" s="166" t="s">
        <v>9</v>
      </c>
      <c r="L503" s="166" t="s">
        <v>402</v>
      </c>
      <c r="M503" s="166" t="s">
        <v>1668</v>
      </c>
      <c r="N503" s="166" t="s">
        <v>111</v>
      </c>
      <c r="O503" s="166"/>
      <c r="P503" s="166"/>
      <c r="Q503" s="166" t="s">
        <v>3323</v>
      </c>
      <c r="R503" s="166" t="s">
        <v>9</v>
      </c>
      <c r="S503" s="166" t="s">
        <v>3324</v>
      </c>
      <c r="T503" s="166" t="s">
        <v>204</v>
      </c>
      <c r="U503" s="166" t="s">
        <v>3325</v>
      </c>
      <c r="V503" s="166" t="s">
        <v>119</v>
      </c>
      <c r="W503" s="166" t="s">
        <v>366</v>
      </c>
      <c r="X503" s="166" t="s">
        <v>112</v>
      </c>
      <c r="Y503" s="166" t="s">
        <v>1229</v>
      </c>
      <c r="Z503" s="166" t="s">
        <v>1230</v>
      </c>
      <c r="AA503" s="166" t="s">
        <v>3326</v>
      </c>
      <c r="AB503" s="166" t="s">
        <v>3323</v>
      </c>
      <c r="AC503" s="166">
        <v>5784993</v>
      </c>
      <c r="AD503" s="166" t="s">
        <v>9</v>
      </c>
      <c r="AE503" s="166" t="s">
        <v>3327</v>
      </c>
      <c r="AF503" s="166" t="s">
        <v>9</v>
      </c>
      <c r="AG503" s="166" t="s">
        <v>3327</v>
      </c>
      <c r="AH503" s="167" t="s">
        <v>41</v>
      </c>
      <c r="AI503" s="166" t="s">
        <v>2307</v>
      </c>
      <c r="AJ503" s="166" t="s">
        <v>925</v>
      </c>
      <c r="AK503" s="166" t="s">
        <v>127</v>
      </c>
      <c r="AL503" s="166" t="s">
        <v>111</v>
      </c>
      <c r="AM503" s="168">
        <v>3117.1</v>
      </c>
      <c r="AN503" s="166"/>
      <c r="AO503" s="166" t="s">
        <v>111</v>
      </c>
      <c r="AP503" s="166" t="s">
        <v>212</v>
      </c>
      <c r="AQ503" s="166" t="s">
        <v>184</v>
      </c>
      <c r="AR503" s="166" t="s">
        <v>843</v>
      </c>
      <c r="AS503" s="166" t="s">
        <v>3328</v>
      </c>
      <c r="AT503" s="166" t="s">
        <v>3333</v>
      </c>
      <c r="AU503" s="166" t="s">
        <v>527</v>
      </c>
      <c r="AV503" s="166"/>
      <c r="AW503" s="166" t="s">
        <v>3330</v>
      </c>
      <c r="AX503" s="166"/>
      <c r="AY503" s="166"/>
      <c r="AZ503" s="166"/>
      <c r="BA503" s="166"/>
      <c r="BB503" s="166">
        <v>90195167</v>
      </c>
      <c r="BC503" s="166" t="s">
        <v>137</v>
      </c>
      <c r="BD503" s="166" t="s">
        <v>138</v>
      </c>
      <c r="BE503" s="166" t="s">
        <v>375</v>
      </c>
      <c r="BF503" s="166" t="s">
        <v>376</v>
      </c>
      <c r="BG503" s="166" t="s">
        <v>190</v>
      </c>
      <c r="BH503" s="166" t="s">
        <v>377</v>
      </c>
      <c r="BI503" s="166" t="s">
        <v>191</v>
      </c>
      <c r="BJ503" s="166" t="s">
        <v>111</v>
      </c>
      <c r="BK503" s="166"/>
      <c r="BL503" s="166" t="s">
        <v>142</v>
      </c>
      <c r="BM503" s="166"/>
      <c r="BN503" s="166" t="s">
        <v>192</v>
      </c>
      <c r="BO503" s="166" t="s">
        <v>307</v>
      </c>
    </row>
    <row r="504" spans="1:67">
      <c r="A504" s="166">
        <v>494</v>
      </c>
      <c r="B504" s="166" t="s">
        <v>106</v>
      </c>
      <c r="C504" s="166" t="s">
        <v>107</v>
      </c>
      <c r="D504" s="166" t="s">
        <v>298</v>
      </c>
      <c r="E504" s="166" t="s">
        <v>3321</v>
      </c>
      <c r="F504" s="166" t="s">
        <v>329</v>
      </c>
      <c r="G504" s="166" t="s">
        <v>3322</v>
      </c>
      <c r="H504" s="166" t="s">
        <v>362</v>
      </c>
      <c r="I504" s="166" t="s">
        <v>111</v>
      </c>
      <c r="J504" s="166" t="s">
        <v>112</v>
      </c>
      <c r="K504" s="166" t="s">
        <v>9</v>
      </c>
      <c r="L504" s="166" t="s">
        <v>402</v>
      </c>
      <c r="M504" s="166" t="s">
        <v>1668</v>
      </c>
      <c r="N504" s="166" t="s">
        <v>111</v>
      </c>
      <c r="O504" s="166"/>
      <c r="P504" s="166"/>
      <c r="Q504" s="166" t="s">
        <v>3323</v>
      </c>
      <c r="R504" s="166" t="s">
        <v>9</v>
      </c>
      <c r="S504" s="166" t="s">
        <v>3324</v>
      </c>
      <c r="T504" s="166" t="s">
        <v>204</v>
      </c>
      <c r="U504" s="166" t="s">
        <v>3325</v>
      </c>
      <c r="V504" s="166" t="s">
        <v>119</v>
      </c>
      <c r="W504" s="166" t="s">
        <v>366</v>
      </c>
      <c r="X504" s="166" t="s">
        <v>112</v>
      </c>
      <c r="Y504" s="166" t="s">
        <v>1229</v>
      </c>
      <c r="Z504" s="166" t="s">
        <v>1230</v>
      </c>
      <c r="AA504" s="166" t="s">
        <v>3326</v>
      </c>
      <c r="AB504" s="166" t="s">
        <v>3323</v>
      </c>
      <c r="AC504" s="166">
        <v>5784993</v>
      </c>
      <c r="AD504" s="166" t="s">
        <v>9</v>
      </c>
      <c r="AE504" s="166" t="s">
        <v>3327</v>
      </c>
      <c r="AF504" s="166" t="s">
        <v>9</v>
      </c>
      <c r="AG504" s="166" t="s">
        <v>3327</v>
      </c>
      <c r="AH504" s="167" t="s">
        <v>41</v>
      </c>
      <c r="AI504" s="166" t="s">
        <v>2810</v>
      </c>
      <c r="AJ504" s="166" t="s">
        <v>158</v>
      </c>
      <c r="AK504" s="166" t="s">
        <v>127</v>
      </c>
      <c r="AL504" s="166" t="s">
        <v>111</v>
      </c>
      <c r="AM504" s="168">
        <v>6514.6</v>
      </c>
      <c r="AN504" s="166"/>
      <c r="AO504" s="166" t="s">
        <v>111</v>
      </c>
      <c r="AP504" s="166" t="s">
        <v>212</v>
      </c>
      <c r="AQ504" s="166" t="s">
        <v>184</v>
      </c>
      <c r="AR504" s="166" t="s">
        <v>843</v>
      </c>
      <c r="AS504" s="166" t="s">
        <v>3328</v>
      </c>
      <c r="AT504" s="166" t="s">
        <v>3334</v>
      </c>
      <c r="AU504" s="166" t="s">
        <v>527</v>
      </c>
      <c r="AV504" s="166"/>
      <c r="AW504" s="166" t="s">
        <v>3330</v>
      </c>
      <c r="AX504" s="166"/>
      <c r="AY504" s="166"/>
      <c r="AZ504" s="166"/>
      <c r="BA504" s="166"/>
      <c r="BB504" s="166">
        <v>90195167</v>
      </c>
      <c r="BC504" s="166" t="s">
        <v>137</v>
      </c>
      <c r="BD504" s="166" t="s">
        <v>138</v>
      </c>
      <c r="BE504" s="166" t="s">
        <v>375</v>
      </c>
      <c r="BF504" s="166" t="s">
        <v>376</v>
      </c>
      <c r="BG504" s="166" t="s">
        <v>190</v>
      </c>
      <c r="BH504" s="166" t="s">
        <v>377</v>
      </c>
      <c r="BI504" s="166" t="s">
        <v>191</v>
      </c>
      <c r="BJ504" s="166" t="s">
        <v>111</v>
      </c>
      <c r="BK504" s="166"/>
      <c r="BL504" s="166" t="s">
        <v>142</v>
      </c>
      <c r="BM504" s="166"/>
      <c r="BN504" s="166" t="s">
        <v>192</v>
      </c>
      <c r="BO504" s="166" t="s">
        <v>307</v>
      </c>
    </row>
    <row r="505" spans="1:67">
      <c r="A505" s="166">
        <v>495</v>
      </c>
      <c r="B505" s="166" t="s">
        <v>106</v>
      </c>
      <c r="C505" s="166" t="s">
        <v>107</v>
      </c>
      <c r="D505" s="166" t="s">
        <v>298</v>
      </c>
      <c r="E505" s="166" t="s">
        <v>3321</v>
      </c>
      <c r="F505" s="166" t="s">
        <v>329</v>
      </c>
      <c r="G505" s="166" t="s">
        <v>3322</v>
      </c>
      <c r="H505" s="166" t="s">
        <v>362</v>
      </c>
      <c r="I505" s="166" t="s">
        <v>111</v>
      </c>
      <c r="J505" s="166" t="s">
        <v>112</v>
      </c>
      <c r="K505" s="166" t="s">
        <v>9</v>
      </c>
      <c r="L505" s="166" t="s">
        <v>402</v>
      </c>
      <c r="M505" s="166" t="s">
        <v>1668</v>
      </c>
      <c r="N505" s="166" t="s">
        <v>111</v>
      </c>
      <c r="O505" s="166"/>
      <c r="P505" s="166"/>
      <c r="Q505" s="166" t="s">
        <v>3323</v>
      </c>
      <c r="R505" s="166" t="s">
        <v>9</v>
      </c>
      <c r="S505" s="166" t="s">
        <v>3324</v>
      </c>
      <c r="T505" s="166" t="s">
        <v>204</v>
      </c>
      <c r="U505" s="166" t="s">
        <v>3325</v>
      </c>
      <c r="V505" s="166" t="s">
        <v>119</v>
      </c>
      <c r="W505" s="166" t="s">
        <v>366</v>
      </c>
      <c r="X505" s="166" t="s">
        <v>112</v>
      </c>
      <c r="Y505" s="166" t="s">
        <v>1229</v>
      </c>
      <c r="Z505" s="166" t="s">
        <v>1230</v>
      </c>
      <c r="AA505" s="166" t="s">
        <v>3326</v>
      </c>
      <c r="AB505" s="166" t="s">
        <v>3323</v>
      </c>
      <c r="AC505" s="166">
        <v>5784993</v>
      </c>
      <c r="AD505" s="166" t="s">
        <v>9</v>
      </c>
      <c r="AE505" s="166" t="s">
        <v>3327</v>
      </c>
      <c r="AF505" s="166" t="s">
        <v>9</v>
      </c>
      <c r="AG505" s="166" t="s">
        <v>3327</v>
      </c>
      <c r="AH505" s="167" t="s">
        <v>41</v>
      </c>
      <c r="AI505" s="166" t="s">
        <v>2645</v>
      </c>
      <c r="AJ505" s="166" t="s">
        <v>148</v>
      </c>
      <c r="AK505" s="166" t="s">
        <v>127</v>
      </c>
      <c r="AL505" s="166" t="s">
        <v>111</v>
      </c>
      <c r="AM505" s="168">
        <v>4487.3</v>
      </c>
      <c r="AN505" s="166"/>
      <c r="AO505" s="166" t="s">
        <v>111</v>
      </c>
      <c r="AP505" s="166" t="s">
        <v>212</v>
      </c>
      <c r="AQ505" s="166" t="s">
        <v>184</v>
      </c>
      <c r="AR505" s="166" t="s">
        <v>843</v>
      </c>
      <c r="AS505" s="166" t="s">
        <v>3328</v>
      </c>
      <c r="AT505" s="166" t="s">
        <v>3335</v>
      </c>
      <c r="AU505" s="166" t="s">
        <v>527</v>
      </c>
      <c r="AV505" s="166"/>
      <c r="AW505" s="166" t="s">
        <v>3330</v>
      </c>
      <c r="AX505" s="166"/>
      <c r="AY505" s="166"/>
      <c r="AZ505" s="166"/>
      <c r="BA505" s="166"/>
      <c r="BB505" s="166">
        <v>90195167</v>
      </c>
      <c r="BC505" s="166" t="s">
        <v>137</v>
      </c>
      <c r="BD505" s="166" t="s">
        <v>138</v>
      </c>
      <c r="BE505" s="166" t="s">
        <v>375</v>
      </c>
      <c r="BF505" s="166" t="s">
        <v>376</v>
      </c>
      <c r="BG505" s="166" t="s">
        <v>190</v>
      </c>
      <c r="BH505" s="166" t="s">
        <v>377</v>
      </c>
      <c r="BI505" s="166" t="s">
        <v>191</v>
      </c>
      <c r="BJ505" s="166" t="s">
        <v>111</v>
      </c>
      <c r="BK505" s="166"/>
      <c r="BL505" s="166" t="s">
        <v>142</v>
      </c>
      <c r="BM505" s="166"/>
      <c r="BN505" s="166" t="s">
        <v>192</v>
      </c>
      <c r="BO505" s="166" t="s">
        <v>307</v>
      </c>
    </row>
    <row r="506" spans="1:67">
      <c r="A506" s="166">
        <v>496</v>
      </c>
      <c r="B506" s="166" t="s">
        <v>106</v>
      </c>
      <c r="C506" s="166" t="s">
        <v>107</v>
      </c>
      <c r="D506" s="166" t="s">
        <v>3336</v>
      </c>
      <c r="E506" s="166" t="s">
        <v>3337</v>
      </c>
      <c r="F506" s="166" t="s">
        <v>1418</v>
      </c>
      <c r="G506" s="166" t="s">
        <v>3338</v>
      </c>
      <c r="H506" s="166" t="s">
        <v>3339</v>
      </c>
      <c r="I506" s="166" t="s">
        <v>111</v>
      </c>
      <c r="J506" s="166" t="s">
        <v>112</v>
      </c>
      <c r="K506" s="166" t="s">
        <v>23</v>
      </c>
      <c r="L506" s="166" t="s">
        <v>199</v>
      </c>
      <c r="M506" s="166" t="s">
        <v>1225</v>
      </c>
      <c r="N506" s="166" t="s">
        <v>111</v>
      </c>
      <c r="O506" s="166"/>
      <c r="P506" s="166"/>
      <c r="Q506" s="166" t="s">
        <v>3340</v>
      </c>
      <c r="R506" s="166" t="s">
        <v>23</v>
      </c>
      <c r="S506" s="166" t="s">
        <v>3341</v>
      </c>
      <c r="T506" s="166" t="s">
        <v>117</v>
      </c>
      <c r="U506" s="166" t="s">
        <v>3342</v>
      </c>
      <c r="V506" s="166" t="s">
        <v>119</v>
      </c>
      <c r="W506" s="166" t="s">
        <v>745</v>
      </c>
      <c r="X506" s="166" t="s">
        <v>112</v>
      </c>
      <c r="Y506" s="166" t="s">
        <v>3343</v>
      </c>
      <c r="Z506" s="166" t="s">
        <v>3344</v>
      </c>
      <c r="AA506" s="166" t="s">
        <v>3345</v>
      </c>
      <c r="AB506" s="166" t="s">
        <v>3340</v>
      </c>
      <c r="AC506" s="166">
        <v>5892136</v>
      </c>
      <c r="AD506" s="166" t="s">
        <v>23</v>
      </c>
      <c r="AE506" s="166" t="s">
        <v>3346</v>
      </c>
      <c r="AF506" s="166" t="s">
        <v>23</v>
      </c>
      <c r="AG506" s="166" t="s">
        <v>3346</v>
      </c>
      <c r="AH506" s="167" t="s">
        <v>39</v>
      </c>
      <c r="AI506" s="166" t="s">
        <v>2493</v>
      </c>
      <c r="AJ506" s="166" t="s">
        <v>2494</v>
      </c>
      <c r="AK506" s="166" t="s">
        <v>127</v>
      </c>
      <c r="AL506" s="166" t="s">
        <v>111</v>
      </c>
      <c r="AM506" s="168">
        <v>5700</v>
      </c>
      <c r="AN506" s="166"/>
      <c r="AO506" s="166" t="s">
        <v>111</v>
      </c>
      <c r="AP506" s="166" t="s">
        <v>212</v>
      </c>
      <c r="AQ506" s="166" t="s">
        <v>184</v>
      </c>
      <c r="AR506" s="166" t="s">
        <v>1013</v>
      </c>
      <c r="AS506" s="166" t="s">
        <v>3347</v>
      </c>
      <c r="AT506" s="166" t="s">
        <v>3348</v>
      </c>
      <c r="AU506" s="166" t="s">
        <v>3349</v>
      </c>
      <c r="AV506" s="166"/>
      <c r="AW506" s="166" t="s">
        <v>3350</v>
      </c>
      <c r="AX506" s="166"/>
      <c r="AY506" s="166"/>
      <c r="AZ506" s="166"/>
      <c r="BA506" s="166"/>
      <c r="BB506" s="166">
        <v>92865104</v>
      </c>
      <c r="BC506" s="166" t="s">
        <v>137</v>
      </c>
      <c r="BD506" s="166" t="s">
        <v>138</v>
      </c>
      <c r="BE506" s="166" t="s">
        <v>2216</v>
      </c>
      <c r="BF506" s="166" t="s">
        <v>812</v>
      </c>
      <c r="BG506" s="166" t="s">
        <v>190</v>
      </c>
      <c r="BH506" s="166" t="s">
        <v>141</v>
      </c>
      <c r="BI506" s="166" t="s">
        <v>191</v>
      </c>
      <c r="BJ506" s="166" t="s">
        <v>111</v>
      </c>
      <c r="BK506" s="166"/>
      <c r="BL506" s="166" t="s">
        <v>142</v>
      </c>
      <c r="BM506" s="166"/>
      <c r="BN506" s="166" t="s">
        <v>451</v>
      </c>
      <c r="BO506" s="166" t="s">
        <v>307</v>
      </c>
    </row>
    <row r="507" spans="1:67">
      <c r="A507" s="166">
        <v>497</v>
      </c>
      <c r="B507" s="166" t="s">
        <v>106</v>
      </c>
      <c r="C507" s="166" t="s">
        <v>107</v>
      </c>
      <c r="D507" s="166" t="s">
        <v>3336</v>
      </c>
      <c r="E507" s="166" t="s">
        <v>3337</v>
      </c>
      <c r="F507" s="166" t="s">
        <v>1418</v>
      </c>
      <c r="G507" s="166" t="s">
        <v>3338</v>
      </c>
      <c r="H507" s="166" t="s">
        <v>3339</v>
      </c>
      <c r="I507" s="166" t="s">
        <v>111</v>
      </c>
      <c r="J507" s="166" t="s">
        <v>112</v>
      </c>
      <c r="K507" s="166" t="s">
        <v>23</v>
      </c>
      <c r="L507" s="166" t="s">
        <v>199</v>
      </c>
      <c r="M507" s="166" t="s">
        <v>1225</v>
      </c>
      <c r="N507" s="166" t="s">
        <v>111</v>
      </c>
      <c r="O507" s="166"/>
      <c r="P507" s="166"/>
      <c r="Q507" s="166" t="s">
        <v>3340</v>
      </c>
      <c r="R507" s="166" t="s">
        <v>23</v>
      </c>
      <c r="S507" s="166" t="s">
        <v>3341</v>
      </c>
      <c r="T507" s="166" t="s">
        <v>117</v>
      </c>
      <c r="U507" s="166" t="s">
        <v>3342</v>
      </c>
      <c r="V507" s="166" t="s">
        <v>119</v>
      </c>
      <c r="W507" s="166" t="s">
        <v>745</v>
      </c>
      <c r="X507" s="166" t="s">
        <v>112</v>
      </c>
      <c r="Y507" s="166" t="s">
        <v>3343</v>
      </c>
      <c r="Z507" s="166" t="s">
        <v>3344</v>
      </c>
      <c r="AA507" s="166" t="s">
        <v>3345</v>
      </c>
      <c r="AB507" s="166" t="s">
        <v>3340</v>
      </c>
      <c r="AC507" s="166">
        <v>5892136</v>
      </c>
      <c r="AD507" s="166" t="s">
        <v>23</v>
      </c>
      <c r="AE507" s="166" t="s">
        <v>3346</v>
      </c>
      <c r="AF507" s="166" t="s">
        <v>23</v>
      </c>
      <c r="AG507" s="166" t="s">
        <v>3346</v>
      </c>
      <c r="AH507" s="167" t="s">
        <v>39</v>
      </c>
      <c r="AI507" s="166" t="s">
        <v>2491</v>
      </c>
      <c r="AJ507" s="166" t="s">
        <v>2418</v>
      </c>
      <c r="AK507" s="166" t="s">
        <v>127</v>
      </c>
      <c r="AL507" s="166" t="s">
        <v>111</v>
      </c>
      <c r="AM507" s="168">
        <v>12272.7</v>
      </c>
      <c r="AN507" s="166"/>
      <c r="AO507" s="166" t="s">
        <v>111</v>
      </c>
      <c r="AP507" s="166" t="s">
        <v>212</v>
      </c>
      <c r="AQ507" s="166" t="s">
        <v>184</v>
      </c>
      <c r="AR507" s="166" t="s">
        <v>1013</v>
      </c>
      <c r="AS507" s="166" t="s">
        <v>3347</v>
      </c>
      <c r="AT507" s="166" t="s">
        <v>3351</v>
      </c>
      <c r="AU507" s="166" t="s">
        <v>3349</v>
      </c>
      <c r="AV507" s="166"/>
      <c r="AW507" s="166" t="s">
        <v>3350</v>
      </c>
      <c r="AX507" s="166"/>
      <c r="AY507" s="166"/>
      <c r="AZ507" s="166"/>
      <c r="BA507" s="166"/>
      <c r="BB507" s="166">
        <v>92865104</v>
      </c>
      <c r="BC507" s="166" t="s">
        <v>137</v>
      </c>
      <c r="BD507" s="166" t="s">
        <v>138</v>
      </c>
      <c r="BE507" s="166" t="s">
        <v>2216</v>
      </c>
      <c r="BF507" s="166" t="s">
        <v>812</v>
      </c>
      <c r="BG507" s="166" t="s">
        <v>190</v>
      </c>
      <c r="BH507" s="166" t="s">
        <v>141</v>
      </c>
      <c r="BI507" s="166" t="s">
        <v>191</v>
      </c>
      <c r="BJ507" s="166" t="s">
        <v>111</v>
      </c>
      <c r="BK507" s="166"/>
      <c r="BL507" s="166" t="s">
        <v>142</v>
      </c>
      <c r="BM507" s="166"/>
      <c r="BN507" s="166" t="s">
        <v>451</v>
      </c>
      <c r="BO507" s="166" t="s">
        <v>307</v>
      </c>
    </row>
    <row r="508" spans="1:67">
      <c r="A508" s="166">
        <v>498</v>
      </c>
      <c r="B508" s="166" t="s">
        <v>106</v>
      </c>
      <c r="C508" s="166" t="s">
        <v>107</v>
      </c>
      <c r="D508" s="166" t="s">
        <v>3336</v>
      </c>
      <c r="E508" s="166" t="s">
        <v>3337</v>
      </c>
      <c r="F508" s="166" t="s">
        <v>1418</v>
      </c>
      <c r="G508" s="166" t="s">
        <v>3338</v>
      </c>
      <c r="H508" s="166" t="s">
        <v>3339</v>
      </c>
      <c r="I508" s="166" t="s">
        <v>111</v>
      </c>
      <c r="J508" s="166" t="s">
        <v>112</v>
      </c>
      <c r="K508" s="166" t="s">
        <v>23</v>
      </c>
      <c r="L508" s="166" t="s">
        <v>199</v>
      </c>
      <c r="M508" s="166" t="s">
        <v>1225</v>
      </c>
      <c r="N508" s="166" t="s">
        <v>111</v>
      </c>
      <c r="O508" s="166"/>
      <c r="P508" s="166"/>
      <c r="Q508" s="166" t="s">
        <v>3340</v>
      </c>
      <c r="R508" s="166" t="s">
        <v>23</v>
      </c>
      <c r="S508" s="166" t="s">
        <v>3341</v>
      </c>
      <c r="T508" s="166" t="s">
        <v>117</v>
      </c>
      <c r="U508" s="166" t="s">
        <v>3342</v>
      </c>
      <c r="V508" s="166" t="s">
        <v>119</v>
      </c>
      <c r="W508" s="166" t="s">
        <v>745</v>
      </c>
      <c r="X508" s="166" t="s">
        <v>112</v>
      </c>
      <c r="Y508" s="166" t="s">
        <v>3343</v>
      </c>
      <c r="Z508" s="166" t="s">
        <v>3344</v>
      </c>
      <c r="AA508" s="166" t="s">
        <v>3345</v>
      </c>
      <c r="AB508" s="166" t="s">
        <v>3340</v>
      </c>
      <c r="AC508" s="166">
        <v>5892136</v>
      </c>
      <c r="AD508" s="166" t="s">
        <v>23</v>
      </c>
      <c r="AE508" s="166" t="s">
        <v>3346</v>
      </c>
      <c r="AF508" s="166" t="s">
        <v>23</v>
      </c>
      <c r="AG508" s="166" t="s">
        <v>3346</v>
      </c>
      <c r="AH508" s="167" t="s">
        <v>39</v>
      </c>
      <c r="AI508" s="166" t="s">
        <v>2487</v>
      </c>
      <c r="AJ508" s="166" t="s">
        <v>2488</v>
      </c>
      <c r="AK508" s="166" t="s">
        <v>127</v>
      </c>
      <c r="AL508" s="166" t="s">
        <v>111</v>
      </c>
      <c r="AM508" s="168">
        <v>14827.3</v>
      </c>
      <c r="AN508" s="166"/>
      <c r="AO508" s="166" t="s">
        <v>111</v>
      </c>
      <c r="AP508" s="166" t="s">
        <v>212</v>
      </c>
      <c r="AQ508" s="166" t="s">
        <v>184</v>
      </c>
      <c r="AR508" s="166" t="s">
        <v>1013</v>
      </c>
      <c r="AS508" s="166" t="s">
        <v>3347</v>
      </c>
      <c r="AT508" s="166" t="s">
        <v>3352</v>
      </c>
      <c r="AU508" s="166" t="s">
        <v>3349</v>
      </c>
      <c r="AV508" s="166"/>
      <c r="AW508" s="166" t="s">
        <v>3350</v>
      </c>
      <c r="AX508" s="166"/>
      <c r="AY508" s="166"/>
      <c r="AZ508" s="166"/>
      <c r="BA508" s="166"/>
      <c r="BB508" s="166">
        <v>92865104</v>
      </c>
      <c r="BC508" s="166" t="s">
        <v>137</v>
      </c>
      <c r="BD508" s="166" t="s">
        <v>138</v>
      </c>
      <c r="BE508" s="166" t="s">
        <v>2216</v>
      </c>
      <c r="BF508" s="166" t="s">
        <v>812</v>
      </c>
      <c r="BG508" s="166" t="s">
        <v>190</v>
      </c>
      <c r="BH508" s="166" t="s">
        <v>141</v>
      </c>
      <c r="BI508" s="166" t="s">
        <v>191</v>
      </c>
      <c r="BJ508" s="166" t="s">
        <v>111</v>
      </c>
      <c r="BK508" s="166"/>
      <c r="BL508" s="166" t="s">
        <v>142</v>
      </c>
      <c r="BM508" s="166"/>
      <c r="BN508" s="166" t="s">
        <v>451</v>
      </c>
      <c r="BO508" s="166" t="s">
        <v>307</v>
      </c>
    </row>
    <row r="509" spans="1:67">
      <c r="A509" s="166">
        <v>499</v>
      </c>
      <c r="B509" s="166" t="s">
        <v>106</v>
      </c>
      <c r="C509" s="166" t="s">
        <v>107</v>
      </c>
      <c r="D509" s="166" t="s">
        <v>3336</v>
      </c>
      <c r="E509" s="166" t="s">
        <v>3337</v>
      </c>
      <c r="F509" s="166" t="s">
        <v>1418</v>
      </c>
      <c r="G509" s="166" t="s">
        <v>3338</v>
      </c>
      <c r="H509" s="166" t="s">
        <v>3339</v>
      </c>
      <c r="I509" s="166" t="s">
        <v>111</v>
      </c>
      <c r="J509" s="166" t="s">
        <v>112</v>
      </c>
      <c r="K509" s="166" t="s">
        <v>23</v>
      </c>
      <c r="L509" s="166" t="s">
        <v>199</v>
      </c>
      <c r="M509" s="166" t="s">
        <v>1225</v>
      </c>
      <c r="N509" s="166" t="s">
        <v>111</v>
      </c>
      <c r="O509" s="166"/>
      <c r="P509" s="166"/>
      <c r="Q509" s="166" t="s">
        <v>3340</v>
      </c>
      <c r="R509" s="166" t="s">
        <v>23</v>
      </c>
      <c r="S509" s="166" t="s">
        <v>3341</v>
      </c>
      <c r="T509" s="166" t="s">
        <v>117</v>
      </c>
      <c r="U509" s="166" t="s">
        <v>3342</v>
      </c>
      <c r="V509" s="166" t="s">
        <v>119</v>
      </c>
      <c r="W509" s="166" t="s">
        <v>745</v>
      </c>
      <c r="X509" s="166" t="s">
        <v>112</v>
      </c>
      <c r="Y509" s="166" t="s">
        <v>3343</v>
      </c>
      <c r="Z509" s="166" t="s">
        <v>3344</v>
      </c>
      <c r="AA509" s="166" t="s">
        <v>3345</v>
      </c>
      <c r="AB509" s="166" t="s">
        <v>3340</v>
      </c>
      <c r="AC509" s="166">
        <v>5892136</v>
      </c>
      <c r="AD509" s="166" t="s">
        <v>23</v>
      </c>
      <c r="AE509" s="166" t="s">
        <v>3346</v>
      </c>
      <c r="AF509" s="166" t="s">
        <v>23</v>
      </c>
      <c r="AG509" s="166" t="s">
        <v>3346</v>
      </c>
      <c r="AH509" s="167" t="s">
        <v>39</v>
      </c>
      <c r="AI509" s="166" t="s">
        <v>3353</v>
      </c>
      <c r="AJ509" s="166" t="s">
        <v>3354</v>
      </c>
      <c r="AK509" s="166" t="s">
        <v>127</v>
      </c>
      <c r="AL509" s="166" t="s">
        <v>111</v>
      </c>
      <c r="AM509" s="168">
        <v>17000</v>
      </c>
      <c r="AN509" s="166"/>
      <c r="AO509" s="166" t="s">
        <v>111</v>
      </c>
      <c r="AP509" s="166" t="s">
        <v>212</v>
      </c>
      <c r="AQ509" s="166" t="s">
        <v>184</v>
      </c>
      <c r="AR509" s="166" t="s">
        <v>1013</v>
      </c>
      <c r="AS509" s="166" t="s">
        <v>3347</v>
      </c>
      <c r="AT509" s="166"/>
      <c r="AU509" s="166" t="s">
        <v>3349</v>
      </c>
      <c r="AV509" s="166"/>
      <c r="AW509" s="166" t="s">
        <v>3350</v>
      </c>
      <c r="AX509" s="166"/>
      <c r="AY509" s="166"/>
      <c r="AZ509" s="166"/>
      <c r="BA509" s="166"/>
      <c r="BB509" s="166">
        <v>92865104</v>
      </c>
      <c r="BC509" s="166" t="s">
        <v>137</v>
      </c>
      <c r="BD509" s="166" t="s">
        <v>138</v>
      </c>
      <c r="BE509" s="166" t="s">
        <v>2216</v>
      </c>
      <c r="BF509" s="166" t="s">
        <v>812</v>
      </c>
      <c r="BG509" s="166" t="s">
        <v>190</v>
      </c>
      <c r="BH509" s="166" t="s">
        <v>141</v>
      </c>
      <c r="BI509" s="166" t="s">
        <v>191</v>
      </c>
      <c r="BJ509" s="166" t="s">
        <v>111</v>
      </c>
      <c r="BK509" s="166"/>
      <c r="BL509" s="166"/>
      <c r="BM509" s="166"/>
      <c r="BN509" s="166" t="s">
        <v>451</v>
      </c>
      <c r="BO509" s="166" t="s">
        <v>307</v>
      </c>
    </row>
    <row r="510" spans="1:67">
      <c r="A510" s="166">
        <v>500</v>
      </c>
      <c r="B510" s="166" t="s">
        <v>106</v>
      </c>
      <c r="C510" s="166" t="s">
        <v>107</v>
      </c>
      <c r="D510" s="166" t="s">
        <v>3355</v>
      </c>
      <c r="E510" s="166" t="s">
        <v>3356</v>
      </c>
      <c r="F510" s="166" t="s">
        <v>3002</v>
      </c>
      <c r="G510" s="166" t="s">
        <v>3357</v>
      </c>
      <c r="H510" s="166" t="s">
        <v>3358</v>
      </c>
      <c r="I510" s="166"/>
      <c r="J510" s="166" t="s">
        <v>228</v>
      </c>
      <c r="K510" s="166" t="s">
        <v>9</v>
      </c>
      <c r="L510" s="166" t="s">
        <v>171</v>
      </c>
      <c r="M510" s="166" t="s">
        <v>172</v>
      </c>
      <c r="N510" s="166" t="s">
        <v>3005</v>
      </c>
      <c r="O510" s="166"/>
      <c r="P510" s="166"/>
      <c r="Q510" s="166" t="s">
        <v>3355</v>
      </c>
      <c r="R510" s="166" t="s">
        <v>9</v>
      </c>
      <c r="S510" s="166" t="s">
        <v>3359</v>
      </c>
      <c r="T510" s="166" t="s">
        <v>117</v>
      </c>
      <c r="U510" s="166" t="s">
        <v>3360</v>
      </c>
      <c r="V510" s="166" t="s">
        <v>119</v>
      </c>
      <c r="W510" s="166" t="s">
        <v>276</v>
      </c>
      <c r="X510" s="166" t="s">
        <v>228</v>
      </c>
      <c r="Y510" s="166" t="s">
        <v>3361</v>
      </c>
      <c r="Z510" s="166" t="s">
        <v>671</v>
      </c>
      <c r="AA510" s="166" t="s">
        <v>672</v>
      </c>
      <c r="AB510" s="166" t="s">
        <v>3355</v>
      </c>
      <c r="AC510" s="166">
        <v>5890249</v>
      </c>
      <c r="AD510" s="166" t="s">
        <v>9</v>
      </c>
      <c r="AE510" s="166" t="s">
        <v>3362</v>
      </c>
      <c r="AF510" s="166" t="s">
        <v>9</v>
      </c>
      <c r="AG510" s="166" t="s">
        <v>3362</v>
      </c>
      <c r="AH510" s="167" t="s">
        <v>39</v>
      </c>
      <c r="AI510" s="166" t="s">
        <v>3363</v>
      </c>
      <c r="AJ510" s="166" t="s">
        <v>3364</v>
      </c>
      <c r="AK510" s="166" t="s">
        <v>127</v>
      </c>
      <c r="AL510" s="166" t="s">
        <v>111</v>
      </c>
      <c r="AM510" s="168">
        <v>3600</v>
      </c>
      <c r="AN510" s="166"/>
      <c r="AO510" s="166" t="s">
        <v>3002</v>
      </c>
      <c r="AP510" s="166" t="s">
        <v>130</v>
      </c>
      <c r="AQ510" s="166" t="s">
        <v>184</v>
      </c>
      <c r="AR510" s="166"/>
      <c r="AS510" s="166" t="s">
        <v>3365</v>
      </c>
      <c r="AT510" s="166"/>
      <c r="AU510" s="166" t="s">
        <v>3349</v>
      </c>
      <c r="AV510" s="166"/>
      <c r="AW510" s="166" t="s">
        <v>3366</v>
      </c>
      <c r="AX510" s="166"/>
      <c r="AY510" s="166"/>
      <c r="AZ510" s="166"/>
      <c r="BA510" s="166"/>
      <c r="BB510" s="166">
        <v>60842105</v>
      </c>
      <c r="BC510" s="166" t="s">
        <v>137</v>
      </c>
      <c r="BD510" s="166" t="s">
        <v>238</v>
      </c>
      <c r="BE510" s="166" t="s">
        <v>276</v>
      </c>
      <c r="BF510" s="166" t="s">
        <v>217</v>
      </c>
      <c r="BG510" s="166" t="s">
        <v>190</v>
      </c>
      <c r="BH510" s="166" t="s">
        <v>286</v>
      </c>
      <c r="BI510" s="166" t="s">
        <v>191</v>
      </c>
      <c r="BJ510" s="166" t="s">
        <v>111</v>
      </c>
      <c r="BK510" s="166"/>
      <c r="BL510" s="166"/>
      <c r="BM510" s="166"/>
      <c r="BN510" s="166" t="s">
        <v>378</v>
      </c>
      <c r="BO510" s="166" t="s">
        <v>172</v>
      </c>
    </row>
    <row r="511" spans="1:67">
      <c r="A511" s="166">
        <v>501</v>
      </c>
      <c r="B511" s="166" t="s">
        <v>106</v>
      </c>
      <c r="C511" s="166" t="s">
        <v>107</v>
      </c>
      <c r="D511" s="166" t="s">
        <v>3367</v>
      </c>
      <c r="E511" s="166" t="s">
        <v>3368</v>
      </c>
      <c r="F511" s="166" t="s">
        <v>989</v>
      </c>
      <c r="G511" s="166" t="s">
        <v>3369</v>
      </c>
      <c r="H511" s="166" t="s">
        <v>3370</v>
      </c>
      <c r="I511" s="166"/>
      <c r="J511" s="166" t="s">
        <v>198</v>
      </c>
      <c r="K511" s="166" t="s">
        <v>23</v>
      </c>
      <c r="L511" s="166" t="s">
        <v>171</v>
      </c>
      <c r="M511" s="166" t="s">
        <v>172</v>
      </c>
      <c r="N511" s="166" t="s">
        <v>992</v>
      </c>
      <c r="O511" s="166"/>
      <c r="P511" s="166"/>
      <c r="Q511" s="166" t="s">
        <v>3367</v>
      </c>
      <c r="R511" s="166" t="s">
        <v>23</v>
      </c>
      <c r="S511" s="166" t="s">
        <v>3371</v>
      </c>
      <c r="T511" s="166" t="s">
        <v>117</v>
      </c>
      <c r="U511" s="166" t="s">
        <v>3372</v>
      </c>
      <c r="V511" s="166" t="s">
        <v>119</v>
      </c>
      <c r="W511" s="166" t="s">
        <v>366</v>
      </c>
      <c r="X511" s="166" t="s">
        <v>198</v>
      </c>
      <c r="Y511" s="166" t="s">
        <v>253</v>
      </c>
      <c r="Z511" s="166" t="s">
        <v>178</v>
      </c>
      <c r="AA511" s="166" t="s">
        <v>3373</v>
      </c>
      <c r="AB511" s="166" t="s">
        <v>3367</v>
      </c>
      <c r="AC511" s="166">
        <v>5889623</v>
      </c>
      <c r="AD511" s="166" t="s">
        <v>23</v>
      </c>
      <c r="AE511" s="166" t="s">
        <v>3374</v>
      </c>
      <c r="AF511" s="166" t="s">
        <v>23</v>
      </c>
      <c r="AG511" s="166" t="s">
        <v>3374</v>
      </c>
      <c r="AH511" s="167" t="s">
        <v>41</v>
      </c>
      <c r="AI511" s="166" t="s">
        <v>2803</v>
      </c>
      <c r="AJ511" s="166" t="s">
        <v>161</v>
      </c>
      <c r="AK511" s="166" t="s">
        <v>127</v>
      </c>
      <c r="AL511" s="166" t="s">
        <v>111</v>
      </c>
      <c r="AM511" s="168">
        <v>3784.1</v>
      </c>
      <c r="AN511" s="166" t="s">
        <v>128</v>
      </c>
      <c r="AO511" s="166" t="s">
        <v>989</v>
      </c>
      <c r="AP511" s="166" t="s">
        <v>130</v>
      </c>
      <c r="AQ511" s="166" t="s">
        <v>184</v>
      </c>
      <c r="AR511" s="166" t="s">
        <v>132</v>
      </c>
      <c r="AS511" s="166" t="s">
        <v>3375</v>
      </c>
      <c r="AT511" s="166" t="s">
        <v>3376</v>
      </c>
      <c r="AU511" s="166" t="s">
        <v>3349</v>
      </c>
      <c r="AV511" s="166"/>
      <c r="AW511" s="166" t="s">
        <v>3377</v>
      </c>
      <c r="AX511" s="166"/>
      <c r="AY511" s="166"/>
      <c r="AZ511" s="166"/>
      <c r="BA511" s="166"/>
      <c r="BB511" s="166">
        <v>50838880</v>
      </c>
      <c r="BC511" s="166" t="s">
        <v>137</v>
      </c>
      <c r="BD511" s="166" t="s">
        <v>138</v>
      </c>
      <c r="BE511" s="166" t="s">
        <v>375</v>
      </c>
      <c r="BF511" s="166" t="s">
        <v>264</v>
      </c>
      <c r="BG511" s="166" t="s">
        <v>450</v>
      </c>
      <c r="BH511" s="166" t="s">
        <v>141</v>
      </c>
      <c r="BI511" s="166" t="s">
        <v>191</v>
      </c>
      <c r="BJ511" s="166" t="s">
        <v>111</v>
      </c>
      <c r="BK511" s="166"/>
      <c r="BL511" s="166" t="s">
        <v>142</v>
      </c>
      <c r="BM511" s="166"/>
      <c r="BN511" s="166"/>
      <c r="BO511" s="166" t="s">
        <v>172</v>
      </c>
    </row>
    <row r="512" spans="1:67">
      <c r="A512" s="166">
        <v>502</v>
      </c>
      <c r="B512" s="166" t="s">
        <v>106</v>
      </c>
      <c r="C512" s="166" t="s">
        <v>107</v>
      </c>
      <c r="D512" s="166" t="s">
        <v>3367</v>
      </c>
      <c r="E512" s="166" t="s">
        <v>3368</v>
      </c>
      <c r="F512" s="166" t="s">
        <v>989</v>
      </c>
      <c r="G512" s="166" t="s">
        <v>3369</v>
      </c>
      <c r="H512" s="166" t="s">
        <v>3370</v>
      </c>
      <c r="I512" s="166"/>
      <c r="J512" s="166" t="s">
        <v>198</v>
      </c>
      <c r="K512" s="166" t="s">
        <v>23</v>
      </c>
      <c r="L512" s="166" t="s">
        <v>171</v>
      </c>
      <c r="M512" s="166" t="s">
        <v>172</v>
      </c>
      <c r="N512" s="166" t="s">
        <v>992</v>
      </c>
      <c r="O512" s="166"/>
      <c r="P512" s="166"/>
      <c r="Q512" s="166" t="s">
        <v>3367</v>
      </c>
      <c r="R512" s="166" t="s">
        <v>23</v>
      </c>
      <c r="S512" s="166" t="s">
        <v>3371</v>
      </c>
      <c r="T512" s="166" t="s">
        <v>117</v>
      </c>
      <c r="U512" s="166" t="s">
        <v>3372</v>
      </c>
      <c r="V512" s="166" t="s">
        <v>119</v>
      </c>
      <c r="W512" s="166" t="s">
        <v>366</v>
      </c>
      <c r="X512" s="166" t="s">
        <v>198</v>
      </c>
      <c r="Y512" s="166" t="s">
        <v>253</v>
      </c>
      <c r="Z512" s="166" t="s">
        <v>178</v>
      </c>
      <c r="AA512" s="166" t="s">
        <v>3373</v>
      </c>
      <c r="AB512" s="166" t="s">
        <v>3367</v>
      </c>
      <c r="AC512" s="166">
        <v>5889623</v>
      </c>
      <c r="AD512" s="166" t="s">
        <v>23</v>
      </c>
      <c r="AE512" s="166" t="s">
        <v>3374</v>
      </c>
      <c r="AF512" s="166" t="s">
        <v>23</v>
      </c>
      <c r="AG512" s="166" t="s">
        <v>3374</v>
      </c>
      <c r="AH512" s="167" t="s">
        <v>41</v>
      </c>
      <c r="AI512" s="166" t="s">
        <v>3378</v>
      </c>
      <c r="AJ512" s="166" t="s">
        <v>148</v>
      </c>
      <c r="AK512" s="166" t="s">
        <v>127</v>
      </c>
      <c r="AL512" s="166" t="s">
        <v>111</v>
      </c>
      <c r="AM512" s="168">
        <v>5153.4</v>
      </c>
      <c r="AN512" s="166" t="s">
        <v>128</v>
      </c>
      <c r="AO512" s="166" t="s">
        <v>989</v>
      </c>
      <c r="AP512" s="166" t="s">
        <v>130</v>
      </c>
      <c r="AQ512" s="166" t="s">
        <v>184</v>
      </c>
      <c r="AR512" s="166" t="s">
        <v>132</v>
      </c>
      <c r="AS512" s="166" t="s">
        <v>3375</v>
      </c>
      <c r="AT512" s="166" t="s">
        <v>3379</v>
      </c>
      <c r="AU512" s="166" t="s">
        <v>3349</v>
      </c>
      <c r="AV512" s="166"/>
      <c r="AW512" s="166" t="s">
        <v>3377</v>
      </c>
      <c r="AX512" s="166"/>
      <c r="AY512" s="166"/>
      <c r="AZ512" s="166"/>
      <c r="BA512" s="166"/>
      <c r="BB512" s="166">
        <v>50838880</v>
      </c>
      <c r="BC512" s="166" t="s">
        <v>137</v>
      </c>
      <c r="BD512" s="166" t="s">
        <v>138</v>
      </c>
      <c r="BE512" s="166" t="s">
        <v>375</v>
      </c>
      <c r="BF512" s="166" t="s">
        <v>264</v>
      </c>
      <c r="BG512" s="166" t="s">
        <v>450</v>
      </c>
      <c r="BH512" s="166" t="s">
        <v>141</v>
      </c>
      <c r="BI512" s="166" t="s">
        <v>191</v>
      </c>
      <c r="BJ512" s="166" t="s">
        <v>111</v>
      </c>
      <c r="BK512" s="166"/>
      <c r="BL512" s="166" t="s">
        <v>142</v>
      </c>
      <c r="BM512" s="166"/>
      <c r="BN512" s="166"/>
      <c r="BO512" s="166" t="s">
        <v>172</v>
      </c>
    </row>
    <row r="513" spans="1:67">
      <c r="A513" s="166">
        <v>503</v>
      </c>
      <c r="B513" s="166" t="s">
        <v>106</v>
      </c>
      <c r="C513" s="166" t="s">
        <v>107</v>
      </c>
      <c r="D513" s="166" t="s">
        <v>3367</v>
      </c>
      <c r="E513" s="166" t="s">
        <v>3368</v>
      </c>
      <c r="F513" s="166" t="s">
        <v>989</v>
      </c>
      <c r="G513" s="166" t="s">
        <v>3369</v>
      </c>
      <c r="H513" s="166" t="s">
        <v>3370</v>
      </c>
      <c r="I513" s="166"/>
      <c r="J513" s="166" t="s">
        <v>198</v>
      </c>
      <c r="K513" s="166" t="s">
        <v>23</v>
      </c>
      <c r="L513" s="166" t="s">
        <v>171</v>
      </c>
      <c r="M513" s="166" t="s">
        <v>172</v>
      </c>
      <c r="N513" s="166" t="s">
        <v>992</v>
      </c>
      <c r="O513" s="166"/>
      <c r="P513" s="166"/>
      <c r="Q513" s="166" t="s">
        <v>3367</v>
      </c>
      <c r="R513" s="166" t="s">
        <v>23</v>
      </c>
      <c r="S513" s="166" t="s">
        <v>3371</v>
      </c>
      <c r="T513" s="166" t="s">
        <v>117</v>
      </c>
      <c r="U513" s="166" t="s">
        <v>3372</v>
      </c>
      <c r="V513" s="166" t="s">
        <v>119</v>
      </c>
      <c r="W513" s="166" t="s">
        <v>366</v>
      </c>
      <c r="X513" s="166" t="s">
        <v>198</v>
      </c>
      <c r="Y513" s="166" t="s">
        <v>253</v>
      </c>
      <c r="Z513" s="166" t="s">
        <v>178</v>
      </c>
      <c r="AA513" s="166" t="s">
        <v>3373</v>
      </c>
      <c r="AB513" s="166" t="s">
        <v>3367</v>
      </c>
      <c r="AC513" s="166">
        <v>5889623</v>
      </c>
      <c r="AD513" s="166" t="s">
        <v>23</v>
      </c>
      <c r="AE513" s="166" t="s">
        <v>3374</v>
      </c>
      <c r="AF513" s="166" t="s">
        <v>23</v>
      </c>
      <c r="AG513" s="166" t="s">
        <v>3374</v>
      </c>
      <c r="AH513" s="167" t="s">
        <v>41</v>
      </c>
      <c r="AI513" s="166" t="s">
        <v>1478</v>
      </c>
      <c r="AJ513" s="166" t="s">
        <v>916</v>
      </c>
      <c r="AK513" s="166" t="s">
        <v>127</v>
      </c>
      <c r="AL513" s="166" t="s">
        <v>111</v>
      </c>
      <c r="AM513" s="168">
        <v>4911.9</v>
      </c>
      <c r="AN513" s="166" t="s">
        <v>128</v>
      </c>
      <c r="AO513" s="166" t="s">
        <v>989</v>
      </c>
      <c r="AP513" s="166" t="s">
        <v>130</v>
      </c>
      <c r="AQ513" s="166" t="s">
        <v>184</v>
      </c>
      <c r="AR513" s="166" t="s">
        <v>132</v>
      </c>
      <c r="AS513" s="166" t="s">
        <v>3375</v>
      </c>
      <c r="AT513" s="166" t="s">
        <v>3380</v>
      </c>
      <c r="AU513" s="166" t="s">
        <v>3349</v>
      </c>
      <c r="AV513" s="166"/>
      <c r="AW513" s="166" t="s">
        <v>3377</v>
      </c>
      <c r="AX513" s="166"/>
      <c r="AY513" s="166"/>
      <c r="AZ513" s="166"/>
      <c r="BA513" s="166"/>
      <c r="BB513" s="166">
        <v>50838880</v>
      </c>
      <c r="BC513" s="166" t="s">
        <v>137</v>
      </c>
      <c r="BD513" s="166" t="s">
        <v>138</v>
      </c>
      <c r="BE513" s="166" t="s">
        <v>375</v>
      </c>
      <c r="BF513" s="166" t="s">
        <v>264</v>
      </c>
      <c r="BG513" s="166" t="s">
        <v>450</v>
      </c>
      <c r="BH513" s="166" t="s">
        <v>141</v>
      </c>
      <c r="BI513" s="166" t="s">
        <v>191</v>
      </c>
      <c r="BJ513" s="166" t="s">
        <v>111</v>
      </c>
      <c r="BK513" s="166"/>
      <c r="BL513" s="166" t="s">
        <v>142</v>
      </c>
      <c r="BM513" s="166"/>
      <c r="BN513" s="166"/>
      <c r="BO513" s="166" t="s">
        <v>172</v>
      </c>
    </row>
    <row r="514" spans="1:67">
      <c r="A514" s="166">
        <v>504</v>
      </c>
      <c r="B514" s="166" t="s">
        <v>106</v>
      </c>
      <c r="C514" s="166" t="s">
        <v>107</v>
      </c>
      <c r="D514" s="166" t="s">
        <v>3367</v>
      </c>
      <c r="E514" s="166" t="s">
        <v>3368</v>
      </c>
      <c r="F514" s="166" t="s">
        <v>989</v>
      </c>
      <c r="G514" s="166" t="s">
        <v>3369</v>
      </c>
      <c r="H514" s="166" t="s">
        <v>3370</v>
      </c>
      <c r="I514" s="166"/>
      <c r="J514" s="166" t="s">
        <v>198</v>
      </c>
      <c r="K514" s="166" t="s">
        <v>23</v>
      </c>
      <c r="L514" s="166" t="s">
        <v>171</v>
      </c>
      <c r="M514" s="166" t="s">
        <v>172</v>
      </c>
      <c r="N514" s="166" t="s">
        <v>992</v>
      </c>
      <c r="O514" s="166"/>
      <c r="P514" s="166"/>
      <c r="Q514" s="166" t="s">
        <v>3367</v>
      </c>
      <c r="R514" s="166" t="s">
        <v>23</v>
      </c>
      <c r="S514" s="166" t="s">
        <v>3371</v>
      </c>
      <c r="T514" s="166" t="s">
        <v>117</v>
      </c>
      <c r="U514" s="166" t="s">
        <v>3372</v>
      </c>
      <c r="V514" s="166" t="s">
        <v>119</v>
      </c>
      <c r="W514" s="166" t="s">
        <v>366</v>
      </c>
      <c r="X514" s="166" t="s">
        <v>198</v>
      </c>
      <c r="Y514" s="166" t="s">
        <v>253</v>
      </c>
      <c r="Z514" s="166" t="s">
        <v>178</v>
      </c>
      <c r="AA514" s="166" t="s">
        <v>3373</v>
      </c>
      <c r="AB514" s="166" t="s">
        <v>3367</v>
      </c>
      <c r="AC514" s="166">
        <v>5889623</v>
      </c>
      <c r="AD514" s="166" t="s">
        <v>23</v>
      </c>
      <c r="AE514" s="166" t="s">
        <v>3374</v>
      </c>
      <c r="AF514" s="166" t="s">
        <v>23</v>
      </c>
      <c r="AG514" s="166" t="s">
        <v>3374</v>
      </c>
      <c r="AH514" s="167" t="s">
        <v>41</v>
      </c>
      <c r="AI514" s="166" t="s">
        <v>154</v>
      </c>
      <c r="AJ514" s="166" t="s">
        <v>155</v>
      </c>
      <c r="AK514" s="166" t="s">
        <v>127</v>
      </c>
      <c r="AL514" s="166" t="s">
        <v>111</v>
      </c>
      <c r="AM514" s="168">
        <v>3220.9</v>
      </c>
      <c r="AN514" s="166" t="s">
        <v>128</v>
      </c>
      <c r="AO514" s="166" t="s">
        <v>989</v>
      </c>
      <c r="AP514" s="166" t="s">
        <v>130</v>
      </c>
      <c r="AQ514" s="166" t="s">
        <v>184</v>
      </c>
      <c r="AR514" s="166" t="s">
        <v>132</v>
      </c>
      <c r="AS514" s="166" t="s">
        <v>3375</v>
      </c>
      <c r="AT514" s="166" t="s">
        <v>3381</v>
      </c>
      <c r="AU514" s="166" t="s">
        <v>3349</v>
      </c>
      <c r="AV514" s="166"/>
      <c r="AW514" s="166" t="s">
        <v>3377</v>
      </c>
      <c r="AX514" s="166"/>
      <c r="AY514" s="166"/>
      <c r="AZ514" s="166"/>
      <c r="BA514" s="166"/>
      <c r="BB514" s="166">
        <v>50838880</v>
      </c>
      <c r="BC514" s="166" t="s">
        <v>137</v>
      </c>
      <c r="BD514" s="166" t="s">
        <v>138</v>
      </c>
      <c r="BE514" s="166" t="s">
        <v>375</v>
      </c>
      <c r="BF514" s="166" t="s">
        <v>264</v>
      </c>
      <c r="BG514" s="166" t="s">
        <v>450</v>
      </c>
      <c r="BH514" s="166" t="s">
        <v>141</v>
      </c>
      <c r="BI514" s="166" t="s">
        <v>191</v>
      </c>
      <c r="BJ514" s="166" t="s">
        <v>111</v>
      </c>
      <c r="BK514" s="166"/>
      <c r="BL514" s="166" t="s">
        <v>142</v>
      </c>
      <c r="BM514" s="166"/>
      <c r="BN514" s="166"/>
      <c r="BO514" s="166" t="s">
        <v>172</v>
      </c>
    </row>
    <row r="515" spans="1:67">
      <c r="A515" s="166">
        <v>505</v>
      </c>
      <c r="B515" s="166" t="s">
        <v>106</v>
      </c>
      <c r="C515" s="166" t="s">
        <v>107</v>
      </c>
      <c r="D515" s="166" t="s">
        <v>3367</v>
      </c>
      <c r="E515" s="166" t="s">
        <v>3368</v>
      </c>
      <c r="F515" s="166" t="s">
        <v>989</v>
      </c>
      <c r="G515" s="166" t="s">
        <v>3369</v>
      </c>
      <c r="H515" s="166" t="s">
        <v>3370</v>
      </c>
      <c r="I515" s="166"/>
      <c r="J515" s="166" t="s">
        <v>198</v>
      </c>
      <c r="K515" s="166" t="s">
        <v>23</v>
      </c>
      <c r="L515" s="166" t="s">
        <v>171</v>
      </c>
      <c r="M515" s="166" t="s">
        <v>172</v>
      </c>
      <c r="N515" s="166" t="s">
        <v>992</v>
      </c>
      <c r="O515" s="166"/>
      <c r="P515" s="166"/>
      <c r="Q515" s="166" t="s">
        <v>3367</v>
      </c>
      <c r="R515" s="166" t="s">
        <v>23</v>
      </c>
      <c r="S515" s="166" t="s">
        <v>3371</v>
      </c>
      <c r="T515" s="166" t="s">
        <v>117</v>
      </c>
      <c r="U515" s="166" t="s">
        <v>3372</v>
      </c>
      <c r="V515" s="166" t="s">
        <v>119</v>
      </c>
      <c r="W515" s="166" t="s">
        <v>366</v>
      </c>
      <c r="X515" s="166" t="s">
        <v>198</v>
      </c>
      <c r="Y515" s="166" t="s">
        <v>253</v>
      </c>
      <c r="Z515" s="166" t="s">
        <v>178</v>
      </c>
      <c r="AA515" s="166" t="s">
        <v>3373</v>
      </c>
      <c r="AB515" s="166" t="s">
        <v>3367</v>
      </c>
      <c r="AC515" s="166">
        <v>5889623</v>
      </c>
      <c r="AD515" s="166" t="s">
        <v>23</v>
      </c>
      <c r="AE515" s="166" t="s">
        <v>3374</v>
      </c>
      <c r="AF515" s="166" t="s">
        <v>23</v>
      </c>
      <c r="AG515" s="166" t="s">
        <v>3374</v>
      </c>
      <c r="AH515" s="167" t="s">
        <v>41</v>
      </c>
      <c r="AI515" s="166" t="s">
        <v>2810</v>
      </c>
      <c r="AJ515" s="166" t="s">
        <v>158</v>
      </c>
      <c r="AK515" s="166" t="s">
        <v>127</v>
      </c>
      <c r="AL515" s="166" t="s">
        <v>111</v>
      </c>
      <c r="AM515" s="168">
        <v>6731.7</v>
      </c>
      <c r="AN515" s="166" t="s">
        <v>128</v>
      </c>
      <c r="AO515" s="166" t="s">
        <v>989</v>
      </c>
      <c r="AP515" s="166" t="s">
        <v>130</v>
      </c>
      <c r="AQ515" s="166" t="s">
        <v>184</v>
      </c>
      <c r="AR515" s="166" t="s">
        <v>132</v>
      </c>
      <c r="AS515" s="166" t="s">
        <v>3375</v>
      </c>
      <c r="AT515" s="166" t="s">
        <v>3382</v>
      </c>
      <c r="AU515" s="166" t="s">
        <v>3349</v>
      </c>
      <c r="AV515" s="166"/>
      <c r="AW515" s="166" t="s">
        <v>3377</v>
      </c>
      <c r="AX515" s="166"/>
      <c r="AY515" s="166"/>
      <c r="AZ515" s="166"/>
      <c r="BA515" s="166"/>
      <c r="BB515" s="166">
        <v>50838880</v>
      </c>
      <c r="BC515" s="166" t="s">
        <v>137</v>
      </c>
      <c r="BD515" s="166" t="s">
        <v>138</v>
      </c>
      <c r="BE515" s="166" t="s">
        <v>375</v>
      </c>
      <c r="BF515" s="166" t="s">
        <v>264</v>
      </c>
      <c r="BG515" s="166" t="s">
        <v>450</v>
      </c>
      <c r="BH515" s="166" t="s">
        <v>141</v>
      </c>
      <c r="BI515" s="166" t="s">
        <v>191</v>
      </c>
      <c r="BJ515" s="166" t="s">
        <v>111</v>
      </c>
      <c r="BK515" s="166"/>
      <c r="BL515" s="166" t="s">
        <v>142</v>
      </c>
      <c r="BM515" s="166"/>
      <c r="BN515" s="166"/>
      <c r="BO515" s="166" t="s">
        <v>172</v>
      </c>
    </row>
    <row r="516" spans="1:67">
      <c r="A516" s="166">
        <v>506</v>
      </c>
      <c r="B516" s="166" t="s">
        <v>106</v>
      </c>
      <c r="C516" s="166" t="s">
        <v>107</v>
      </c>
      <c r="D516" s="166" t="s">
        <v>3367</v>
      </c>
      <c r="E516" s="166" t="s">
        <v>3368</v>
      </c>
      <c r="F516" s="166" t="s">
        <v>989</v>
      </c>
      <c r="G516" s="166" t="s">
        <v>3369</v>
      </c>
      <c r="H516" s="166" t="s">
        <v>3370</v>
      </c>
      <c r="I516" s="166"/>
      <c r="J516" s="166" t="s">
        <v>198</v>
      </c>
      <c r="K516" s="166" t="s">
        <v>23</v>
      </c>
      <c r="L516" s="166" t="s">
        <v>171</v>
      </c>
      <c r="M516" s="166" t="s">
        <v>172</v>
      </c>
      <c r="N516" s="166" t="s">
        <v>992</v>
      </c>
      <c r="O516" s="166"/>
      <c r="P516" s="166"/>
      <c r="Q516" s="166" t="s">
        <v>3367</v>
      </c>
      <c r="R516" s="166" t="s">
        <v>23</v>
      </c>
      <c r="S516" s="166" t="s">
        <v>3371</v>
      </c>
      <c r="T516" s="166" t="s">
        <v>117</v>
      </c>
      <c r="U516" s="166" t="s">
        <v>3372</v>
      </c>
      <c r="V516" s="166" t="s">
        <v>119</v>
      </c>
      <c r="W516" s="166" t="s">
        <v>366</v>
      </c>
      <c r="X516" s="166" t="s">
        <v>198</v>
      </c>
      <c r="Y516" s="166" t="s">
        <v>253</v>
      </c>
      <c r="Z516" s="166" t="s">
        <v>178</v>
      </c>
      <c r="AA516" s="166" t="s">
        <v>3373</v>
      </c>
      <c r="AB516" s="166" t="s">
        <v>3367</v>
      </c>
      <c r="AC516" s="166">
        <v>5889623</v>
      </c>
      <c r="AD516" s="166" t="s">
        <v>23</v>
      </c>
      <c r="AE516" s="166" t="s">
        <v>3374</v>
      </c>
      <c r="AF516" s="166" t="s">
        <v>23</v>
      </c>
      <c r="AG516" s="166" t="s">
        <v>3374</v>
      </c>
      <c r="AH516" s="167" t="s">
        <v>41</v>
      </c>
      <c r="AI516" s="166" t="s">
        <v>1471</v>
      </c>
      <c r="AJ516" s="166" t="s">
        <v>907</v>
      </c>
      <c r="AK516" s="166" t="s">
        <v>127</v>
      </c>
      <c r="AL516" s="166" t="s">
        <v>111</v>
      </c>
      <c r="AM516" s="168">
        <v>3623.5</v>
      </c>
      <c r="AN516" s="166" t="s">
        <v>128</v>
      </c>
      <c r="AO516" s="166" t="s">
        <v>989</v>
      </c>
      <c r="AP516" s="166" t="s">
        <v>130</v>
      </c>
      <c r="AQ516" s="166" t="s">
        <v>184</v>
      </c>
      <c r="AR516" s="166" t="s">
        <v>132</v>
      </c>
      <c r="AS516" s="166" t="s">
        <v>3375</v>
      </c>
      <c r="AT516" s="166" t="s">
        <v>3383</v>
      </c>
      <c r="AU516" s="166" t="s">
        <v>3349</v>
      </c>
      <c r="AV516" s="166"/>
      <c r="AW516" s="166" t="s">
        <v>3377</v>
      </c>
      <c r="AX516" s="166"/>
      <c r="AY516" s="166"/>
      <c r="AZ516" s="166"/>
      <c r="BA516" s="166"/>
      <c r="BB516" s="166">
        <v>50838880</v>
      </c>
      <c r="BC516" s="166" t="s">
        <v>137</v>
      </c>
      <c r="BD516" s="166" t="s">
        <v>138</v>
      </c>
      <c r="BE516" s="166" t="s">
        <v>375</v>
      </c>
      <c r="BF516" s="166" t="s">
        <v>264</v>
      </c>
      <c r="BG516" s="166" t="s">
        <v>450</v>
      </c>
      <c r="BH516" s="166" t="s">
        <v>141</v>
      </c>
      <c r="BI516" s="166" t="s">
        <v>191</v>
      </c>
      <c r="BJ516" s="166" t="s">
        <v>111</v>
      </c>
      <c r="BK516" s="166"/>
      <c r="BL516" s="166" t="s">
        <v>142</v>
      </c>
      <c r="BM516" s="166"/>
      <c r="BN516" s="166"/>
      <c r="BO516" s="166" t="s">
        <v>172</v>
      </c>
    </row>
    <row r="517" spans="1:67">
      <c r="A517" s="166">
        <v>507</v>
      </c>
      <c r="B517" s="166" t="s">
        <v>106</v>
      </c>
      <c r="C517" s="166" t="s">
        <v>107</v>
      </c>
      <c r="D517" s="166" t="s">
        <v>3367</v>
      </c>
      <c r="E517" s="166" t="s">
        <v>3368</v>
      </c>
      <c r="F517" s="166" t="s">
        <v>989</v>
      </c>
      <c r="G517" s="166" t="s">
        <v>3369</v>
      </c>
      <c r="H517" s="166" t="s">
        <v>3370</v>
      </c>
      <c r="I517" s="166"/>
      <c r="J517" s="166" t="s">
        <v>198</v>
      </c>
      <c r="K517" s="166" t="s">
        <v>23</v>
      </c>
      <c r="L517" s="166" t="s">
        <v>171</v>
      </c>
      <c r="M517" s="166" t="s">
        <v>172</v>
      </c>
      <c r="N517" s="166" t="s">
        <v>992</v>
      </c>
      <c r="O517" s="166"/>
      <c r="P517" s="166"/>
      <c r="Q517" s="166" t="s">
        <v>3367</v>
      </c>
      <c r="R517" s="166" t="s">
        <v>23</v>
      </c>
      <c r="S517" s="166" t="s">
        <v>3371</v>
      </c>
      <c r="T517" s="166" t="s">
        <v>117</v>
      </c>
      <c r="U517" s="166" t="s">
        <v>3372</v>
      </c>
      <c r="V517" s="166" t="s">
        <v>119</v>
      </c>
      <c r="W517" s="166" t="s">
        <v>366</v>
      </c>
      <c r="X517" s="166" t="s">
        <v>198</v>
      </c>
      <c r="Y517" s="166" t="s">
        <v>253</v>
      </c>
      <c r="Z517" s="166" t="s">
        <v>178</v>
      </c>
      <c r="AA517" s="166" t="s">
        <v>3373</v>
      </c>
      <c r="AB517" s="166" t="s">
        <v>3367</v>
      </c>
      <c r="AC517" s="166">
        <v>5889623</v>
      </c>
      <c r="AD517" s="166" t="s">
        <v>23</v>
      </c>
      <c r="AE517" s="166" t="s">
        <v>3374</v>
      </c>
      <c r="AF517" s="166" t="s">
        <v>23</v>
      </c>
      <c r="AG517" s="166" t="s">
        <v>3374</v>
      </c>
      <c r="AH517" s="167" t="s">
        <v>41</v>
      </c>
      <c r="AI517" s="166" t="s">
        <v>151</v>
      </c>
      <c r="AJ517" s="166" t="s">
        <v>152</v>
      </c>
      <c r="AK517" s="166" t="s">
        <v>127</v>
      </c>
      <c r="AL517" s="166" t="s">
        <v>111</v>
      </c>
      <c r="AM517" s="168">
        <v>6763.9</v>
      </c>
      <c r="AN517" s="166" t="s">
        <v>128</v>
      </c>
      <c r="AO517" s="166" t="s">
        <v>989</v>
      </c>
      <c r="AP517" s="166" t="s">
        <v>130</v>
      </c>
      <c r="AQ517" s="166" t="s">
        <v>184</v>
      </c>
      <c r="AR517" s="166" t="s">
        <v>132</v>
      </c>
      <c r="AS517" s="166" t="s">
        <v>3375</v>
      </c>
      <c r="AT517" s="166" t="s">
        <v>3384</v>
      </c>
      <c r="AU517" s="166" t="s">
        <v>3349</v>
      </c>
      <c r="AV517" s="166"/>
      <c r="AW517" s="166" t="s">
        <v>3377</v>
      </c>
      <c r="AX517" s="166"/>
      <c r="AY517" s="166"/>
      <c r="AZ517" s="166"/>
      <c r="BA517" s="166"/>
      <c r="BB517" s="166">
        <v>50838880</v>
      </c>
      <c r="BC517" s="166" t="s">
        <v>137</v>
      </c>
      <c r="BD517" s="166" t="s">
        <v>138</v>
      </c>
      <c r="BE517" s="166" t="s">
        <v>375</v>
      </c>
      <c r="BF517" s="166" t="s">
        <v>264</v>
      </c>
      <c r="BG517" s="166" t="s">
        <v>450</v>
      </c>
      <c r="BH517" s="166" t="s">
        <v>141</v>
      </c>
      <c r="BI517" s="166" t="s">
        <v>191</v>
      </c>
      <c r="BJ517" s="166" t="s">
        <v>111</v>
      </c>
      <c r="BK517" s="166"/>
      <c r="BL517" s="166" t="s">
        <v>142</v>
      </c>
      <c r="BM517" s="166"/>
      <c r="BN517" s="166"/>
      <c r="BO517" s="166" t="s">
        <v>172</v>
      </c>
    </row>
    <row r="518" spans="1:67">
      <c r="A518" s="166">
        <v>508</v>
      </c>
      <c r="B518" s="166" t="s">
        <v>106</v>
      </c>
      <c r="C518" s="166" t="s">
        <v>107</v>
      </c>
      <c r="D518" s="166" t="s">
        <v>3367</v>
      </c>
      <c r="E518" s="166" t="s">
        <v>3368</v>
      </c>
      <c r="F518" s="166" t="s">
        <v>989</v>
      </c>
      <c r="G518" s="166" t="s">
        <v>3369</v>
      </c>
      <c r="H518" s="166" t="s">
        <v>3370</v>
      </c>
      <c r="I518" s="166"/>
      <c r="J518" s="166" t="s">
        <v>198</v>
      </c>
      <c r="K518" s="166" t="s">
        <v>23</v>
      </c>
      <c r="L518" s="166" t="s">
        <v>171</v>
      </c>
      <c r="M518" s="166" t="s">
        <v>172</v>
      </c>
      <c r="N518" s="166" t="s">
        <v>992</v>
      </c>
      <c r="O518" s="166"/>
      <c r="P518" s="166"/>
      <c r="Q518" s="166" t="s">
        <v>3367</v>
      </c>
      <c r="R518" s="166" t="s">
        <v>23</v>
      </c>
      <c r="S518" s="166" t="s">
        <v>3371</v>
      </c>
      <c r="T518" s="166" t="s">
        <v>117</v>
      </c>
      <c r="U518" s="166" t="s">
        <v>3372</v>
      </c>
      <c r="V518" s="166" t="s">
        <v>119</v>
      </c>
      <c r="W518" s="166" t="s">
        <v>366</v>
      </c>
      <c r="X518" s="166" t="s">
        <v>198</v>
      </c>
      <c r="Y518" s="166" t="s">
        <v>253</v>
      </c>
      <c r="Z518" s="166" t="s">
        <v>178</v>
      </c>
      <c r="AA518" s="166" t="s">
        <v>3373</v>
      </c>
      <c r="AB518" s="166" t="s">
        <v>3367</v>
      </c>
      <c r="AC518" s="166">
        <v>5889623</v>
      </c>
      <c r="AD518" s="166" t="s">
        <v>23</v>
      </c>
      <c r="AE518" s="166" t="s">
        <v>3374</v>
      </c>
      <c r="AF518" s="166" t="s">
        <v>23</v>
      </c>
      <c r="AG518" s="166" t="s">
        <v>3374</v>
      </c>
      <c r="AH518" s="167" t="s">
        <v>41</v>
      </c>
      <c r="AI518" s="166" t="s">
        <v>2797</v>
      </c>
      <c r="AJ518" s="166" t="s">
        <v>164</v>
      </c>
      <c r="AK518" s="166" t="s">
        <v>127</v>
      </c>
      <c r="AL518" s="166" t="s">
        <v>111</v>
      </c>
      <c r="AM518" s="168">
        <v>4622</v>
      </c>
      <c r="AN518" s="166" t="s">
        <v>128</v>
      </c>
      <c r="AO518" s="166" t="s">
        <v>989</v>
      </c>
      <c r="AP518" s="166" t="s">
        <v>130</v>
      </c>
      <c r="AQ518" s="166" t="s">
        <v>184</v>
      </c>
      <c r="AR518" s="166" t="s">
        <v>132</v>
      </c>
      <c r="AS518" s="166" t="s">
        <v>3375</v>
      </c>
      <c r="AT518" s="166" t="s">
        <v>3385</v>
      </c>
      <c r="AU518" s="166" t="s">
        <v>3349</v>
      </c>
      <c r="AV518" s="166"/>
      <c r="AW518" s="166" t="s">
        <v>3377</v>
      </c>
      <c r="AX518" s="166"/>
      <c r="AY518" s="166"/>
      <c r="AZ518" s="166"/>
      <c r="BA518" s="166"/>
      <c r="BB518" s="166">
        <v>50838880</v>
      </c>
      <c r="BC518" s="166" t="s">
        <v>137</v>
      </c>
      <c r="BD518" s="166" t="s">
        <v>138</v>
      </c>
      <c r="BE518" s="166" t="s">
        <v>375</v>
      </c>
      <c r="BF518" s="166" t="s">
        <v>264</v>
      </c>
      <c r="BG518" s="166" t="s">
        <v>450</v>
      </c>
      <c r="BH518" s="166" t="s">
        <v>141</v>
      </c>
      <c r="BI518" s="166" t="s">
        <v>191</v>
      </c>
      <c r="BJ518" s="166" t="s">
        <v>111</v>
      </c>
      <c r="BK518" s="166"/>
      <c r="BL518" s="166" t="s">
        <v>142</v>
      </c>
      <c r="BM518" s="166"/>
      <c r="BN518" s="166"/>
      <c r="BO518" s="166" t="s">
        <v>172</v>
      </c>
    </row>
    <row r="519" spans="1:67">
      <c r="A519" s="166">
        <v>509</v>
      </c>
      <c r="B519" s="166" t="s">
        <v>106</v>
      </c>
      <c r="C519" s="166" t="s">
        <v>107</v>
      </c>
      <c r="D519" s="166" t="s">
        <v>3367</v>
      </c>
      <c r="E519" s="166" t="s">
        <v>3368</v>
      </c>
      <c r="F519" s="166" t="s">
        <v>989</v>
      </c>
      <c r="G519" s="166" t="s">
        <v>3369</v>
      </c>
      <c r="H519" s="166" t="s">
        <v>3370</v>
      </c>
      <c r="I519" s="166"/>
      <c r="J519" s="166" t="s">
        <v>198</v>
      </c>
      <c r="K519" s="166" t="s">
        <v>23</v>
      </c>
      <c r="L519" s="166" t="s">
        <v>171</v>
      </c>
      <c r="M519" s="166" t="s">
        <v>172</v>
      </c>
      <c r="N519" s="166" t="s">
        <v>992</v>
      </c>
      <c r="O519" s="166"/>
      <c r="P519" s="166"/>
      <c r="Q519" s="166" t="s">
        <v>3367</v>
      </c>
      <c r="R519" s="166" t="s">
        <v>23</v>
      </c>
      <c r="S519" s="166" t="s">
        <v>3371</v>
      </c>
      <c r="T519" s="166" t="s">
        <v>117</v>
      </c>
      <c r="U519" s="166" t="s">
        <v>3372</v>
      </c>
      <c r="V519" s="166" t="s">
        <v>119</v>
      </c>
      <c r="W519" s="166" t="s">
        <v>366</v>
      </c>
      <c r="X519" s="166" t="s">
        <v>198</v>
      </c>
      <c r="Y519" s="166" t="s">
        <v>253</v>
      </c>
      <c r="Z519" s="166" t="s">
        <v>178</v>
      </c>
      <c r="AA519" s="166" t="s">
        <v>3373</v>
      </c>
      <c r="AB519" s="166" t="s">
        <v>3367</v>
      </c>
      <c r="AC519" s="166">
        <v>5889623</v>
      </c>
      <c r="AD519" s="166" t="s">
        <v>23</v>
      </c>
      <c r="AE519" s="166" t="s">
        <v>3374</v>
      </c>
      <c r="AF519" s="166" t="s">
        <v>23</v>
      </c>
      <c r="AG519" s="166" t="s">
        <v>3374</v>
      </c>
      <c r="AH519" s="167" t="s">
        <v>41</v>
      </c>
      <c r="AI519" s="166" t="s">
        <v>1475</v>
      </c>
      <c r="AJ519" s="166" t="s">
        <v>913</v>
      </c>
      <c r="AK519" s="166" t="s">
        <v>127</v>
      </c>
      <c r="AL519" s="166" t="s">
        <v>111</v>
      </c>
      <c r="AM519" s="168">
        <v>5488.6</v>
      </c>
      <c r="AN519" s="166" t="s">
        <v>128</v>
      </c>
      <c r="AO519" s="166" t="s">
        <v>989</v>
      </c>
      <c r="AP519" s="166" t="s">
        <v>130</v>
      </c>
      <c r="AQ519" s="166" t="s">
        <v>184</v>
      </c>
      <c r="AR519" s="166" t="s">
        <v>132</v>
      </c>
      <c r="AS519" s="166" t="s">
        <v>3375</v>
      </c>
      <c r="AT519" s="166" t="s">
        <v>3386</v>
      </c>
      <c r="AU519" s="166" t="s">
        <v>3349</v>
      </c>
      <c r="AV519" s="166"/>
      <c r="AW519" s="166" t="s">
        <v>3377</v>
      </c>
      <c r="AX519" s="166"/>
      <c r="AY519" s="166"/>
      <c r="AZ519" s="166"/>
      <c r="BA519" s="166"/>
      <c r="BB519" s="166">
        <v>50838880</v>
      </c>
      <c r="BC519" s="166" t="s">
        <v>137</v>
      </c>
      <c r="BD519" s="166" t="s">
        <v>138</v>
      </c>
      <c r="BE519" s="166" t="s">
        <v>375</v>
      </c>
      <c r="BF519" s="166" t="s">
        <v>264</v>
      </c>
      <c r="BG519" s="166" t="s">
        <v>450</v>
      </c>
      <c r="BH519" s="166" t="s">
        <v>141</v>
      </c>
      <c r="BI519" s="166" t="s">
        <v>191</v>
      </c>
      <c r="BJ519" s="166" t="s">
        <v>111</v>
      </c>
      <c r="BK519" s="166"/>
      <c r="BL519" s="166" t="s">
        <v>142</v>
      </c>
      <c r="BM519" s="166"/>
      <c r="BN519" s="166"/>
      <c r="BO519" s="166" t="s">
        <v>172</v>
      </c>
    </row>
    <row r="520" spans="1:67">
      <c r="A520" s="166">
        <v>510</v>
      </c>
      <c r="B520" s="166" t="s">
        <v>106</v>
      </c>
      <c r="C520" s="166" t="s">
        <v>107</v>
      </c>
      <c r="D520" s="166"/>
      <c r="E520" s="166" t="s">
        <v>3387</v>
      </c>
      <c r="F520" s="166"/>
      <c r="G520" s="166" t="s">
        <v>3388</v>
      </c>
      <c r="H520" s="166" t="s">
        <v>3389</v>
      </c>
      <c r="I520" s="166" t="s">
        <v>3390</v>
      </c>
      <c r="J520" s="166" t="s">
        <v>247</v>
      </c>
      <c r="K520" s="166" t="s">
        <v>3391</v>
      </c>
      <c r="L520" s="166" t="s">
        <v>1403</v>
      </c>
      <c r="M520" s="166" t="s">
        <v>3392</v>
      </c>
      <c r="N520" s="166"/>
      <c r="O520" s="166"/>
      <c r="P520" s="166"/>
      <c r="Q520" s="166" t="s">
        <v>3393</v>
      </c>
      <c r="R520" s="166" t="s">
        <v>9</v>
      </c>
      <c r="S520" s="166" t="s">
        <v>3394</v>
      </c>
      <c r="T520" s="166" t="s">
        <v>117</v>
      </c>
      <c r="U520" s="166" t="s">
        <v>3395</v>
      </c>
      <c r="V520" s="166" t="s">
        <v>119</v>
      </c>
      <c r="W520" s="166" t="s">
        <v>627</v>
      </c>
      <c r="X520" s="166" t="s">
        <v>228</v>
      </c>
      <c r="Y520" s="166" t="s">
        <v>3396</v>
      </c>
      <c r="Z520" s="166" t="s">
        <v>3397</v>
      </c>
      <c r="AA520" s="166" t="s">
        <v>945</v>
      </c>
      <c r="AB520" s="166" t="s">
        <v>3393</v>
      </c>
      <c r="AC520" s="166">
        <v>5889538</v>
      </c>
      <c r="AD520" s="166" t="s">
        <v>9</v>
      </c>
      <c r="AE520" s="166" t="s">
        <v>3398</v>
      </c>
      <c r="AF520" s="166" t="s">
        <v>9</v>
      </c>
      <c r="AG520" s="166" t="s">
        <v>3399</v>
      </c>
      <c r="AH520" s="167" t="s">
        <v>39</v>
      </c>
      <c r="AI520" s="166" t="s">
        <v>3400</v>
      </c>
      <c r="AJ520" s="166" t="s">
        <v>2565</v>
      </c>
      <c r="AK520" s="166" t="s">
        <v>127</v>
      </c>
      <c r="AL520" s="166" t="s">
        <v>111</v>
      </c>
      <c r="AM520" s="168">
        <v>4800</v>
      </c>
      <c r="AN520" s="166"/>
      <c r="AO520" s="166" t="s">
        <v>111</v>
      </c>
      <c r="AP520" s="166" t="s">
        <v>130</v>
      </c>
      <c r="AQ520" s="166" t="s">
        <v>184</v>
      </c>
      <c r="AR520" s="166"/>
      <c r="AS520" s="166" t="s">
        <v>3401</v>
      </c>
      <c r="AT520" s="166"/>
      <c r="AU520" s="166" t="s">
        <v>3349</v>
      </c>
      <c r="AV520" s="166"/>
      <c r="AW520" s="166" t="s">
        <v>3402</v>
      </c>
      <c r="AX520" s="166"/>
      <c r="AY520" s="166"/>
      <c r="AZ520" s="166"/>
      <c r="BA520" s="166"/>
      <c r="BB520" s="166">
        <v>60272439</v>
      </c>
      <c r="BC520" s="166" t="s">
        <v>137</v>
      </c>
      <c r="BD520" s="166" t="s">
        <v>238</v>
      </c>
      <c r="BE520" s="166" t="s">
        <v>3403</v>
      </c>
      <c r="BF520" s="166" t="s">
        <v>579</v>
      </c>
      <c r="BG520" s="166"/>
      <c r="BH520" s="166" t="s">
        <v>286</v>
      </c>
      <c r="BI520" s="166" t="s">
        <v>191</v>
      </c>
      <c r="BJ520" s="166" t="s">
        <v>111</v>
      </c>
      <c r="BK520" s="166"/>
      <c r="BL520" s="166"/>
      <c r="BM520" s="166"/>
      <c r="BN520" s="166" t="s">
        <v>378</v>
      </c>
      <c r="BO520" s="166"/>
    </row>
    <row r="521" spans="1:67">
      <c r="A521" s="166">
        <v>511</v>
      </c>
      <c r="B521" s="166" t="s">
        <v>106</v>
      </c>
      <c r="C521" s="166" t="s">
        <v>107</v>
      </c>
      <c r="D521" s="166" t="s">
        <v>3404</v>
      </c>
      <c r="E521" s="166" t="s">
        <v>3405</v>
      </c>
      <c r="F521" s="166" t="s">
        <v>1058</v>
      </c>
      <c r="G521" s="166" t="s">
        <v>3406</v>
      </c>
      <c r="H521" s="166" t="s">
        <v>3407</v>
      </c>
      <c r="I521" s="166"/>
      <c r="J521" s="166" t="s">
        <v>198</v>
      </c>
      <c r="K521" s="166" t="s">
        <v>23</v>
      </c>
      <c r="L521" s="166" t="s">
        <v>171</v>
      </c>
      <c r="M521" s="166" t="s">
        <v>172</v>
      </c>
      <c r="N521" s="166" t="s">
        <v>1061</v>
      </c>
      <c r="O521" s="166"/>
      <c r="P521" s="166"/>
      <c r="Q521" s="166" t="s">
        <v>3404</v>
      </c>
      <c r="R521" s="166" t="s">
        <v>23</v>
      </c>
      <c r="S521" s="166" t="s">
        <v>3408</v>
      </c>
      <c r="T521" s="166" t="s">
        <v>117</v>
      </c>
      <c r="U521" s="166" t="s">
        <v>3409</v>
      </c>
      <c r="V521" s="166" t="s">
        <v>119</v>
      </c>
      <c r="W521" s="166" t="s">
        <v>227</v>
      </c>
      <c r="X521" s="166" t="s">
        <v>198</v>
      </c>
      <c r="Y521" s="166" t="s">
        <v>524</v>
      </c>
      <c r="Z521" s="166" t="s">
        <v>3410</v>
      </c>
      <c r="AA521" s="166" t="s">
        <v>3411</v>
      </c>
      <c r="AB521" s="166" t="s">
        <v>3404</v>
      </c>
      <c r="AC521" s="166">
        <v>5889176</v>
      </c>
      <c r="AD521" s="166" t="s">
        <v>23</v>
      </c>
      <c r="AE521" s="166" t="s">
        <v>3412</v>
      </c>
      <c r="AF521" s="166" t="s">
        <v>23</v>
      </c>
      <c r="AG521" s="166" t="s">
        <v>3413</v>
      </c>
      <c r="AH521" s="167" t="s">
        <v>41</v>
      </c>
      <c r="AI521" s="166" t="s">
        <v>3414</v>
      </c>
      <c r="AJ521" s="166" t="s">
        <v>935</v>
      </c>
      <c r="AK521" s="166" t="s">
        <v>127</v>
      </c>
      <c r="AL521" s="166" t="s">
        <v>111</v>
      </c>
      <c r="AM521" s="168">
        <v>17800</v>
      </c>
      <c r="AN521" s="166"/>
      <c r="AO521" s="166" t="s">
        <v>1058</v>
      </c>
      <c r="AP521" s="166" t="s">
        <v>130</v>
      </c>
      <c r="AQ521" s="166" t="s">
        <v>184</v>
      </c>
      <c r="AR521" s="166"/>
      <c r="AS521" s="166" t="s">
        <v>3415</v>
      </c>
      <c r="AT521" s="166"/>
      <c r="AU521" s="166" t="s">
        <v>3349</v>
      </c>
      <c r="AV521" s="166"/>
      <c r="AW521" s="166" t="s">
        <v>3416</v>
      </c>
      <c r="AX521" s="166"/>
      <c r="AY521" s="166"/>
      <c r="AZ521" s="166"/>
      <c r="BA521" s="166"/>
      <c r="BB521" s="166">
        <v>50562573</v>
      </c>
      <c r="BC521" s="166" t="s">
        <v>137</v>
      </c>
      <c r="BD521" s="166" t="s">
        <v>138</v>
      </c>
      <c r="BE521" s="166" t="s">
        <v>239</v>
      </c>
      <c r="BF521" s="166" t="s">
        <v>217</v>
      </c>
      <c r="BG521" s="166" t="s">
        <v>190</v>
      </c>
      <c r="BH521" s="166" t="s">
        <v>396</v>
      </c>
      <c r="BI521" s="166" t="s">
        <v>191</v>
      </c>
      <c r="BJ521" s="166" t="s">
        <v>111</v>
      </c>
      <c r="BK521" s="166"/>
      <c r="BL521" s="166"/>
      <c r="BM521" s="166"/>
      <c r="BN521" s="166"/>
      <c r="BO521" s="166" t="s">
        <v>172</v>
      </c>
    </row>
    <row r="522" spans="1:67">
      <c r="A522" s="166">
        <v>512</v>
      </c>
      <c r="B522" s="166" t="s">
        <v>106</v>
      </c>
      <c r="C522" s="166" t="s">
        <v>107</v>
      </c>
      <c r="D522" s="166"/>
      <c r="E522" s="166" t="s">
        <v>3417</v>
      </c>
      <c r="F522" s="166"/>
      <c r="G522" s="166" t="s">
        <v>3418</v>
      </c>
      <c r="H522" s="166" t="s">
        <v>3419</v>
      </c>
      <c r="I522" s="166" t="s">
        <v>111</v>
      </c>
      <c r="J522" s="166" t="s">
        <v>247</v>
      </c>
      <c r="K522" s="166" t="s">
        <v>9</v>
      </c>
      <c r="L522" s="166" t="s">
        <v>199</v>
      </c>
      <c r="M522" s="166" t="s">
        <v>1225</v>
      </c>
      <c r="N522" s="166"/>
      <c r="O522" s="166"/>
      <c r="P522" s="166"/>
      <c r="Q522" s="166" t="s">
        <v>3420</v>
      </c>
      <c r="R522" s="166" t="s">
        <v>9</v>
      </c>
      <c r="S522" s="166" t="s">
        <v>3421</v>
      </c>
      <c r="T522" s="166" t="s">
        <v>117</v>
      </c>
      <c r="U522" s="166" t="s">
        <v>3422</v>
      </c>
      <c r="V522" s="166" t="s">
        <v>119</v>
      </c>
      <c r="W522" s="166" t="s">
        <v>3423</v>
      </c>
      <c r="X522" s="166" t="s">
        <v>247</v>
      </c>
      <c r="Y522" s="166" t="s">
        <v>1361</v>
      </c>
      <c r="Z522" s="166" t="s">
        <v>1658</v>
      </c>
      <c r="AA522" s="166" t="s">
        <v>1659</v>
      </c>
      <c r="AB522" s="166" t="s">
        <v>3420</v>
      </c>
      <c r="AC522" s="166">
        <v>5866288</v>
      </c>
      <c r="AD522" s="166" t="s">
        <v>9</v>
      </c>
      <c r="AE522" s="166" t="s">
        <v>3422</v>
      </c>
      <c r="AF522" s="166" t="s">
        <v>9</v>
      </c>
      <c r="AG522" s="166" t="s">
        <v>3424</v>
      </c>
      <c r="AH522" s="167" t="s">
        <v>41</v>
      </c>
      <c r="AI522" s="166" t="s">
        <v>841</v>
      </c>
      <c r="AJ522" s="166" t="s">
        <v>842</v>
      </c>
      <c r="AK522" s="166" t="s">
        <v>127</v>
      </c>
      <c r="AL522" s="166" t="s">
        <v>111</v>
      </c>
      <c r="AM522" s="168">
        <v>3107.9</v>
      </c>
      <c r="AN522" s="166" t="s">
        <v>511</v>
      </c>
      <c r="AO522" s="166" t="s">
        <v>111</v>
      </c>
      <c r="AP522" s="166" t="s">
        <v>130</v>
      </c>
      <c r="AQ522" s="166" t="s">
        <v>184</v>
      </c>
      <c r="AR522" s="166" t="s">
        <v>132</v>
      </c>
      <c r="AS522" s="166" t="s">
        <v>3425</v>
      </c>
      <c r="AT522" s="166" t="s">
        <v>3426</v>
      </c>
      <c r="AU522" s="166" t="s">
        <v>3349</v>
      </c>
      <c r="AV522" s="166"/>
      <c r="AW522" s="166" t="s">
        <v>3427</v>
      </c>
      <c r="AX522" s="166"/>
      <c r="AY522" s="166"/>
      <c r="AZ522" s="166"/>
      <c r="BA522" s="166"/>
      <c r="BB522" s="166">
        <v>92733975</v>
      </c>
      <c r="BC522" s="166" t="s">
        <v>137</v>
      </c>
      <c r="BD522" s="166" t="s">
        <v>263</v>
      </c>
      <c r="BE522" s="166" t="s">
        <v>3428</v>
      </c>
      <c r="BF522" s="166" t="s">
        <v>812</v>
      </c>
      <c r="BG522" s="166"/>
      <c r="BH522" s="166" t="s">
        <v>658</v>
      </c>
      <c r="BI522" s="166" t="s">
        <v>191</v>
      </c>
      <c r="BJ522" s="166" t="s">
        <v>111</v>
      </c>
      <c r="BK522" s="166"/>
      <c r="BL522" s="166" t="s">
        <v>150</v>
      </c>
      <c r="BM522" s="166"/>
      <c r="BN522" s="166" t="s">
        <v>143</v>
      </c>
      <c r="BO522" s="166"/>
    </row>
    <row r="523" spans="1:67">
      <c r="A523" s="166">
        <v>513</v>
      </c>
      <c r="B523" s="166" t="s">
        <v>106</v>
      </c>
      <c r="C523" s="166" t="s">
        <v>107</v>
      </c>
      <c r="D523" s="166"/>
      <c r="E523" s="166" t="s">
        <v>3417</v>
      </c>
      <c r="F523" s="166"/>
      <c r="G523" s="166" t="s">
        <v>3418</v>
      </c>
      <c r="H523" s="166" t="s">
        <v>3419</v>
      </c>
      <c r="I523" s="166" t="s">
        <v>111</v>
      </c>
      <c r="J523" s="166" t="s">
        <v>247</v>
      </c>
      <c r="K523" s="166" t="s">
        <v>9</v>
      </c>
      <c r="L523" s="166" t="s">
        <v>199</v>
      </c>
      <c r="M523" s="166" t="s">
        <v>1225</v>
      </c>
      <c r="N523" s="166"/>
      <c r="O523" s="166"/>
      <c r="P523" s="166"/>
      <c r="Q523" s="166" t="s">
        <v>3420</v>
      </c>
      <c r="R523" s="166" t="s">
        <v>9</v>
      </c>
      <c r="S523" s="166" t="s">
        <v>3421</v>
      </c>
      <c r="T523" s="166" t="s">
        <v>117</v>
      </c>
      <c r="U523" s="166" t="s">
        <v>3422</v>
      </c>
      <c r="V523" s="166" t="s">
        <v>119</v>
      </c>
      <c r="W523" s="166" t="s">
        <v>3423</v>
      </c>
      <c r="X523" s="166" t="s">
        <v>247</v>
      </c>
      <c r="Y523" s="166" t="s">
        <v>1361</v>
      </c>
      <c r="Z523" s="166" t="s">
        <v>1658</v>
      </c>
      <c r="AA523" s="166" t="s">
        <v>1659</v>
      </c>
      <c r="AB523" s="166" t="s">
        <v>3420</v>
      </c>
      <c r="AC523" s="166">
        <v>5866288</v>
      </c>
      <c r="AD523" s="166" t="s">
        <v>9</v>
      </c>
      <c r="AE523" s="166" t="s">
        <v>3422</v>
      </c>
      <c r="AF523" s="166" t="s">
        <v>9</v>
      </c>
      <c r="AG523" s="166" t="s">
        <v>3424</v>
      </c>
      <c r="AH523" s="167" t="s">
        <v>41</v>
      </c>
      <c r="AI523" s="166" t="s">
        <v>854</v>
      </c>
      <c r="AJ523" s="166" t="s">
        <v>855</v>
      </c>
      <c r="AK523" s="166" t="s">
        <v>127</v>
      </c>
      <c r="AL523" s="166" t="s">
        <v>111</v>
      </c>
      <c r="AM523" s="168">
        <v>3038.2</v>
      </c>
      <c r="AN523" s="166" t="s">
        <v>511</v>
      </c>
      <c r="AO523" s="166" t="s">
        <v>111</v>
      </c>
      <c r="AP523" s="166" t="s">
        <v>130</v>
      </c>
      <c r="AQ523" s="166" t="s">
        <v>184</v>
      </c>
      <c r="AR523" s="166" t="s">
        <v>132</v>
      </c>
      <c r="AS523" s="166" t="s">
        <v>3425</v>
      </c>
      <c r="AT523" s="166" t="s">
        <v>3429</v>
      </c>
      <c r="AU523" s="166" t="s">
        <v>3349</v>
      </c>
      <c r="AV523" s="166"/>
      <c r="AW523" s="166" t="s">
        <v>3427</v>
      </c>
      <c r="AX523" s="166"/>
      <c r="AY523" s="166"/>
      <c r="AZ523" s="166"/>
      <c r="BA523" s="166"/>
      <c r="BB523" s="166">
        <v>92733975</v>
      </c>
      <c r="BC523" s="166" t="s">
        <v>137</v>
      </c>
      <c r="BD523" s="166" t="s">
        <v>263</v>
      </c>
      <c r="BE523" s="166" t="s">
        <v>3428</v>
      </c>
      <c r="BF523" s="166" t="s">
        <v>812</v>
      </c>
      <c r="BG523" s="166"/>
      <c r="BH523" s="166" t="s">
        <v>658</v>
      </c>
      <c r="BI523" s="166" t="s">
        <v>191</v>
      </c>
      <c r="BJ523" s="166" t="s">
        <v>111</v>
      </c>
      <c r="BK523" s="166"/>
      <c r="BL523" s="166" t="s">
        <v>150</v>
      </c>
      <c r="BM523" s="166"/>
      <c r="BN523" s="166" t="s">
        <v>143</v>
      </c>
      <c r="BO523" s="166"/>
    </row>
    <row r="524" spans="1:67">
      <c r="A524" s="166">
        <v>514</v>
      </c>
      <c r="B524" s="166" t="s">
        <v>106</v>
      </c>
      <c r="C524" s="166" t="s">
        <v>107</v>
      </c>
      <c r="D524" s="166"/>
      <c r="E524" s="166" t="s">
        <v>3417</v>
      </c>
      <c r="F524" s="166"/>
      <c r="G524" s="166" t="s">
        <v>3418</v>
      </c>
      <c r="H524" s="166" t="s">
        <v>3419</v>
      </c>
      <c r="I524" s="166" t="s">
        <v>111</v>
      </c>
      <c r="J524" s="166" t="s">
        <v>247</v>
      </c>
      <c r="K524" s="166" t="s">
        <v>9</v>
      </c>
      <c r="L524" s="166" t="s">
        <v>199</v>
      </c>
      <c r="M524" s="166" t="s">
        <v>1225</v>
      </c>
      <c r="N524" s="166"/>
      <c r="O524" s="166"/>
      <c r="P524" s="166"/>
      <c r="Q524" s="166" t="s">
        <v>3420</v>
      </c>
      <c r="R524" s="166" t="s">
        <v>9</v>
      </c>
      <c r="S524" s="166" t="s">
        <v>3421</v>
      </c>
      <c r="T524" s="166" t="s">
        <v>117</v>
      </c>
      <c r="U524" s="166" t="s">
        <v>3422</v>
      </c>
      <c r="V524" s="166" t="s">
        <v>119</v>
      </c>
      <c r="W524" s="166" t="s">
        <v>3423</v>
      </c>
      <c r="X524" s="166" t="s">
        <v>247</v>
      </c>
      <c r="Y524" s="166" t="s">
        <v>1361</v>
      </c>
      <c r="Z524" s="166" t="s">
        <v>1658</v>
      </c>
      <c r="AA524" s="166" t="s">
        <v>1659</v>
      </c>
      <c r="AB524" s="166" t="s">
        <v>3420</v>
      </c>
      <c r="AC524" s="166">
        <v>5866288</v>
      </c>
      <c r="AD524" s="166" t="s">
        <v>9</v>
      </c>
      <c r="AE524" s="166" t="s">
        <v>3422</v>
      </c>
      <c r="AF524" s="166" t="s">
        <v>9</v>
      </c>
      <c r="AG524" s="166" t="s">
        <v>3424</v>
      </c>
      <c r="AH524" s="167" t="s">
        <v>41</v>
      </c>
      <c r="AI524" s="166" t="s">
        <v>863</v>
      </c>
      <c r="AJ524" s="166" t="s">
        <v>864</v>
      </c>
      <c r="AK524" s="166" t="s">
        <v>127</v>
      </c>
      <c r="AL524" s="166" t="s">
        <v>111</v>
      </c>
      <c r="AM524" s="168">
        <v>5253.6</v>
      </c>
      <c r="AN524" s="166" t="s">
        <v>511</v>
      </c>
      <c r="AO524" s="166" t="s">
        <v>111</v>
      </c>
      <c r="AP524" s="166" t="s">
        <v>130</v>
      </c>
      <c r="AQ524" s="166" t="s">
        <v>184</v>
      </c>
      <c r="AR524" s="166" t="s">
        <v>132</v>
      </c>
      <c r="AS524" s="166" t="s">
        <v>3425</v>
      </c>
      <c r="AT524" s="166" t="s">
        <v>3430</v>
      </c>
      <c r="AU524" s="166" t="s">
        <v>3349</v>
      </c>
      <c r="AV524" s="166"/>
      <c r="AW524" s="166" t="s">
        <v>3427</v>
      </c>
      <c r="AX524" s="166"/>
      <c r="AY524" s="166"/>
      <c r="AZ524" s="166"/>
      <c r="BA524" s="166"/>
      <c r="BB524" s="166">
        <v>92733975</v>
      </c>
      <c r="BC524" s="166" t="s">
        <v>137</v>
      </c>
      <c r="BD524" s="166" t="s">
        <v>263</v>
      </c>
      <c r="BE524" s="166" t="s">
        <v>3428</v>
      </c>
      <c r="BF524" s="166" t="s">
        <v>812</v>
      </c>
      <c r="BG524" s="166"/>
      <c r="BH524" s="166" t="s">
        <v>658</v>
      </c>
      <c r="BI524" s="166" t="s">
        <v>191</v>
      </c>
      <c r="BJ524" s="166" t="s">
        <v>111</v>
      </c>
      <c r="BK524" s="166"/>
      <c r="BL524" s="166" t="s">
        <v>150</v>
      </c>
      <c r="BM524" s="166"/>
      <c r="BN524" s="166" t="s">
        <v>143</v>
      </c>
      <c r="BO524" s="166"/>
    </row>
    <row r="525" spans="1:67">
      <c r="A525" s="166">
        <v>515</v>
      </c>
      <c r="B525" s="166" t="s">
        <v>106</v>
      </c>
      <c r="C525" s="166" t="s">
        <v>107</v>
      </c>
      <c r="D525" s="166"/>
      <c r="E525" s="166" t="s">
        <v>3417</v>
      </c>
      <c r="F525" s="166"/>
      <c r="G525" s="166" t="s">
        <v>3418</v>
      </c>
      <c r="H525" s="166" t="s">
        <v>3419</v>
      </c>
      <c r="I525" s="166" t="s">
        <v>111</v>
      </c>
      <c r="J525" s="166" t="s">
        <v>247</v>
      </c>
      <c r="K525" s="166" t="s">
        <v>9</v>
      </c>
      <c r="L525" s="166" t="s">
        <v>199</v>
      </c>
      <c r="M525" s="166" t="s">
        <v>1225</v>
      </c>
      <c r="N525" s="166"/>
      <c r="O525" s="166"/>
      <c r="P525" s="166"/>
      <c r="Q525" s="166" t="s">
        <v>3420</v>
      </c>
      <c r="R525" s="166" t="s">
        <v>9</v>
      </c>
      <c r="S525" s="166" t="s">
        <v>3421</v>
      </c>
      <c r="T525" s="166" t="s">
        <v>117</v>
      </c>
      <c r="U525" s="166" t="s">
        <v>3422</v>
      </c>
      <c r="V525" s="166" t="s">
        <v>119</v>
      </c>
      <c r="W525" s="166" t="s">
        <v>3423</v>
      </c>
      <c r="X525" s="166" t="s">
        <v>247</v>
      </c>
      <c r="Y525" s="166" t="s">
        <v>1361</v>
      </c>
      <c r="Z525" s="166" t="s">
        <v>1658</v>
      </c>
      <c r="AA525" s="166" t="s">
        <v>1659</v>
      </c>
      <c r="AB525" s="166" t="s">
        <v>3420</v>
      </c>
      <c r="AC525" s="166">
        <v>5866288</v>
      </c>
      <c r="AD525" s="166" t="s">
        <v>9</v>
      </c>
      <c r="AE525" s="166" t="s">
        <v>3422</v>
      </c>
      <c r="AF525" s="166" t="s">
        <v>9</v>
      </c>
      <c r="AG525" s="166" t="s">
        <v>3424</v>
      </c>
      <c r="AH525" s="167" t="s">
        <v>41</v>
      </c>
      <c r="AI525" s="166" t="s">
        <v>3431</v>
      </c>
      <c r="AJ525" s="166" t="s">
        <v>1738</v>
      </c>
      <c r="AK525" s="166" t="s">
        <v>127</v>
      </c>
      <c r="AL525" s="166" t="s">
        <v>111</v>
      </c>
      <c r="AM525" s="168">
        <v>4430.8</v>
      </c>
      <c r="AN525" s="166" t="s">
        <v>511</v>
      </c>
      <c r="AO525" s="166" t="s">
        <v>111</v>
      </c>
      <c r="AP525" s="166" t="s">
        <v>130</v>
      </c>
      <c r="AQ525" s="166" t="s">
        <v>184</v>
      </c>
      <c r="AR525" s="166" t="s">
        <v>132</v>
      </c>
      <c r="AS525" s="166" t="s">
        <v>3425</v>
      </c>
      <c r="AT525" s="166" t="s">
        <v>3432</v>
      </c>
      <c r="AU525" s="166" t="s">
        <v>3349</v>
      </c>
      <c r="AV525" s="166"/>
      <c r="AW525" s="166" t="s">
        <v>3427</v>
      </c>
      <c r="AX525" s="166"/>
      <c r="AY525" s="166"/>
      <c r="AZ525" s="166"/>
      <c r="BA525" s="166"/>
      <c r="BB525" s="166">
        <v>92733975</v>
      </c>
      <c r="BC525" s="166" t="s">
        <v>137</v>
      </c>
      <c r="BD525" s="166" t="s">
        <v>263</v>
      </c>
      <c r="BE525" s="166" t="s">
        <v>3428</v>
      </c>
      <c r="BF525" s="166" t="s">
        <v>812</v>
      </c>
      <c r="BG525" s="166"/>
      <c r="BH525" s="166" t="s">
        <v>658</v>
      </c>
      <c r="BI525" s="166" t="s">
        <v>191</v>
      </c>
      <c r="BJ525" s="166" t="s">
        <v>111</v>
      </c>
      <c r="BK525" s="166"/>
      <c r="BL525" s="166" t="s">
        <v>150</v>
      </c>
      <c r="BM525" s="166"/>
      <c r="BN525" s="166" t="s">
        <v>143</v>
      </c>
      <c r="BO525" s="166"/>
    </row>
    <row r="526" spans="1:67">
      <c r="A526" s="166">
        <v>516</v>
      </c>
      <c r="B526" s="166" t="s">
        <v>106</v>
      </c>
      <c r="C526" s="166" t="s">
        <v>107</v>
      </c>
      <c r="D526" s="166"/>
      <c r="E526" s="166" t="s">
        <v>3417</v>
      </c>
      <c r="F526" s="166"/>
      <c r="G526" s="166" t="s">
        <v>3418</v>
      </c>
      <c r="H526" s="166" t="s">
        <v>3419</v>
      </c>
      <c r="I526" s="166" t="s">
        <v>111</v>
      </c>
      <c r="J526" s="166" t="s">
        <v>247</v>
      </c>
      <c r="K526" s="166" t="s">
        <v>9</v>
      </c>
      <c r="L526" s="166" t="s">
        <v>199</v>
      </c>
      <c r="M526" s="166" t="s">
        <v>1225</v>
      </c>
      <c r="N526" s="166"/>
      <c r="O526" s="166"/>
      <c r="P526" s="166"/>
      <c r="Q526" s="166" t="s">
        <v>3420</v>
      </c>
      <c r="R526" s="166" t="s">
        <v>9</v>
      </c>
      <c r="S526" s="166" t="s">
        <v>3421</v>
      </c>
      <c r="T526" s="166" t="s">
        <v>117</v>
      </c>
      <c r="U526" s="166" t="s">
        <v>3422</v>
      </c>
      <c r="V526" s="166" t="s">
        <v>119</v>
      </c>
      <c r="W526" s="166" t="s">
        <v>3423</v>
      </c>
      <c r="X526" s="166" t="s">
        <v>247</v>
      </c>
      <c r="Y526" s="166" t="s">
        <v>1361</v>
      </c>
      <c r="Z526" s="166" t="s">
        <v>1658</v>
      </c>
      <c r="AA526" s="166" t="s">
        <v>1659</v>
      </c>
      <c r="AB526" s="166" t="s">
        <v>3420</v>
      </c>
      <c r="AC526" s="166">
        <v>5866288</v>
      </c>
      <c r="AD526" s="166" t="s">
        <v>9</v>
      </c>
      <c r="AE526" s="166" t="s">
        <v>3422</v>
      </c>
      <c r="AF526" s="166" t="s">
        <v>9</v>
      </c>
      <c r="AG526" s="166" t="s">
        <v>3424</v>
      </c>
      <c r="AH526" s="167" t="s">
        <v>41</v>
      </c>
      <c r="AI526" s="166" t="s">
        <v>3433</v>
      </c>
      <c r="AJ526" s="166" t="s">
        <v>1744</v>
      </c>
      <c r="AK526" s="166" t="s">
        <v>127</v>
      </c>
      <c r="AL526" s="166" t="s">
        <v>111</v>
      </c>
      <c r="AM526" s="168">
        <v>5316.9</v>
      </c>
      <c r="AN526" s="166" t="s">
        <v>511</v>
      </c>
      <c r="AO526" s="166" t="s">
        <v>111</v>
      </c>
      <c r="AP526" s="166" t="s">
        <v>130</v>
      </c>
      <c r="AQ526" s="166" t="s">
        <v>184</v>
      </c>
      <c r="AR526" s="166" t="s">
        <v>132</v>
      </c>
      <c r="AS526" s="166" t="s">
        <v>3425</v>
      </c>
      <c r="AT526" s="166" t="s">
        <v>3434</v>
      </c>
      <c r="AU526" s="166" t="s">
        <v>3349</v>
      </c>
      <c r="AV526" s="166"/>
      <c r="AW526" s="166" t="s">
        <v>3427</v>
      </c>
      <c r="AX526" s="166"/>
      <c r="AY526" s="166"/>
      <c r="AZ526" s="166"/>
      <c r="BA526" s="166"/>
      <c r="BB526" s="166">
        <v>92733975</v>
      </c>
      <c r="BC526" s="166" t="s">
        <v>137</v>
      </c>
      <c r="BD526" s="166" t="s">
        <v>263</v>
      </c>
      <c r="BE526" s="166" t="s">
        <v>3428</v>
      </c>
      <c r="BF526" s="166" t="s">
        <v>812</v>
      </c>
      <c r="BG526" s="166"/>
      <c r="BH526" s="166" t="s">
        <v>658</v>
      </c>
      <c r="BI526" s="166" t="s">
        <v>191</v>
      </c>
      <c r="BJ526" s="166" t="s">
        <v>111</v>
      </c>
      <c r="BK526" s="166"/>
      <c r="BL526" s="166" t="s">
        <v>150</v>
      </c>
      <c r="BM526" s="166"/>
      <c r="BN526" s="166" t="s">
        <v>143</v>
      </c>
      <c r="BO526" s="166"/>
    </row>
    <row r="527" spans="1:67">
      <c r="A527" s="166">
        <v>517</v>
      </c>
      <c r="B527" s="166" t="s">
        <v>106</v>
      </c>
      <c r="C527" s="166" t="s">
        <v>107</v>
      </c>
      <c r="D527" s="166"/>
      <c r="E527" s="166" t="s">
        <v>3417</v>
      </c>
      <c r="F527" s="166"/>
      <c r="G527" s="166" t="s">
        <v>3418</v>
      </c>
      <c r="H527" s="166" t="s">
        <v>3419</v>
      </c>
      <c r="I527" s="166" t="s">
        <v>111</v>
      </c>
      <c r="J527" s="166" t="s">
        <v>247</v>
      </c>
      <c r="K527" s="166" t="s">
        <v>9</v>
      </c>
      <c r="L527" s="166" t="s">
        <v>199</v>
      </c>
      <c r="M527" s="166" t="s">
        <v>1225</v>
      </c>
      <c r="N527" s="166"/>
      <c r="O527" s="166"/>
      <c r="P527" s="166"/>
      <c r="Q527" s="166" t="s">
        <v>3420</v>
      </c>
      <c r="R527" s="166" t="s">
        <v>9</v>
      </c>
      <c r="S527" s="166" t="s">
        <v>3421</v>
      </c>
      <c r="T527" s="166" t="s">
        <v>117</v>
      </c>
      <c r="U527" s="166" t="s">
        <v>3422</v>
      </c>
      <c r="V527" s="166" t="s">
        <v>119</v>
      </c>
      <c r="W527" s="166" t="s">
        <v>3423</v>
      </c>
      <c r="X527" s="166" t="s">
        <v>247</v>
      </c>
      <c r="Y527" s="166" t="s">
        <v>1361</v>
      </c>
      <c r="Z527" s="166" t="s">
        <v>1658</v>
      </c>
      <c r="AA527" s="166" t="s">
        <v>1659</v>
      </c>
      <c r="AB527" s="166" t="s">
        <v>3420</v>
      </c>
      <c r="AC527" s="166">
        <v>5866288</v>
      </c>
      <c r="AD527" s="166" t="s">
        <v>9</v>
      </c>
      <c r="AE527" s="166" t="s">
        <v>3422</v>
      </c>
      <c r="AF527" s="166" t="s">
        <v>9</v>
      </c>
      <c r="AG527" s="166" t="s">
        <v>3424</v>
      </c>
      <c r="AH527" s="167" t="s">
        <v>41</v>
      </c>
      <c r="AI527" s="166" t="s">
        <v>869</v>
      </c>
      <c r="AJ527" s="166" t="s">
        <v>870</v>
      </c>
      <c r="AK527" s="166" t="s">
        <v>127</v>
      </c>
      <c r="AL527" s="166" t="s">
        <v>111</v>
      </c>
      <c r="AM527" s="168">
        <v>4051</v>
      </c>
      <c r="AN527" s="166" t="s">
        <v>511</v>
      </c>
      <c r="AO527" s="166" t="s">
        <v>111</v>
      </c>
      <c r="AP527" s="166" t="s">
        <v>130</v>
      </c>
      <c r="AQ527" s="166" t="s">
        <v>184</v>
      </c>
      <c r="AR527" s="166" t="s">
        <v>132</v>
      </c>
      <c r="AS527" s="166" t="s">
        <v>3425</v>
      </c>
      <c r="AT527" s="166" t="s">
        <v>3435</v>
      </c>
      <c r="AU527" s="166" t="s">
        <v>3349</v>
      </c>
      <c r="AV527" s="166"/>
      <c r="AW527" s="166" t="s">
        <v>3427</v>
      </c>
      <c r="AX527" s="166"/>
      <c r="AY527" s="166"/>
      <c r="AZ527" s="166"/>
      <c r="BA527" s="166"/>
      <c r="BB527" s="166">
        <v>92733975</v>
      </c>
      <c r="BC527" s="166" t="s">
        <v>137</v>
      </c>
      <c r="BD527" s="166" t="s">
        <v>263</v>
      </c>
      <c r="BE527" s="166" t="s">
        <v>3428</v>
      </c>
      <c r="BF527" s="166" t="s">
        <v>812</v>
      </c>
      <c r="BG527" s="166"/>
      <c r="BH527" s="166" t="s">
        <v>658</v>
      </c>
      <c r="BI527" s="166" t="s">
        <v>191</v>
      </c>
      <c r="BJ527" s="166" t="s">
        <v>111</v>
      </c>
      <c r="BK527" s="166"/>
      <c r="BL527" s="166" t="s">
        <v>150</v>
      </c>
      <c r="BM527" s="166"/>
      <c r="BN527" s="166" t="s">
        <v>143</v>
      </c>
      <c r="BO527" s="166"/>
    </row>
    <row r="528" spans="1:67">
      <c r="A528" s="166">
        <v>518</v>
      </c>
      <c r="B528" s="166" t="s">
        <v>106</v>
      </c>
      <c r="C528" s="166" t="s">
        <v>107</v>
      </c>
      <c r="D528" s="166" t="s">
        <v>298</v>
      </c>
      <c r="E528" s="166" t="s">
        <v>3436</v>
      </c>
      <c r="F528" s="166" t="s">
        <v>399</v>
      </c>
      <c r="G528" s="166" t="s">
        <v>3437</v>
      </c>
      <c r="H528" s="166" t="s">
        <v>3438</v>
      </c>
      <c r="I528" s="166" t="s">
        <v>3439</v>
      </c>
      <c r="J528" s="166" t="s">
        <v>112</v>
      </c>
      <c r="K528" s="166" t="s">
        <v>3440</v>
      </c>
      <c r="L528" s="166" t="s">
        <v>402</v>
      </c>
      <c r="M528" s="166" t="s">
        <v>1668</v>
      </c>
      <c r="N528" s="166" t="s">
        <v>111</v>
      </c>
      <c r="O528" s="166"/>
      <c r="P528" s="166"/>
      <c r="Q528" s="166" t="s">
        <v>3441</v>
      </c>
      <c r="R528" s="166" t="s">
        <v>3440</v>
      </c>
      <c r="S528" s="166" t="s">
        <v>3442</v>
      </c>
      <c r="T528" s="166" t="s">
        <v>204</v>
      </c>
      <c r="U528" s="166" t="s">
        <v>3443</v>
      </c>
      <c r="V528" s="166" t="s">
        <v>119</v>
      </c>
      <c r="W528" s="166" t="s">
        <v>120</v>
      </c>
      <c r="X528" s="166" t="s">
        <v>112</v>
      </c>
      <c r="Y528" s="166" t="s">
        <v>524</v>
      </c>
      <c r="Z528" s="166" t="s">
        <v>805</v>
      </c>
      <c r="AA528" s="166" t="s">
        <v>1585</v>
      </c>
      <c r="AB528" s="166" t="s">
        <v>3441</v>
      </c>
      <c r="AC528" s="166">
        <v>5866048</v>
      </c>
      <c r="AD528" s="166" t="s">
        <v>23</v>
      </c>
      <c r="AE528" s="166" t="s">
        <v>3444</v>
      </c>
      <c r="AF528" s="166" t="s">
        <v>3440</v>
      </c>
      <c r="AG528" s="166" t="s">
        <v>3445</v>
      </c>
      <c r="AH528" s="167" t="s">
        <v>41</v>
      </c>
      <c r="AI528" s="166"/>
      <c r="AJ528" s="166"/>
      <c r="AK528" s="166" t="s">
        <v>127</v>
      </c>
      <c r="AL528" s="166" t="s">
        <v>111</v>
      </c>
      <c r="AM528" s="168">
        <v>24400</v>
      </c>
      <c r="AN528" s="166"/>
      <c r="AO528" s="166" t="s">
        <v>111</v>
      </c>
      <c r="AP528" s="166" t="s">
        <v>447</v>
      </c>
      <c r="AQ528" s="166" t="s">
        <v>184</v>
      </c>
      <c r="AR528" s="166"/>
      <c r="AS528" s="166" t="s">
        <v>3446</v>
      </c>
      <c r="AT528" s="166"/>
      <c r="AU528" s="166"/>
      <c r="AV528" s="166"/>
      <c r="AW528" s="166" t="s">
        <v>3447</v>
      </c>
      <c r="AX528" s="166"/>
      <c r="AY528" s="166"/>
      <c r="AZ528" s="166"/>
      <c r="BA528" s="166"/>
      <c r="BB528" s="166">
        <v>92862234</v>
      </c>
      <c r="BC528" s="166" t="s">
        <v>137</v>
      </c>
      <c r="BD528" s="166" t="s">
        <v>138</v>
      </c>
      <c r="BE528" s="166" t="s">
        <v>375</v>
      </c>
      <c r="BF528" s="166" t="s">
        <v>3448</v>
      </c>
      <c r="BG528" s="166" t="s">
        <v>450</v>
      </c>
      <c r="BH528" s="166" t="s">
        <v>658</v>
      </c>
      <c r="BI528" s="166" t="s">
        <v>137</v>
      </c>
      <c r="BJ528" s="166" t="s">
        <v>111</v>
      </c>
      <c r="BK528" s="166"/>
      <c r="BL528" s="166"/>
      <c r="BM528" s="166"/>
      <c r="BN528" s="166" t="s">
        <v>192</v>
      </c>
      <c r="BO528" s="166" t="s">
        <v>1679</v>
      </c>
    </row>
    <row r="529" spans="1:67">
      <c r="A529" s="166">
        <v>519</v>
      </c>
      <c r="B529" s="166" t="s">
        <v>106</v>
      </c>
      <c r="C529" s="166" t="s">
        <v>107</v>
      </c>
      <c r="D529" s="166" t="s">
        <v>3449</v>
      </c>
      <c r="E529" s="166" t="s">
        <v>3450</v>
      </c>
      <c r="F529" s="166" t="s">
        <v>1682</v>
      </c>
      <c r="G529" s="166" t="s">
        <v>3451</v>
      </c>
      <c r="H529" s="166" t="s">
        <v>1684</v>
      </c>
      <c r="I529" s="166"/>
      <c r="J529" s="166" t="s">
        <v>610</v>
      </c>
      <c r="K529" s="166" t="s">
        <v>23</v>
      </c>
      <c r="L529" s="166" t="s">
        <v>171</v>
      </c>
      <c r="M529" s="166" t="s">
        <v>172</v>
      </c>
      <c r="N529" s="166" t="s">
        <v>1685</v>
      </c>
      <c r="O529" s="166"/>
      <c r="P529" s="166"/>
      <c r="Q529" s="166" t="s">
        <v>3449</v>
      </c>
      <c r="R529" s="166" t="s">
        <v>23</v>
      </c>
      <c r="S529" s="166" t="s">
        <v>3452</v>
      </c>
      <c r="T529" s="166" t="s">
        <v>117</v>
      </c>
      <c r="U529" s="166" t="s">
        <v>3453</v>
      </c>
      <c r="V529" s="166" t="s">
        <v>119</v>
      </c>
      <c r="W529" s="166" t="s">
        <v>820</v>
      </c>
      <c r="X529" s="166" t="s">
        <v>610</v>
      </c>
      <c r="Y529" s="166" t="s">
        <v>3022</v>
      </c>
      <c r="Z529" s="166" t="s">
        <v>3023</v>
      </c>
      <c r="AA529" s="166" t="s">
        <v>3024</v>
      </c>
      <c r="AB529" s="166" t="s">
        <v>3449</v>
      </c>
      <c r="AC529" s="166">
        <v>5865180</v>
      </c>
      <c r="AD529" s="166" t="s">
        <v>23</v>
      </c>
      <c r="AE529" s="166" t="s">
        <v>3454</v>
      </c>
      <c r="AF529" s="166" t="s">
        <v>23</v>
      </c>
      <c r="AG529" s="166" t="s">
        <v>3455</v>
      </c>
      <c r="AH529" s="167" t="s">
        <v>40</v>
      </c>
      <c r="AI529" s="166" t="s">
        <v>3456</v>
      </c>
      <c r="AJ529" s="166" t="s">
        <v>3457</v>
      </c>
      <c r="AK529" s="166" t="s">
        <v>127</v>
      </c>
      <c r="AL529" s="166" t="s">
        <v>111</v>
      </c>
      <c r="AM529" s="168">
        <v>42654</v>
      </c>
      <c r="AN529" s="166"/>
      <c r="AO529" s="166" t="s">
        <v>1682</v>
      </c>
      <c r="AP529" s="166" t="s">
        <v>130</v>
      </c>
      <c r="AQ529" s="166" t="s">
        <v>184</v>
      </c>
      <c r="AR529" s="166"/>
      <c r="AS529" s="166" t="s">
        <v>3458</v>
      </c>
      <c r="AT529" s="166"/>
      <c r="AU529" s="166" t="s">
        <v>3349</v>
      </c>
      <c r="AV529" s="166"/>
      <c r="AW529" s="166" t="s">
        <v>3459</v>
      </c>
      <c r="AX529" s="166"/>
      <c r="AY529" s="166"/>
      <c r="AZ529" s="166"/>
      <c r="BA529" s="166"/>
      <c r="BB529" s="166">
        <v>39740353</v>
      </c>
      <c r="BC529" s="166" t="s">
        <v>137</v>
      </c>
      <c r="BD529" s="166" t="s">
        <v>1038</v>
      </c>
      <c r="BE529" s="166" t="s">
        <v>1697</v>
      </c>
      <c r="BF529" s="166" t="s">
        <v>111</v>
      </c>
      <c r="BG529" s="166"/>
      <c r="BH529" s="166" t="s">
        <v>141</v>
      </c>
      <c r="BI529" s="166" t="s">
        <v>191</v>
      </c>
      <c r="BJ529" s="166" t="s">
        <v>111</v>
      </c>
      <c r="BK529" s="166"/>
      <c r="BL529" s="166"/>
      <c r="BM529" s="166"/>
      <c r="BN529" s="166"/>
      <c r="BO529" s="166" t="s">
        <v>172</v>
      </c>
    </row>
    <row r="530" spans="1:67">
      <c r="A530" s="166">
        <v>520</v>
      </c>
      <c r="B530" s="166" t="s">
        <v>106</v>
      </c>
      <c r="C530" s="166" t="s">
        <v>107</v>
      </c>
      <c r="D530" s="166" t="s">
        <v>3460</v>
      </c>
      <c r="E530" s="166" t="s">
        <v>3461</v>
      </c>
      <c r="F530" s="166" t="s">
        <v>694</v>
      </c>
      <c r="G530" s="166" t="s">
        <v>3462</v>
      </c>
      <c r="H530" s="166" t="s">
        <v>3463</v>
      </c>
      <c r="I530" s="166"/>
      <c r="J530" s="166" t="s">
        <v>112</v>
      </c>
      <c r="K530" s="166" t="s">
        <v>23</v>
      </c>
      <c r="L530" s="166" t="s">
        <v>199</v>
      </c>
      <c r="M530" s="166" t="s">
        <v>200</v>
      </c>
      <c r="N530" s="166" t="s">
        <v>111</v>
      </c>
      <c r="O530" s="166"/>
      <c r="P530" s="166"/>
      <c r="Q530" s="166" t="s">
        <v>3464</v>
      </c>
      <c r="R530" s="166" t="s">
        <v>23</v>
      </c>
      <c r="S530" s="166" t="s">
        <v>3465</v>
      </c>
      <c r="T530" s="166" t="s">
        <v>204</v>
      </c>
      <c r="U530" s="166" t="s">
        <v>3466</v>
      </c>
      <c r="V530" s="166" t="s">
        <v>119</v>
      </c>
      <c r="W530" s="166" t="s">
        <v>366</v>
      </c>
      <c r="X530" s="166" t="s">
        <v>112</v>
      </c>
      <c r="Y530" s="166" t="s">
        <v>2685</v>
      </c>
      <c r="Z530" s="166" t="s">
        <v>3467</v>
      </c>
      <c r="AA530" s="166" t="s">
        <v>3468</v>
      </c>
      <c r="AB530" s="166" t="s">
        <v>3464</v>
      </c>
      <c r="AC530" s="166">
        <v>5784674</v>
      </c>
      <c r="AD530" s="166" t="s">
        <v>23</v>
      </c>
      <c r="AE530" s="166" t="s">
        <v>3469</v>
      </c>
      <c r="AF530" s="166" t="s">
        <v>23</v>
      </c>
      <c r="AG530" s="166" t="s">
        <v>3469</v>
      </c>
      <c r="AH530" s="167" t="s">
        <v>41</v>
      </c>
      <c r="AI530" s="166" t="s">
        <v>2797</v>
      </c>
      <c r="AJ530" s="166" t="s">
        <v>164</v>
      </c>
      <c r="AK530" s="166" t="s">
        <v>127</v>
      </c>
      <c r="AL530" s="166" t="s">
        <v>111</v>
      </c>
      <c r="AM530" s="168">
        <v>3828</v>
      </c>
      <c r="AN530" s="166"/>
      <c r="AO530" s="166" t="s">
        <v>111</v>
      </c>
      <c r="AP530" s="166" t="s">
        <v>212</v>
      </c>
      <c r="AQ530" s="166" t="s">
        <v>184</v>
      </c>
      <c r="AR530" s="166" t="s">
        <v>132</v>
      </c>
      <c r="AS530" s="166" t="s">
        <v>3470</v>
      </c>
      <c r="AT530" s="166" t="s">
        <v>3471</v>
      </c>
      <c r="AU530" s="166" t="s">
        <v>3349</v>
      </c>
      <c r="AV530" s="166"/>
      <c r="AW530" s="166" t="s">
        <v>3472</v>
      </c>
      <c r="AX530" s="166"/>
      <c r="AY530" s="166"/>
      <c r="AZ530" s="166"/>
      <c r="BA530" s="166"/>
      <c r="BB530" s="166">
        <v>92762758</v>
      </c>
      <c r="BC530" s="166" t="s">
        <v>137</v>
      </c>
      <c r="BD530" s="166" t="s">
        <v>138</v>
      </c>
      <c r="BE530" s="166" t="s">
        <v>375</v>
      </c>
      <c r="BF530" s="166" t="s">
        <v>3167</v>
      </c>
      <c r="BG530" s="166" t="s">
        <v>190</v>
      </c>
      <c r="BH530" s="166" t="s">
        <v>141</v>
      </c>
      <c r="BI530" s="166" t="s">
        <v>191</v>
      </c>
      <c r="BJ530" s="166" t="s">
        <v>111</v>
      </c>
      <c r="BK530" s="166"/>
      <c r="BL530" s="166" t="s">
        <v>142</v>
      </c>
      <c r="BM530" s="166"/>
      <c r="BN530" s="166" t="s">
        <v>192</v>
      </c>
      <c r="BO530" s="166" t="s">
        <v>287</v>
      </c>
    </row>
    <row r="531" spans="1:67">
      <c r="A531" s="166">
        <v>521</v>
      </c>
      <c r="B531" s="166" t="s">
        <v>106</v>
      </c>
      <c r="C531" s="166" t="s">
        <v>107</v>
      </c>
      <c r="D531" s="166" t="s">
        <v>3460</v>
      </c>
      <c r="E531" s="166" t="s">
        <v>3461</v>
      </c>
      <c r="F531" s="166" t="s">
        <v>694</v>
      </c>
      <c r="G531" s="166" t="s">
        <v>3462</v>
      </c>
      <c r="H531" s="166" t="s">
        <v>3463</v>
      </c>
      <c r="I531" s="166"/>
      <c r="J531" s="166" t="s">
        <v>112</v>
      </c>
      <c r="K531" s="166" t="s">
        <v>23</v>
      </c>
      <c r="L531" s="166" t="s">
        <v>199</v>
      </c>
      <c r="M531" s="166" t="s">
        <v>200</v>
      </c>
      <c r="N531" s="166" t="s">
        <v>111</v>
      </c>
      <c r="O531" s="166"/>
      <c r="P531" s="166"/>
      <c r="Q531" s="166" t="s">
        <v>3464</v>
      </c>
      <c r="R531" s="166" t="s">
        <v>23</v>
      </c>
      <c r="S531" s="166" t="s">
        <v>3465</v>
      </c>
      <c r="T531" s="166" t="s">
        <v>204</v>
      </c>
      <c r="U531" s="166" t="s">
        <v>3466</v>
      </c>
      <c r="V531" s="166" t="s">
        <v>119</v>
      </c>
      <c r="W531" s="166" t="s">
        <v>366</v>
      </c>
      <c r="X531" s="166" t="s">
        <v>112</v>
      </c>
      <c r="Y531" s="166" t="s">
        <v>2685</v>
      </c>
      <c r="Z531" s="166" t="s">
        <v>3467</v>
      </c>
      <c r="AA531" s="166" t="s">
        <v>3468</v>
      </c>
      <c r="AB531" s="166" t="s">
        <v>3464</v>
      </c>
      <c r="AC531" s="166">
        <v>5784674</v>
      </c>
      <c r="AD531" s="166" t="s">
        <v>23</v>
      </c>
      <c r="AE531" s="166" t="s">
        <v>3469</v>
      </c>
      <c r="AF531" s="166" t="s">
        <v>23</v>
      </c>
      <c r="AG531" s="166" t="s">
        <v>3469</v>
      </c>
      <c r="AH531" s="167" t="s">
        <v>41</v>
      </c>
      <c r="AI531" s="166" t="s">
        <v>2310</v>
      </c>
      <c r="AJ531" s="166" t="s">
        <v>928</v>
      </c>
      <c r="AK531" s="166" t="s">
        <v>127</v>
      </c>
      <c r="AL531" s="166" t="s">
        <v>111</v>
      </c>
      <c r="AM531" s="168">
        <v>6334.3</v>
      </c>
      <c r="AN531" s="166"/>
      <c r="AO531" s="166" t="s">
        <v>111</v>
      </c>
      <c r="AP531" s="166" t="s">
        <v>212</v>
      </c>
      <c r="AQ531" s="166" t="s">
        <v>184</v>
      </c>
      <c r="AR531" s="166" t="s">
        <v>132</v>
      </c>
      <c r="AS531" s="166" t="s">
        <v>3470</v>
      </c>
      <c r="AT531" s="166" t="s">
        <v>3473</v>
      </c>
      <c r="AU531" s="166" t="s">
        <v>3349</v>
      </c>
      <c r="AV531" s="166"/>
      <c r="AW531" s="166" t="s">
        <v>3472</v>
      </c>
      <c r="AX531" s="166"/>
      <c r="AY531" s="166"/>
      <c r="AZ531" s="166"/>
      <c r="BA531" s="166"/>
      <c r="BB531" s="166">
        <v>92762758</v>
      </c>
      <c r="BC531" s="166" t="s">
        <v>137</v>
      </c>
      <c r="BD531" s="166" t="s">
        <v>138</v>
      </c>
      <c r="BE531" s="166" t="s">
        <v>375</v>
      </c>
      <c r="BF531" s="166" t="s">
        <v>3167</v>
      </c>
      <c r="BG531" s="166" t="s">
        <v>190</v>
      </c>
      <c r="BH531" s="166" t="s">
        <v>141</v>
      </c>
      <c r="BI531" s="166" t="s">
        <v>191</v>
      </c>
      <c r="BJ531" s="166" t="s">
        <v>111</v>
      </c>
      <c r="BK531" s="166"/>
      <c r="BL531" s="166" t="s">
        <v>142</v>
      </c>
      <c r="BM531" s="166"/>
      <c r="BN531" s="166" t="s">
        <v>192</v>
      </c>
      <c r="BO531" s="166" t="s">
        <v>287</v>
      </c>
    </row>
    <row r="532" spans="1:67">
      <c r="A532" s="166">
        <v>522</v>
      </c>
      <c r="B532" s="166" t="s">
        <v>106</v>
      </c>
      <c r="C532" s="166" t="s">
        <v>107</v>
      </c>
      <c r="D532" s="166" t="s">
        <v>3460</v>
      </c>
      <c r="E532" s="166" t="s">
        <v>3461</v>
      </c>
      <c r="F532" s="166" t="s">
        <v>694</v>
      </c>
      <c r="G532" s="166" t="s">
        <v>3462</v>
      </c>
      <c r="H532" s="166" t="s">
        <v>3463</v>
      </c>
      <c r="I532" s="166"/>
      <c r="J532" s="166" t="s">
        <v>112</v>
      </c>
      <c r="K532" s="166" t="s">
        <v>23</v>
      </c>
      <c r="L532" s="166" t="s">
        <v>199</v>
      </c>
      <c r="M532" s="166" t="s">
        <v>200</v>
      </c>
      <c r="N532" s="166" t="s">
        <v>111</v>
      </c>
      <c r="O532" s="166"/>
      <c r="P532" s="166"/>
      <c r="Q532" s="166" t="s">
        <v>3464</v>
      </c>
      <c r="R532" s="166" t="s">
        <v>23</v>
      </c>
      <c r="S532" s="166" t="s">
        <v>3465</v>
      </c>
      <c r="T532" s="166" t="s">
        <v>204</v>
      </c>
      <c r="U532" s="166" t="s">
        <v>3466</v>
      </c>
      <c r="V532" s="166" t="s">
        <v>119</v>
      </c>
      <c r="W532" s="166" t="s">
        <v>366</v>
      </c>
      <c r="X532" s="166" t="s">
        <v>112</v>
      </c>
      <c r="Y532" s="166" t="s">
        <v>2685</v>
      </c>
      <c r="Z532" s="166" t="s">
        <v>3467</v>
      </c>
      <c r="AA532" s="166" t="s">
        <v>3468</v>
      </c>
      <c r="AB532" s="166" t="s">
        <v>3464</v>
      </c>
      <c r="AC532" s="166">
        <v>5784674</v>
      </c>
      <c r="AD532" s="166" t="s">
        <v>23</v>
      </c>
      <c r="AE532" s="166" t="s">
        <v>3469</v>
      </c>
      <c r="AF532" s="166" t="s">
        <v>23</v>
      </c>
      <c r="AG532" s="166" t="s">
        <v>3469</v>
      </c>
      <c r="AH532" s="167" t="s">
        <v>41</v>
      </c>
      <c r="AI532" s="166" t="s">
        <v>125</v>
      </c>
      <c r="AJ532" s="166" t="s">
        <v>126</v>
      </c>
      <c r="AK532" s="166" t="s">
        <v>127</v>
      </c>
      <c r="AL532" s="166" t="s">
        <v>111</v>
      </c>
      <c r="AM532" s="168">
        <v>6678.1</v>
      </c>
      <c r="AN532" s="166"/>
      <c r="AO532" s="166" t="s">
        <v>111</v>
      </c>
      <c r="AP532" s="166" t="s">
        <v>212</v>
      </c>
      <c r="AQ532" s="166" t="s">
        <v>184</v>
      </c>
      <c r="AR532" s="166" t="s">
        <v>132</v>
      </c>
      <c r="AS532" s="166" t="s">
        <v>3470</v>
      </c>
      <c r="AT532" s="166" t="s">
        <v>3474</v>
      </c>
      <c r="AU532" s="166" t="s">
        <v>3349</v>
      </c>
      <c r="AV532" s="166"/>
      <c r="AW532" s="166" t="s">
        <v>3472</v>
      </c>
      <c r="AX532" s="166"/>
      <c r="AY532" s="166"/>
      <c r="AZ532" s="166"/>
      <c r="BA532" s="166"/>
      <c r="BB532" s="166">
        <v>92762758</v>
      </c>
      <c r="BC532" s="166" t="s">
        <v>137</v>
      </c>
      <c r="BD532" s="166" t="s">
        <v>138</v>
      </c>
      <c r="BE532" s="166" t="s">
        <v>375</v>
      </c>
      <c r="BF532" s="166" t="s">
        <v>3167</v>
      </c>
      <c r="BG532" s="166" t="s">
        <v>190</v>
      </c>
      <c r="BH532" s="166" t="s">
        <v>141</v>
      </c>
      <c r="BI532" s="166" t="s">
        <v>191</v>
      </c>
      <c r="BJ532" s="166" t="s">
        <v>111</v>
      </c>
      <c r="BK532" s="166"/>
      <c r="BL532" s="166" t="s">
        <v>142</v>
      </c>
      <c r="BM532" s="166"/>
      <c r="BN532" s="166" t="s">
        <v>192</v>
      </c>
      <c r="BO532" s="166" t="s">
        <v>287</v>
      </c>
    </row>
    <row r="533" spans="1:67">
      <c r="A533" s="166">
        <v>523</v>
      </c>
      <c r="B533" s="166" t="s">
        <v>106</v>
      </c>
      <c r="C533" s="166" t="s">
        <v>107</v>
      </c>
      <c r="D533" s="166" t="s">
        <v>3460</v>
      </c>
      <c r="E533" s="166" t="s">
        <v>3461</v>
      </c>
      <c r="F533" s="166" t="s">
        <v>694</v>
      </c>
      <c r="G533" s="166" t="s">
        <v>3462</v>
      </c>
      <c r="H533" s="166" t="s">
        <v>3463</v>
      </c>
      <c r="I533" s="166"/>
      <c r="J533" s="166" t="s">
        <v>112</v>
      </c>
      <c r="K533" s="166" t="s">
        <v>23</v>
      </c>
      <c r="L533" s="166" t="s">
        <v>199</v>
      </c>
      <c r="M533" s="166" t="s">
        <v>200</v>
      </c>
      <c r="N533" s="166" t="s">
        <v>111</v>
      </c>
      <c r="O533" s="166"/>
      <c r="P533" s="166"/>
      <c r="Q533" s="166" t="s">
        <v>3464</v>
      </c>
      <c r="R533" s="166" t="s">
        <v>23</v>
      </c>
      <c r="S533" s="166" t="s">
        <v>3465</v>
      </c>
      <c r="T533" s="166" t="s">
        <v>204</v>
      </c>
      <c r="U533" s="166" t="s">
        <v>3466</v>
      </c>
      <c r="V533" s="166" t="s">
        <v>119</v>
      </c>
      <c r="W533" s="166" t="s">
        <v>366</v>
      </c>
      <c r="X533" s="166" t="s">
        <v>112</v>
      </c>
      <c r="Y533" s="166" t="s">
        <v>2685</v>
      </c>
      <c r="Z533" s="166" t="s">
        <v>3467</v>
      </c>
      <c r="AA533" s="166" t="s">
        <v>3468</v>
      </c>
      <c r="AB533" s="166" t="s">
        <v>3464</v>
      </c>
      <c r="AC533" s="166">
        <v>5784674</v>
      </c>
      <c r="AD533" s="166" t="s">
        <v>23</v>
      </c>
      <c r="AE533" s="166" t="s">
        <v>3469</v>
      </c>
      <c r="AF533" s="166" t="s">
        <v>23</v>
      </c>
      <c r="AG533" s="166" t="s">
        <v>3469</v>
      </c>
      <c r="AH533" s="167" t="s">
        <v>41</v>
      </c>
      <c r="AI533" s="166" t="s">
        <v>2307</v>
      </c>
      <c r="AJ533" s="166" t="s">
        <v>925</v>
      </c>
      <c r="AK533" s="166" t="s">
        <v>127</v>
      </c>
      <c r="AL533" s="166" t="s">
        <v>111</v>
      </c>
      <c r="AM533" s="168">
        <v>3016.3</v>
      </c>
      <c r="AN533" s="166"/>
      <c r="AO533" s="166" t="s">
        <v>111</v>
      </c>
      <c r="AP533" s="166" t="s">
        <v>212</v>
      </c>
      <c r="AQ533" s="166" t="s">
        <v>184</v>
      </c>
      <c r="AR533" s="166" t="s">
        <v>132</v>
      </c>
      <c r="AS533" s="166" t="s">
        <v>3470</v>
      </c>
      <c r="AT533" s="166" t="s">
        <v>3475</v>
      </c>
      <c r="AU533" s="166" t="s">
        <v>3349</v>
      </c>
      <c r="AV533" s="166"/>
      <c r="AW533" s="166" t="s">
        <v>3472</v>
      </c>
      <c r="AX533" s="166"/>
      <c r="AY533" s="166"/>
      <c r="AZ533" s="166"/>
      <c r="BA533" s="166"/>
      <c r="BB533" s="166">
        <v>92762758</v>
      </c>
      <c r="BC533" s="166" t="s">
        <v>137</v>
      </c>
      <c r="BD533" s="166" t="s">
        <v>138</v>
      </c>
      <c r="BE533" s="166" t="s">
        <v>375</v>
      </c>
      <c r="BF533" s="166" t="s">
        <v>3167</v>
      </c>
      <c r="BG533" s="166" t="s">
        <v>190</v>
      </c>
      <c r="BH533" s="166" t="s">
        <v>141</v>
      </c>
      <c r="BI533" s="166" t="s">
        <v>191</v>
      </c>
      <c r="BJ533" s="166" t="s">
        <v>111</v>
      </c>
      <c r="BK533" s="166"/>
      <c r="BL533" s="166" t="s">
        <v>142</v>
      </c>
      <c r="BM533" s="166"/>
      <c r="BN533" s="166" t="s">
        <v>192</v>
      </c>
      <c r="BO533" s="166" t="s">
        <v>287</v>
      </c>
    </row>
    <row r="534" spans="1:67">
      <c r="A534" s="166">
        <v>524</v>
      </c>
      <c r="B534" s="166" t="s">
        <v>106</v>
      </c>
      <c r="C534" s="166" t="s">
        <v>107</v>
      </c>
      <c r="D534" s="166" t="s">
        <v>3460</v>
      </c>
      <c r="E534" s="166" t="s">
        <v>3461</v>
      </c>
      <c r="F534" s="166" t="s">
        <v>694</v>
      </c>
      <c r="G534" s="166" t="s">
        <v>3462</v>
      </c>
      <c r="H534" s="166" t="s">
        <v>3463</v>
      </c>
      <c r="I534" s="166"/>
      <c r="J534" s="166" t="s">
        <v>112</v>
      </c>
      <c r="K534" s="166" t="s">
        <v>23</v>
      </c>
      <c r="L534" s="166" t="s">
        <v>199</v>
      </c>
      <c r="M534" s="166" t="s">
        <v>200</v>
      </c>
      <c r="N534" s="166" t="s">
        <v>111</v>
      </c>
      <c r="O534" s="166"/>
      <c r="P534" s="166"/>
      <c r="Q534" s="166" t="s">
        <v>3464</v>
      </c>
      <c r="R534" s="166" t="s">
        <v>23</v>
      </c>
      <c r="S534" s="166" t="s">
        <v>3465</v>
      </c>
      <c r="T534" s="166" t="s">
        <v>204</v>
      </c>
      <c r="U534" s="166" t="s">
        <v>3466</v>
      </c>
      <c r="V534" s="166" t="s">
        <v>119</v>
      </c>
      <c r="W534" s="166" t="s">
        <v>366</v>
      </c>
      <c r="X534" s="166" t="s">
        <v>112</v>
      </c>
      <c r="Y534" s="166" t="s">
        <v>2685</v>
      </c>
      <c r="Z534" s="166" t="s">
        <v>3467</v>
      </c>
      <c r="AA534" s="166" t="s">
        <v>3468</v>
      </c>
      <c r="AB534" s="166" t="s">
        <v>3464</v>
      </c>
      <c r="AC534" s="166">
        <v>5784674</v>
      </c>
      <c r="AD534" s="166" t="s">
        <v>23</v>
      </c>
      <c r="AE534" s="166" t="s">
        <v>3469</v>
      </c>
      <c r="AF534" s="166" t="s">
        <v>23</v>
      </c>
      <c r="AG534" s="166" t="s">
        <v>3469</v>
      </c>
      <c r="AH534" s="167" t="s">
        <v>41</v>
      </c>
      <c r="AI534" s="166" t="s">
        <v>2810</v>
      </c>
      <c r="AJ534" s="166" t="s">
        <v>158</v>
      </c>
      <c r="AK534" s="166" t="s">
        <v>127</v>
      </c>
      <c r="AL534" s="166" t="s">
        <v>111</v>
      </c>
      <c r="AM534" s="168">
        <v>6304.1</v>
      </c>
      <c r="AN534" s="166"/>
      <c r="AO534" s="166" t="s">
        <v>111</v>
      </c>
      <c r="AP534" s="166" t="s">
        <v>212</v>
      </c>
      <c r="AQ534" s="166" t="s">
        <v>184</v>
      </c>
      <c r="AR534" s="166" t="s">
        <v>132</v>
      </c>
      <c r="AS534" s="166" t="s">
        <v>3470</v>
      </c>
      <c r="AT534" s="166" t="s">
        <v>3476</v>
      </c>
      <c r="AU534" s="166" t="s">
        <v>3349</v>
      </c>
      <c r="AV534" s="166"/>
      <c r="AW534" s="166" t="s">
        <v>3472</v>
      </c>
      <c r="AX534" s="166"/>
      <c r="AY534" s="166"/>
      <c r="AZ534" s="166"/>
      <c r="BA534" s="166"/>
      <c r="BB534" s="166">
        <v>92762758</v>
      </c>
      <c r="BC534" s="166" t="s">
        <v>137</v>
      </c>
      <c r="BD534" s="166" t="s">
        <v>138</v>
      </c>
      <c r="BE534" s="166" t="s">
        <v>375</v>
      </c>
      <c r="BF534" s="166" t="s">
        <v>3167</v>
      </c>
      <c r="BG534" s="166" t="s">
        <v>190</v>
      </c>
      <c r="BH534" s="166" t="s">
        <v>141</v>
      </c>
      <c r="BI534" s="166" t="s">
        <v>191</v>
      </c>
      <c r="BJ534" s="166" t="s">
        <v>111</v>
      </c>
      <c r="BK534" s="166"/>
      <c r="BL534" s="166" t="s">
        <v>142</v>
      </c>
      <c r="BM534" s="166"/>
      <c r="BN534" s="166" t="s">
        <v>192</v>
      </c>
      <c r="BO534" s="166" t="s">
        <v>287</v>
      </c>
    </row>
    <row r="535" spans="1:67">
      <c r="A535" s="166">
        <v>525</v>
      </c>
      <c r="B535" s="166" t="s">
        <v>106</v>
      </c>
      <c r="C535" s="166" t="s">
        <v>107</v>
      </c>
      <c r="D535" s="166" t="s">
        <v>3460</v>
      </c>
      <c r="E535" s="166" t="s">
        <v>3461</v>
      </c>
      <c r="F535" s="166" t="s">
        <v>694</v>
      </c>
      <c r="G535" s="166" t="s">
        <v>3462</v>
      </c>
      <c r="H535" s="166" t="s">
        <v>3463</v>
      </c>
      <c r="I535" s="166"/>
      <c r="J535" s="166" t="s">
        <v>112</v>
      </c>
      <c r="K535" s="166" t="s">
        <v>23</v>
      </c>
      <c r="L535" s="166" t="s">
        <v>199</v>
      </c>
      <c r="M535" s="166" t="s">
        <v>200</v>
      </c>
      <c r="N535" s="166" t="s">
        <v>111</v>
      </c>
      <c r="O535" s="166"/>
      <c r="P535" s="166"/>
      <c r="Q535" s="166" t="s">
        <v>3464</v>
      </c>
      <c r="R535" s="166" t="s">
        <v>23</v>
      </c>
      <c r="S535" s="166" t="s">
        <v>3465</v>
      </c>
      <c r="T535" s="166" t="s">
        <v>204</v>
      </c>
      <c r="U535" s="166" t="s">
        <v>3466</v>
      </c>
      <c r="V535" s="166" t="s">
        <v>119</v>
      </c>
      <c r="W535" s="166" t="s">
        <v>366</v>
      </c>
      <c r="X535" s="166" t="s">
        <v>112</v>
      </c>
      <c r="Y535" s="166" t="s">
        <v>2685</v>
      </c>
      <c r="Z535" s="166" t="s">
        <v>3467</v>
      </c>
      <c r="AA535" s="166" t="s">
        <v>3468</v>
      </c>
      <c r="AB535" s="166" t="s">
        <v>3464</v>
      </c>
      <c r="AC535" s="166">
        <v>5784674</v>
      </c>
      <c r="AD535" s="166" t="s">
        <v>23</v>
      </c>
      <c r="AE535" s="166" t="s">
        <v>3469</v>
      </c>
      <c r="AF535" s="166" t="s">
        <v>23</v>
      </c>
      <c r="AG535" s="166" t="s">
        <v>3469</v>
      </c>
      <c r="AH535" s="167" t="s">
        <v>41</v>
      </c>
      <c r="AI535" s="166" t="s">
        <v>144</v>
      </c>
      <c r="AJ535" s="166" t="s">
        <v>145</v>
      </c>
      <c r="AK535" s="166" t="s">
        <v>127</v>
      </c>
      <c r="AL535" s="166" t="s">
        <v>111</v>
      </c>
      <c r="AM535" s="168">
        <v>11268.9</v>
      </c>
      <c r="AN535" s="166"/>
      <c r="AO535" s="166" t="s">
        <v>111</v>
      </c>
      <c r="AP535" s="166" t="s">
        <v>212</v>
      </c>
      <c r="AQ535" s="166" t="s">
        <v>184</v>
      </c>
      <c r="AR535" s="166" t="s">
        <v>132</v>
      </c>
      <c r="AS535" s="166" t="s">
        <v>3470</v>
      </c>
      <c r="AT535" s="166" t="s">
        <v>3477</v>
      </c>
      <c r="AU535" s="166" t="s">
        <v>3349</v>
      </c>
      <c r="AV535" s="166"/>
      <c r="AW535" s="166" t="s">
        <v>3472</v>
      </c>
      <c r="AX535" s="166"/>
      <c r="AY535" s="166"/>
      <c r="AZ535" s="166"/>
      <c r="BA535" s="166"/>
      <c r="BB535" s="166">
        <v>92762758</v>
      </c>
      <c r="BC535" s="166" t="s">
        <v>137</v>
      </c>
      <c r="BD535" s="166" t="s">
        <v>138</v>
      </c>
      <c r="BE535" s="166" t="s">
        <v>375</v>
      </c>
      <c r="BF535" s="166" t="s">
        <v>3167</v>
      </c>
      <c r="BG535" s="166" t="s">
        <v>190</v>
      </c>
      <c r="BH535" s="166" t="s">
        <v>141</v>
      </c>
      <c r="BI535" s="166" t="s">
        <v>191</v>
      </c>
      <c r="BJ535" s="166" t="s">
        <v>111</v>
      </c>
      <c r="BK535" s="166"/>
      <c r="BL535" s="166" t="s">
        <v>142</v>
      </c>
      <c r="BM535" s="166"/>
      <c r="BN535" s="166" t="s">
        <v>192</v>
      </c>
      <c r="BO535" s="166" t="s">
        <v>287</v>
      </c>
    </row>
    <row r="536" spans="1:67">
      <c r="A536" s="166">
        <v>526</v>
      </c>
      <c r="B536" s="166" t="s">
        <v>106</v>
      </c>
      <c r="C536" s="166" t="s">
        <v>107</v>
      </c>
      <c r="D536" s="166" t="s">
        <v>3460</v>
      </c>
      <c r="E536" s="166" t="s">
        <v>3461</v>
      </c>
      <c r="F536" s="166" t="s">
        <v>694</v>
      </c>
      <c r="G536" s="166" t="s">
        <v>3462</v>
      </c>
      <c r="H536" s="166" t="s">
        <v>3463</v>
      </c>
      <c r="I536" s="166"/>
      <c r="J536" s="166" t="s">
        <v>112</v>
      </c>
      <c r="K536" s="166" t="s">
        <v>23</v>
      </c>
      <c r="L536" s="166" t="s">
        <v>199</v>
      </c>
      <c r="M536" s="166" t="s">
        <v>200</v>
      </c>
      <c r="N536" s="166" t="s">
        <v>111</v>
      </c>
      <c r="O536" s="166"/>
      <c r="P536" s="166"/>
      <c r="Q536" s="166" t="s">
        <v>3464</v>
      </c>
      <c r="R536" s="166" t="s">
        <v>23</v>
      </c>
      <c r="S536" s="166" t="s">
        <v>3465</v>
      </c>
      <c r="T536" s="166" t="s">
        <v>204</v>
      </c>
      <c r="U536" s="166" t="s">
        <v>3466</v>
      </c>
      <c r="V536" s="166" t="s">
        <v>119</v>
      </c>
      <c r="W536" s="166" t="s">
        <v>366</v>
      </c>
      <c r="X536" s="166" t="s">
        <v>112</v>
      </c>
      <c r="Y536" s="166" t="s">
        <v>2685</v>
      </c>
      <c r="Z536" s="166" t="s">
        <v>3467</v>
      </c>
      <c r="AA536" s="166" t="s">
        <v>3468</v>
      </c>
      <c r="AB536" s="166" t="s">
        <v>3464</v>
      </c>
      <c r="AC536" s="166">
        <v>5784674</v>
      </c>
      <c r="AD536" s="166" t="s">
        <v>23</v>
      </c>
      <c r="AE536" s="166" t="s">
        <v>3469</v>
      </c>
      <c r="AF536" s="166" t="s">
        <v>23</v>
      </c>
      <c r="AG536" s="166" t="s">
        <v>3469</v>
      </c>
      <c r="AH536" s="167" t="s">
        <v>41</v>
      </c>
      <c r="AI536" s="166" t="s">
        <v>2803</v>
      </c>
      <c r="AJ536" s="166" t="s">
        <v>161</v>
      </c>
      <c r="AK536" s="166" t="s">
        <v>127</v>
      </c>
      <c r="AL536" s="166" t="s">
        <v>111</v>
      </c>
      <c r="AM536" s="168">
        <v>3544.2</v>
      </c>
      <c r="AN536" s="166"/>
      <c r="AO536" s="166" t="s">
        <v>111</v>
      </c>
      <c r="AP536" s="166" t="s">
        <v>212</v>
      </c>
      <c r="AQ536" s="166" t="s">
        <v>184</v>
      </c>
      <c r="AR536" s="166" t="s">
        <v>132</v>
      </c>
      <c r="AS536" s="166" t="s">
        <v>3470</v>
      </c>
      <c r="AT536" s="166" t="s">
        <v>3478</v>
      </c>
      <c r="AU536" s="166" t="s">
        <v>3349</v>
      </c>
      <c r="AV536" s="166"/>
      <c r="AW536" s="166" t="s">
        <v>3472</v>
      </c>
      <c r="AX536" s="166"/>
      <c r="AY536" s="166"/>
      <c r="AZ536" s="166"/>
      <c r="BA536" s="166"/>
      <c r="BB536" s="166">
        <v>92762758</v>
      </c>
      <c r="BC536" s="166" t="s">
        <v>137</v>
      </c>
      <c r="BD536" s="166" t="s">
        <v>138</v>
      </c>
      <c r="BE536" s="166" t="s">
        <v>375</v>
      </c>
      <c r="BF536" s="166" t="s">
        <v>3167</v>
      </c>
      <c r="BG536" s="166" t="s">
        <v>190</v>
      </c>
      <c r="BH536" s="166" t="s">
        <v>141</v>
      </c>
      <c r="BI536" s="166" t="s">
        <v>191</v>
      </c>
      <c r="BJ536" s="166" t="s">
        <v>111</v>
      </c>
      <c r="BK536" s="166"/>
      <c r="BL536" s="166" t="s">
        <v>142</v>
      </c>
      <c r="BM536" s="166"/>
      <c r="BN536" s="166" t="s">
        <v>192</v>
      </c>
      <c r="BO536" s="166" t="s">
        <v>287</v>
      </c>
    </row>
    <row r="537" spans="1:67">
      <c r="A537" s="166">
        <v>527</v>
      </c>
      <c r="B537" s="166" t="s">
        <v>106</v>
      </c>
      <c r="C537" s="166" t="s">
        <v>107</v>
      </c>
      <c r="D537" s="166" t="s">
        <v>3460</v>
      </c>
      <c r="E537" s="166" t="s">
        <v>3461</v>
      </c>
      <c r="F537" s="166" t="s">
        <v>694</v>
      </c>
      <c r="G537" s="166" t="s">
        <v>3462</v>
      </c>
      <c r="H537" s="166" t="s">
        <v>3463</v>
      </c>
      <c r="I537" s="166"/>
      <c r="J537" s="166" t="s">
        <v>112</v>
      </c>
      <c r="K537" s="166" t="s">
        <v>23</v>
      </c>
      <c r="L537" s="166" t="s">
        <v>199</v>
      </c>
      <c r="M537" s="166" t="s">
        <v>200</v>
      </c>
      <c r="N537" s="166" t="s">
        <v>111</v>
      </c>
      <c r="O537" s="166"/>
      <c r="P537" s="166"/>
      <c r="Q537" s="166" t="s">
        <v>3464</v>
      </c>
      <c r="R537" s="166" t="s">
        <v>23</v>
      </c>
      <c r="S537" s="166" t="s">
        <v>3465</v>
      </c>
      <c r="T537" s="166" t="s">
        <v>204</v>
      </c>
      <c r="U537" s="166" t="s">
        <v>3466</v>
      </c>
      <c r="V537" s="166" t="s">
        <v>119</v>
      </c>
      <c r="W537" s="166" t="s">
        <v>366</v>
      </c>
      <c r="X537" s="166" t="s">
        <v>112</v>
      </c>
      <c r="Y537" s="166" t="s">
        <v>2685</v>
      </c>
      <c r="Z537" s="166" t="s">
        <v>3467</v>
      </c>
      <c r="AA537" s="166" t="s">
        <v>3468</v>
      </c>
      <c r="AB537" s="166" t="s">
        <v>3464</v>
      </c>
      <c r="AC537" s="166">
        <v>5784674</v>
      </c>
      <c r="AD537" s="166" t="s">
        <v>23</v>
      </c>
      <c r="AE537" s="166" t="s">
        <v>3469</v>
      </c>
      <c r="AF537" s="166" t="s">
        <v>23</v>
      </c>
      <c r="AG537" s="166" t="s">
        <v>3469</v>
      </c>
      <c r="AH537" s="167" t="s">
        <v>41</v>
      </c>
      <c r="AI537" s="166" t="s">
        <v>3378</v>
      </c>
      <c r="AJ537" s="166" t="s">
        <v>148</v>
      </c>
      <c r="AK537" s="166" t="s">
        <v>127</v>
      </c>
      <c r="AL537" s="166" t="s">
        <v>111</v>
      </c>
      <c r="AM537" s="168">
        <v>4826.1</v>
      </c>
      <c r="AN537" s="166"/>
      <c r="AO537" s="166" t="s">
        <v>111</v>
      </c>
      <c r="AP537" s="166" t="s">
        <v>212</v>
      </c>
      <c r="AQ537" s="166" t="s">
        <v>184</v>
      </c>
      <c r="AR537" s="166" t="s">
        <v>132</v>
      </c>
      <c r="AS537" s="166" t="s">
        <v>3470</v>
      </c>
      <c r="AT537" s="166" t="s">
        <v>3479</v>
      </c>
      <c r="AU537" s="166" t="s">
        <v>3349</v>
      </c>
      <c r="AV537" s="166"/>
      <c r="AW537" s="166" t="s">
        <v>3472</v>
      </c>
      <c r="AX537" s="166"/>
      <c r="AY537" s="166"/>
      <c r="AZ537" s="166"/>
      <c r="BA537" s="166"/>
      <c r="BB537" s="166">
        <v>92762758</v>
      </c>
      <c r="BC537" s="166" t="s">
        <v>137</v>
      </c>
      <c r="BD537" s="166" t="s">
        <v>138</v>
      </c>
      <c r="BE537" s="166" t="s">
        <v>375</v>
      </c>
      <c r="BF537" s="166" t="s">
        <v>3167</v>
      </c>
      <c r="BG537" s="166" t="s">
        <v>190</v>
      </c>
      <c r="BH537" s="166" t="s">
        <v>141</v>
      </c>
      <c r="BI537" s="166" t="s">
        <v>191</v>
      </c>
      <c r="BJ537" s="166" t="s">
        <v>111</v>
      </c>
      <c r="BK537" s="166"/>
      <c r="BL537" s="166" t="s">
        <v>142</v>
      </c>
      <c r="BM537" s="166"/>
      <c r="BN537" s="166" t="s">
        <v>192</v>
      </c>
      <c r="BO537" s="166" t="s">
        <v>287</v>
      </c>
    </row>
    <row r="538" spans="1:67">
      <c r="A538" s="166">
        <v>528</v>
      </c>
      <c r="B538" s="166" t="s">
        <v>106</v>
      </c>
      <c r="C538" s="166" t="s">
        <v>107</v>
      </c>
      <c r="D538" s="166"/>
      <c r="E538" s="166" t="s">
        <v>580</v>
      </c>
      <c r="F538" s="166"/>
      <c r="G538" s="166" t="s">
        <v>582</v>
      </c>
      <c r="H538" s="166" t="s">
        <v>583</v>
      </c>
      <c r="I538" s="166" t="s">
        <v>584</v>
      </c>
      <c r="J538" s="166" t="s">
        <v>298</v>
      </c>
      <c r="K538" s="166" t="s">
        <v>9</v>
      </c>
      <c r="L538" s="166" t="s">
        <v>333</v>
      </c>
      <c r="M538" s="166" t="s">
        <v>585</v>
      </c>
      <c r="N538" s="166"/>
      <c r="O538" s="166"/>
      <c r="P538" s="166"/>
      <c r="Q538" s="166" t="s">
        <v>3480</v>
      </c>
      <c r="R538" s="166" t="s">
        <v>9</v>
      </c>
      <c r="S538" s="166" t="s">
        <v>3481</v>
      </c>
      <c r="T538" s="166" t="s">
        <v>117</v>
      </c>
      <c r="U538" s="166" t="s">
        <v>3482</v>
      </c>
      <c r="V538" s="166" t="s">
        <v>119</v>
      </c>
      <c r="W538" s="166" t="s">
        <v>2782</v>
      </c>
      <c r="X538" s="166" t="s">
        <v>112</v>
      </c>
      <c r="Y538" s="166" t="s">
        <v>589</v>
      </c>
      <c r="Z538" s="166" t="s">
        <v>590</v>
      </c>
      <c r="AA538" s="166" t="s">
        <v>591</v>
      </c>
      <c r="AB538" s="166" t="s">
        <v>3480</v>
      </c>
      <c r="AC538" s="166">
        <v>5784623</v>
      </c>
      <c r="AD538" s="166" t="s">
        <v>9</v>
      </c>
      <c r="AE538" s="166" t="s">
        <v>3483</v>
      </c>
      <c r="AF538" s="166" t="s">
        <v>9</v>
      </c>
      <c r="AG538" s="166" t="s">
        <v>3483</v>
      </c>
      <c r="AH538" s="167" t="s">
        <v>41</v>
      </c>
      <c r="AI538" s="166" t="s">
        <v>2990</v>
      </c>
      <c r="AJ538" s="166" t="s">
        <v>161</v>
      </c>
      <c r="AK538" s="166" t="s">
        <v>127</v>
      </c>
      <c r="AL538" s="166" t="s">
        <v>111</v>
      </c>
      <c r="AM538" s="168">
        <v>4700</v>
      </c>
      <c r="AN538" s="166"/>
      <c r="AO538" s="166" t="s">
        <v>111</v>
      </c>
      <c r="AP538" s="166" t="s">
        <v>130</v>
      </c>
      <c r="AQ538" s="166" t="s">
        <v>184</v>
      </c>
      <c r="AR538" s="166" t="s">
        <v>843</v>
      </c>
      <c r="AS538" s="166" t="s">
        <v>3484</v>
      </c>
      <c r="AT538" s="166" t="s">
        <v>3485</v>
      </c>
      <c r="AU538" s="166" t="s">
        <v>3349</v>
      </c>
      <c r="AV538" s="166"/>
      <c r="AW538" s="166" t="s">
        <v>3486</v>
      </c>
      <c r="AX538" s="166"/>
      <c r="AY538" s="166"/>
      <c r="AZ538" s="166"/>
      <c r="BA538" s="166"/>
      <c r="BB538" s="166">
        <v>92579428</v>
      </c>
      <c r="BC538" s="166" t="s">
        <v>137</v>
      </c>
      <c r="BD538" s="166" t="s">
        <v>138</v>
      </c>
      <c r="BE538" s="166" t="s">
        <v>375</v>
      </c>
      <c r="BF538" s="166" t="s">
        <v>812</v>
      </c>
      <c r="BG538" s="166"/>
      <c r="BH538" s="166" t="s">
        <v>286</v>
      </c>
      <c r="BI538" s="166" t="s">
        <v>191</v>
      </c>
      <c r="BJ538" s="166" t="s">
        <v>111</v>
      </c>
      <c r="BK538" s="166"/>
      <c r="BL538" s="166" t="s">
        <v>142</v>
      </c>
      <c r="BM538" s="166"/>
      <c r="BN538" s="166" t="s">
        <v>192</v>
      </c>
      <c r="BO538" s="166"/>
    </row>
    <row r="539" spans="1:67">
      <c r="A539" s="166">
        <v>529</v>
      </c>
      <c r="B539" s="166" t="s">
        <v>106</v>
      </c>
      <c r="C539" s="166" t="s">
        <v>107</v>
      </c>
      <c r="D539" s="166"/>
      <c r="E539" s="166" t="s">
        <v>580</v>
      </c>
      <c r="F539" s="166"/>
      <c r="G539" s="166" t="s">
        <v>582</v>
      </c>
      <c r="H539" s="166" t="s">
        <v>583</v>
      </c>
      <c r="I539" s="166" t="s">
        <v>584</v>
      </c>
      <c r="J539" s="166" t="s">
        <v>298</v>
      </c>
      <c r="K539" s="166" t="s">
        <v>9</v>
      </c>
      <c r="L539" s="166" t="s">
        <v>333</v>
      </c>
      <c r="M539" s="166" t="s">
        <v>585</v>
      </c>
      <c r="N539" s="166"/>
      <c r="O539" s="166"/>
      <c r="P539" s="166"/>
      <c r="Q539" s="166" t="s">
        <v>3480</v>
      </c>
      <c r="R539" s="166" t="s">
        <v>9</v>
      </c>
      <c r="S539" s="166" t="s">
        <v>3481</v>
      </c>
      <c r="T539" s="166" t="s">
        <v>117</v>
      </c>
      <c r="U539" s="166" t="s">
        <v>3482</v>
      </c>
      <c r="V539" s="166" t="s">
        <v>119</v>
      </c>
      <c r="W539" s="166" t="s">
        <v>2782</v>
      </c>
      <c r="X539" s="166" t="s">
        <v>112</v>
      </c>
      <c r="Y539" s="166" t="s">
        <v>589</v>
      </c>
      <c r="Z539" s="166" t="s">
        <v>590</v>
      </c>
      <c r="AA539" s="166" t="s">
        <v>591</v>
      </c>
      <c r="AB539" s="166" t="s">
        <v>3480</v>
      </c>
      <c r="AC539" s="166">
        <v>5784623</v>
      </c>
      <c r="AD539" s="166" t="s">
        <v>9</v>
      </c>
      <c r="AE539" s="166" t="s">
        <v>3483</v>
      </c>
      <c r="AF539" s="166" t="s">
        <v>9</v>
      </c>
      <c r="AG539" s="166" t="s">
        <v>3483</v>
      </c>
      <c r="AH539" s="167" t="s">
        <v>41</v>
      </c>
      <c r="AI539" s="166" t="s">
        <v>2993</v>
      </c>
      <c r="AJ539" s="166" t="s">
        <v>158</v>
      </c>
      <c r="AK539" s="166" t="s">
        <v>127</v>
      </c>
      <c r="AL539" s="166" t="s">
        <v>111</v>
      </c>
      <c r="AM539" s="168">
        <v>7360</v>
      </c>
      <c r="AN539" s="166"/>
      <c r="AO539" s="166" t="s">
        <v>111</v>
      </c>
      <c r="AP539" s="166" t="s">
        <v>130</v>
      </c>
      <c r="AQ539" s="166" t="s">
        <v>184</v>
      </c>
      <c r="AR539" s="166" t="s">
        <v>843</v>
      </c>
      <c r="AS539" s="166" t="s">
        <v>3484</v>
      </c>
      <c r="AT539" s="166" t="s">
        <v>3487</v>
      </c>
      <c r="AU539" s="166" t="s">
        <v>3349</v>
      </c>
      <c r="AV539" s="166"/>
      <c r="AW539" s="166" t="s">
        <v>3486</v>
      </c>
      <c r="AX539" s="166"/>
      <c r="AY539" s="166"/>
      <c r="AZ539" s="166"/>
      <c r="BA539" s="166"/>
      <c r="BB539" s="166">
        <v>92579428</v>
      </c>
      <c r="BC539" s="166" t="s">
        <v>137</v>
      </c>
      <c r="BD539" s="166" t="s">
        <v>138</v>
      </c>
      <c r="BE539" s="166" t="s">
        <v>375</v>
      </c>
      <c r="BF539" s="166" t="s">
        <v>812</v>
      </c>
      <c r="BG539" s="166"/>
      <c r="BH539" s="166" t="s">
        <v>286</v>
      </c>
      <c r="BI539" s="166" t="s">
        <v>191</v>
      </c>
      <c r="BJ539" s="166" t="s">
        <v>111</v>
      </c>
      <c r="BK539" s="166"/>
      <c r="BL539" s="166" t="s">
        <v>142</v>
      </c>
      <c r="BM539" s="166"/>
      <c r="BN539" s="166" t="s">
        <v>192</v>
      </c>
      <c r="BO539" s="166"/>
    </row>
    <row r="540" spans="1:67">
      <c r="A540" s="166">
        <v>530</v>
      </c>
      <c r="B540" s="166" t="s">
        <v>106</v>
      </c>
      <c r="C540" s="166" t="s">
        <v>107</v>
      </c>
      <c r="D540" s="166"/>
      <c r="E540" s="166" t="s">
        <v>580</v>
      </c>
      <c r="F540" s="166"/>
      <c r="G540" s="166" t="s">
        <v>582</v>
      </c>
      <c r="H540" s="166" t="s">
        <v>583</v>
      </c>
      <c r="I540" s="166" t="s">
        <v>584</v>
      </c>
      <c r="J540" s="166" t="s">
        <v>298</v>
      </c>
      <c r="K540" s="166" t="s">
        <v>9</v>
      </c>
      <c r="L540" s="166" t="s">
        <v>333</v>
      </c>
      <c r="M540" s="166" t="s">
        <v>585</v>
      </c>
      <c r="N540" s="166"/>
      <c r="O540" s="166"/>
      <c r="P540" s="166"/>
      <c r="Q540" s="166" t="s">
        <v>3480</v>
      </c>
      <c r="R540" s="166" t="s">
        <v>9</v>
      </c>
      <c r="S540" s="166" t="s">
        <v>3481</v>
      </c>
      <c r="T540" s="166" t="s">
        <v>117</v>
      </c>
      <c r="U540" s="166" t="s">
        <v>3482</v>
      </c>
      <c r="V540" s="166" t="s">
        <v>119</v>
      </c>
      <c r="W540" s="166" t="s">
        <v>2782</v>
      </c>
      <c r="X540" s="166" t="s">
        <v>112</v>
      </c>
      <c r="Y540" s="166" t="s">
        <v>589</v>
      </c>
      <c r="Z540" s="166" t="s">
        <v>590</v>
      </c>
      <c r="AA540" s="166" t="s">
        <v>591</v>
      </c>
      <c r="AB540" s="166" t="s">
        <v>3480</v>
      </c>
      <c r="AC540" s="166">
        <v>5784623</v>
      </c>
      <c r="AD540" s="166" t="s">
        <v>9</v>
      </c>
      <c r="AE540" s="166" t="s">
        <v>3483</v>
      </c>
      <c r="AF540" s="166" t="s">
        <v>9</v>
      </c>
      <c r="AG540" s="166" t="s">
        <v>3483</v>
      </c>
      <c r="AH540" s="167" t="s">
        <v>41</v>
      </c>
      <c r="AI540" s="166" t="s">
        <v>2984</v>
      </c>
      <c r="AJ540" s="166" t="s">
        <v>164</v>
      </c>
      <c r="AK540" s="166" t="s">
        <v>127</v>
      </c>
      <c r="AL540" s="166" t="s">
        <v>111</v>
      </c>
      <c r="AM540" s="168">
        <v>5240</v>
      </c>
      <c r="AN540" s="166"/>
      <c r="AO540" s="166" t="s">
        <v>111</v>
      </c>
      <c r="AP540" s="166" t="s">
        <v>130</v>
      </c>
      <c r="AQ540" s="166" t="s">
        <v>184</v>
      </c>
      <c r="AR540" s="166" t="s">
        <v>843</v>
      </c>
      <c r="AS540" s="166" t="s">
        <v>3484</v>
      </c>
      <c r="AT540" s="166" t="s">
        <v>3488</v>
      </c>
      <c r="AU540" s="166" t="s">
        <v>3349</v>
      </c>
      <c r="AV540" s="166"/>
      <c r="AW540" s="166" t="s">
        <v>3486</v>
      </c>
      <c r="AX540" s="166"/>
      <c r="AY540" s="166"/>
      <c r="AZ540" s="166"/>
      <c r="BA540" s="166"/>
      <c r="BB540" s="166">
        <v>92579428</v>
      </c>
      <c r="BC540" s="166" t="s">
        <v>137</v>
      </c>
      <c r="BD540" s="166" t="s">
        <v>138</v>
      </c>
      <c r="BE540" s="166" t="s">
        <v>375</v>
      </c>
      <c r="BF540" s="166" t="s">
        <v>812</v>
      </c>
      <c r="BG540" s="166"/>
      <c r="BH540" s="166" t="s">
        <v>286</v>
      </c>
      <c r="BI540" s="166" t="s">
        <v>191</v>
      </c>
      <c r="BJ540" s="166" t="s">
        <v>111</v>
      </c>
      <c r="BK540" s="166"/>
      <c r="BL540" s="166" t="s">
        <v>142</v>
      </c>
      <c r="BM540" s="166"/>
      <c r="BN540" s="166" t="s">
        <v>192</v>
      </c>
      <c r="BO540" s="166"/>
    </row>
    <row r="541" spans="1:67">
      <c r="A541" s="166">
        <v>531</v>
      </c>
      <c r="B541" s="166" t="s">
        <v>106</v>
      </c>
      <c r="C541" s="166" t="s">
        <v>107</v>
      </c>
      <c r="D541" s="166" t="s">
        <v>3489</v>
      </c>
      <c r="E541" s="166" t="s">
        <v>3490</v>
      </c>
      <c r="F541" s="166" t="s">
        <v>663</v>
      </c>
      <c r="G541" s="166" t="s">
        <v>3491</v>
      </c>
      <c r="H541" s="166" t="s">
        <v>3492</v>
      </c>
      <c r="I541" s="166" t="s">
        <v>111</v>
      </c>
      <c r="J541" s="166" t="s">
        <v>112</v>
      </c>
      <c r="K541" s="166" t="s">
        <v>32</v>
      </c>
      <c r="L541" s="166" t="s">
        <v>113</v>
      </c>
      <c r="M541" s="166" t="s">
        <v>114</v>
      </c>
      <c r="N541" s="166" t="s">
        <v>3493</v>
      </c>
      <c r="O541" s="166"/>
      <c r="P541" s="166"/>
      <c r="Q541" s="166" t="s">
        <v>3494</v>
      </c>
      <c r="R541" s="166" t="s">
        <v>32</v>
      </c>
      <c r="S541" s="166" t="s">
        <v>3495</v>
      </c>
      <c r="T541" s="166" t="s">
        <v>204</v>
      </c>
      <c r="U541" s="166" t="s">
        <v>3496</v>
      </c>
      <c r="V541" s="166" t="s">
        <v>338</v>
      </c>
      <c r="W541" s="166" t="s">
        <v>366</v>
      </c>
      <c r="X541" s="166" t="s">
        <v>112</v>
      </c>
      <c r="Y541" s="166" t="s">
        <v>980</v>
      </c>
      <c r="Z541" s="166" t="s">
        <v>2143</v>
      </c>
      <c r="AA541" s="166" t="s">
        <v>2144</v>
      </c>
      <c r="AB541" s="166" t="s">
        <v>3494</v>
      </c>
      <c r="AC541" s="166">
        <v>5784545</v>
      </c>
      <c r="AD541" s="166" t="s">
        <v>32</v>
      </c>
      <c r="AE541" s="166" t="s">
        <v>3497</v>
      </c>
      <c r="AF541" s="166" t="s">
        <v>32</v>
      </c>
      <c r="AG541" s="166" t="s">
        <v>3497</v>
      </c>
      <c r="AH541" s="167" t="s">
        <v>41</v>
      </c>
      <c r="AI541" s="166" t="s">
        <v>2803</v>
      </c>
      <c r="AJ541" s="166" t="s">
        <v>161</v>
      </c>
      <c r="AK541" s="166" t="s">
        <v>127</v>
      </c>
      <c r="AL541" s="166" t="s">
        <v>111</v>
      </c>
      <c r="AM541" s="168">
        <v>3662.2</v>
      </c>
      <c r="AN541" s="166"/>
      <c r="AO541" s="166" t="s">
        <v>3493</v>
      </c>
      <c r="AP541" s="166" t="s">
        <v>212</v>
      </c>
      <c r="AQ541" s="166" t="s">
        <v>184</v>
      </c>
      <c r="AR541" s="166" t="s">
        <v>132</v>
      </c>
      <c r="AS541" s="166" t="s">
        <v>3498</v>
      </c>
      <c r="AT541" s="166" t="s">
        <v>3499</v>
      </c>
      <c r="AU541" s="166" t="s">
        <v>3349</v>
      </c>
      <c r="AV541" s="166"/>
      <c r="AW541" s="166" t="s">
        <v>3500</v>
      </c>
      <c r="AX541" s="166"/>
      <c r="AY541" s="166"/>
      <c r="AZ541" s="166"/>
      <c r="BA541" s="166"/>
      <c r="BB541" s="166">
        <v>92816282</v>
      </c>
      <c r="BC541" s="166" t="s">
        <v>137</v>
      </c>
      <c r="BD541" s="166" t="s">
        <v>138</v>
      </c>
      <c r="BE541" s="166" t="s">
        <v>375</v>
      </c>
      <c r="BF541" s="166" t="s">
        <v>812</v>
      </c>
      <c r="BG541" s="166" t="s">
        <v>190</v>
      </c>
      <c r="BH541" s="166" t="s">
        <v>218</v>
      </c>
      <c r="BI541" s="166" t="s">
        <v>191</v>
      </c>
      <c r="BJ541" s="166" t="s">
        <v>111</v>
      </c>
      <c r="BK541" s="166"/>
      <c r="BL541" s="166" t="s">
        <v>142</v>
      </c>
      <c r="BM541" s="166"/>
      <c r="BN541" s="166" t="s">
        <v>192</v>
      </c>
      <c r="BO541" s="166" t="s">
        <v>307</v>
      </c>
    </row>
    <row r="542" spans="1:67">
      <c r="A542" s="166">
        <v>532</v>
      </c>
      <c r="B542" s="166" t="s">
        <v>106</v>
      </c>
      <c r="C542" s="166" t="s">
        <v>107</v>
      </c>
      <c r="D542" s="166" t="s">
        <v>3489</v>
      </c>
      <c r="E542" s="166" t="s">
        <v>3490</v>
      </c>
      <c r="F542" s="166" t="s">
        <v>663</v>
      </c>
      <c r="G542" s="166" t="s">
        <v>3491</v>
      </c>
      <c r="H542" s="166" t="s">
        <v>3492</v>
      </c>
      <c r="I542" s="166" t="s">
        <v>111</v>
      </c>
      <c r="J542" s="166" t="s">
        <v>112</v>
      </c>
      <c r="K542" s="166" t="s">
        <v>32</v>
      </c>
      <c r="L542" s="166" t="s">
        <v>113</v>
      </c>
      <c r="M542" s="166" t="s">
        <v>114</v>
      </c>
      <c r="N542" s="166" t="s">
        <v>3493</v>
      </c>
      <c r="O542" s="166"/>
      <c r="P542" s="166"/>
      <c r="Q542" s="166" t="s">
        <v>3494</v>
      </c>
      <c r="R542" s="166" t="s">
        <v>32</v>
      </c>
      <c r="S542" s="166" t="s">
        <v>3495</v>
      </c>
      <c r="T542" s="166" t="s">
        <v>204</v>
      </c>
      <c r="U542" s="166" t="s">
        <v>3496</v>
      </c>
      <c r="V542" s="166" t="s">
        <v>338</v>
      </c>
      <c r="W542" s="166" t="s">
        <v>366</v>
      </c>
      <c r="X542" s="166" t="s">
        <v>112</v>
      </c>
      <c r="Y542" s="166" t="s">
        <v>980</v>
      </c>
      <c r="Z542" s="166" t="s">
        <v>2143</v>
      </c>
      <c r="AA542" s="166" t="s">
        <v>2144</v>
      </c>
      <c r="AB542" s="166" t="s">
        <v>3494</v>
      </c>
      <c r="AC542" s="166">
        <v>5784545</v>
      </c>
      <c r="AD542" s="166" t="s">
        <v>32</v>
      </c>
      <c r="AE542" s="166" t="s">
        <v>3497</v>
      </c>
      <c r="AF542" s="166" t="s">
        <v>32</v>
      </c>
      <c r="AG542" s="166" t="s">
        <v>3497</v>
      </c>
      <c r="AH542" s="167" t="s">
        <v>41</v>
      </c>
      <c r="AI542" s="166" t="s">
        <v>3378</v>
      </c>
      <c r="AJ542" s="166" t="s">
        <v>148</v>
      </c>
      <c r="AK542" s="166" t="s">
        <v>127</v>
      </c>
      <c r="AL542" s="166" t="s">
        <v>111</v>
      </c>
      <c r="AM542" s="168">
        <v>4987.3</v>
      </c>
      <c r="AN542" s="166"/>
      <c r="AO542" s="166" t="s">
        <v>3493</v>
      </c>
      <c r="AP542" s="166" t="s">
        <v>212</v>
      </c>
      <c r="AQ542" s="166" t="s">
        <v>184</v>
      </c>
      <c r="AR542" s="166" t="s">
        <v>132</v>
      </c>
      <c r="AS542" s="166" t="s">
        <v>3498</v>
      </c>
      <c r="AT542" s="166" t="s">
        <v>3501</v>
      </c>
      <c r="AU542" s="166" t="s">
        <v>3349</v>
      </c>
      <c r="AV542" s="166"/>
      <c r="AW542" s="166" t="s">
        <v>3500</v>
      </c>
      <c r="AX542" s="166"/>
      <c r="AY542" s="166"/>
      <c r="AZ542" s="166"/>
      <c r="BA542" s="166"/>
      <c r="BB542" s="166">
        <v>92816282</v>
      </c>
      <c r="BC542" s="166" t="s">
        <v>137</v>
      </c>
      <c r="BD542" s="166" t="s">
        <v>138</v>
      </c>
      <c r="BE542" s="166" t="s">
        <v>375</v>
      </c>
      <c r="BF542" s="166" t="s">
        <v>812</v>
      </c>
      <c r="BG542" s="166" t="s">
        <v>190</v>
      </c>
      <c r="BH542" s="166" t="s">
        <v>218</v>
      </c>
      <c r="BI542" s="166" t="s">
        <v>191</v>
      </c>
      <c r="BJ542" s="166" t="s">
        <v>111</v>
      </c>
      <c r="BK542" s="166"/>
      <c r="BL542" s="166" t="s">
        <v>142</v>
      </c>
      <c r="BM542" s="166"/>
      <c r="BN542" s="166" t="s">
        <v>192</v>
      </c>
      <c r="BO542" s="166" t="s">
        <v>307</v>
      </c>
    </row>
    <row r="543" spans="1:67">
      <c r="A543" s="166">
        <v>533</v>
      </c>
      <c r="B543" s="166" t="s">
        <v>106</v>
      </c>
      <c r="C543" s="166" t="s">
        <v>107</v>
      </c>
      <c r="D543" s="166" t="s">
        <v>3489</v>
      </c>
      <c r="E543" s="166" t="s">
        <v>3490</v>
      </c>
      <c r="F543" s="166" t="s">
        <v>663</v>
      </c>
      <c r="G543" s="166" t="s">
        <v>3491</v>
      </c>
      <c r="H543" s="166" t="s">
        <v>3492</v>
      </c>
      <c r="I543" s="166" t="s">
        <v>111</v>
      </c>
      <c r="J543" s="166" t="s">
        <v>112</v>
      </c>
      <c r="K543" s="166" t="s">
        <v>32</v>
      </c>
      <c r="L543" s="166" t="s">
        <v>113</v>
      </c>
      <c r="M543" s="166" t="s">
        <v>114</v>
      </c>
      <c r="N543" s="166" t="s">
        <v>3493</v>
      </c>
      <c r="O543" s="166"/>
      <c r="P543" s="166"/>
      <c r="Q543" s="166" t="s">
        <v>3494</v>
      </c>
      <c r="R543" s="166" t="s">
        <v>32</v>
      </c>
      <c r="S543" s="166" t="s">
        <v>3495</v>
      </c>
      <c r="T543" s="166" t="s">
        <v>204</v>
      </c>
      <c r="U543" s="166" t="s">
        <v>3496</v>
      </c>
      <c r="V543" s="166" t="s">
        <v>338</v>
      </c>
      <c r="W543" s="166" t="s">
        <v>366</v>
      </c>
      <c r="X543" s="166" t="s">
        <v>112</v>
      </c>
      <c r="Y543" s="166" t="s">
        <v>980</v>
      </c>
      <c r="Z543" s="166" t="s">
        <v>2143</v>
      </c>
      <c r="AA543" s="166" t="s">
        <v>2144</v>
      </c>
      <c r="AB543" s="166" t="s">
        <v>3494</v>
      </c>
      <c r="AC543" s="166">
        <v>5784545</v>
      </c>
      <c r="AD543" s="166" t="s">
        <v>32</v>
      </c>
      <c r="AE543" s="166" t="s">
        <v>3497</v>
      </c>
      <c r="AF543" s="166" t="s">
        <v>32</v>
      </c>
      <c r="AG543" s="166" t="s">
        <v>3497</v>
      </c>
      <c r="AH543" s="167" t="s">
        <v>41</v>
      </c>
      <c r="AI543" s="166" t="s">
        <v>2307</v>
      </c>
      <c r="AJ543" s="166" t="s">
        <v>925</v>
      </c>
      <c r="AK543" s="166" t="s">
        <v>127</v>
      </c>
      <c r="AL543" s="166" t="s">
        <v>111</v>
      </c>
      <c r="AM543" s="168">
        <v>3117.1</v>
      </c>
      <c r="AN543" s="166"/>
      <c r="AO543" s="166" t="s">
        <v>3493</v>
      </c>
      <c r="AP543" s="166" t="s">
        <v>212</v>
      </c>
      <c r="AQ543" s="166" t="s">
        <v>184</v>
      </c>
      <c r="AR543" s="166" t="s">
        <v>132</v>
      </c>
      <c r="AS543" s="166" t="s">
        <v>3498</v>
      </c>
      <c r="AT543" s="166" t="s">
        <v>3502</v>
      </c>
      <c r="AU543" s="166" t="s">
        <v>3349</v>
      </c>
      <c r="AV543" s="166"/>
      <c r="AW543" s="166" t="s">
        <v>3500</v>
      </c>
      <c r="AX543" s="166"/>
      <c r="AY543" s="166"/>
      <c r="AZ543" s="166"/>
      <c r="BA543" s="166"/>
      <c r="BB543" s="166">
        <v>92816282</v>
      </c>
      <c r="BC543" s="166" t="s">
        <v>137</v>
      </c>
      <c r="BD543" s="166" t="s">
        <v>138</v>
      </c>
      <c r="BE543" s="166" t="s">
        <v>375</v>
      </c>
      <c r="BF543" s="166" t="s">
        <v>812</v>
      </c>
      <c r="BG543" s="166" t="s">
        <v>190</v>
      </c>
      <c r="BH543" s="166" t="s">
        <v>218</v>
      </c>
      <c r="BI543" s="166" t="s">
        <v>191</v>
      </c>
      <c r="BJ543" s="166" t="s">
        <v>111</v>
      </c>
      <c r="BK543" s="166"/>
      <c r="BL543" s="166" t="s">
        <v>142</v>
      </c>
      <c r="BM543" s="166"/>
      <c r="BN543" s="166" t="s">
        <v>192</v>
      </c>
      <c r="BO543" s="166" t="s">
        <v>307</v>
      </c>
    </row>
    <row r="544" spans="1:67">
      <c r="A544" s="166">
        <v>534</v>
      </c>
      <c r="B544" s="166" t="s">
        <v>106</v>
      </c>
      <c r="C544" s="166" t="s">
        <v>107</v>
      </c>
      <c r="D544" s="166" t="s">
        <v>3489</v>
      </c>
      <c r="E544" s="166" t="s">
        <v>3490</v>
      </c>
      <c r="F544" s="166" t="s">
        <v>663</v>
      </c>
      <c r="G544" s="166" t="s">
        <v>3491</v>
      </c>
      <c r="H544" s="166" t="s">
        <v>3492</v>
      </c>
      <c r="I544" s="166" t="s">
        <v>111</v>
      </c>
      <c r="J544" s="166" t="s">
        <v>112</v>
      </c>
      <c r="K544" s="166" t="s">
        <v>32</v>
      </c>
      <c r="L544" s="166" t="s">
        <v>113</v>
      </c>
      <c r="M544" s="166" t="s">
        <v>114</v>
      </c>
      <c r="N544" s="166" t="s">
        <v>3493</v>
      </c>
      <c r="O544" s="166"/>
      <c r="P544" s="166"/>
      <c r="Q544" s="166" t="s">
        <v>3494</v>
      </c>
      <c r="R544" s="166" t="s">
        <v>32</v>
      </c>
      <c r="S544" s="166" t="s">
        <v>3495</v>
      </c>
      <c r="T544" s="166" t="s">
        <v>204</v>
      </c>
      <c r="U544" s="166" t="s">
        <v>3496</v>
      </c>
      <c r="V544" s="166" t="s">
        <v>338</v>
      </c>
      <c r="W544" s="166" t="s">
        <v>366</v>
      </c>
      <c r="X544" s="166" t="s">
        <v>112</v>
      </c>
      <c r="Y544" s="166" t="s">
        <v>980</v>
      </c>
      <c r="Z544" s="166" t="s">
        <v>2143</v>
      </c>
      <c r="AA544" s="166" t="s">
        <v>2144</v>
      </c>
      <c r="AB544" s="166" t="s">
        <v>3494</v>
      </c>
      <c r="AC544" s="166">
        <v>5784545</v>
      </c>
      <c r="AD544" s="166" t="s">
        <v>32</v>
      </c>
      <c r="AE544" s="166" t="s">
        <v>3497</v>
      </c>
      <c r="AF544" s="166" t="s">
        <v>32</v>
      </c>
      <c r="AG544" s="166" t="s">
        <v>3497</v>
      </c>
      <c r="AH544" s="167" t="s">
        <v>41</v>
      </c>
      <c r="AI544" s="166" t="s">
        <v>2810</v>
      </c>
      <c r="AJ544" s="166" t="s">
        <v>158</v>
      </c>
      <c r="AK544" s="166" t="s">
        <v>127</v>
      </c>
      <c r="AL544" s="166" t="s">
        <v>111</v>
      </c>
      <c r="AM544" s="168">
        <v>6514.6</v>
      </c>
      <c r="AN544" s="166"/>
      <c r="AO544" s="166" t="s">
        <v>3493</v>
      </c>
      <c r="AP544" s="166" t="s">
        <v>212</v>
      </c>
      <c r="AQ544" s="166" t="s">
        <v>184</v>
      </c>
      <c r="AR544" s="166" t="s">
        <v>132</v>
      </c>
      <c r="AS544" s="166" t="s">
        <v>3498</v>
      </c>
      <c r="AT544" s="166" t="s">
        <v>3503</v>
      </c>
      <c r="AU544" s="166" t="s">
        <v>3349</v>
      </c>
      <c r="AV544" s="166"/>
      <c r="AW544" s="166" t="s">
        <v>3500</v>
      </c>
      <c r="AX544" s="166"/>
      <c r="AY544" s="166"/>
      <c r="AZ544" s="166"/>
      <c r="BA544" s="166"/>
      <c r="BB544" s="166">
        <v>92816282</v>
      </c>
      <c r="BC544" s="166" t="s">
        <v>137</v>
      </c>
      <c r="BD544" s="166" t="s">
        <v>138</v>
      </c>
      <c r="BE544" s="166" t="s">
        <v>375</v>
      </c>
      <c r="BF544" s="166" t="s">
        <v>812</v>
      </c>
      <c r="BG544" s="166" t="s">
        <v>190</v>
      </c>
      <c r="BH544" s="166" t="s">
        <v>218</v>
      </c>
      <c r="BI544" s="166" t="s">
        <v>191</v>
      </c>
      <c r="BJ544" s="166" t="s">
        <v>111</v>
      </c>
      <c r="BK544" s="166"/>
      <c r="BL544" s="166" t="s">
        <v>142</v>
      </c>
      <c r="BM544" s="166"/>
      <c r="BN544" s="166" t="s">
        <v>192</v>
      </c>
      <c r="BO544" s="166" t="s">
        <v>307</v>
      </c>
    </row>
    <row r="545" spans="1:67">
      <c r="A545" s="166">
        <v>535</v>
      </c>
      <c r="B545" s="166" t="s">
        <v>106</v>
      </c>
      <c r="C545" s="166" t="s">
        <v>107</v>
      </c>
      <c r="D545" s="166" t="s">
        <v>3489</v>
      </c>
      <c r="E545" s="166" t="s">
        <v>3490</v>
      </c>
      <c r="F545" s="166" t="s">
        <v>663</v>
      </c>
      <c r="G545" s="166" t="s">
        <v>3491</v>
      </c>
      <c r="H545" s="166" t="s">
        <v>3492</v>
      </c>
      <c r="I545" s="166" t="s">
        <v>111</v>
      </c>
      <c r="J545" s="166" t="s">
        <v>112</v>
      </c>
      <c r="K545" s="166" t="s">
        <v>32</v>
      </c>
      <c r="L545" s="166" t="s">
        <v>113</v>
      </c>
      <c r="M545" s="166" t="s">
        <v>114</v>
      </c>
      <c r="N545" s="166" t="s">
        <v>3493</v>
      </c>
      <c r="O545" s="166"/>
      <c r="P545" s="166"/>
      <c r="Q545" s="166" t="s">
        <v>3494</v>
      </c>
      <c r="R545" s="166" t="s">
        <v>32</v>
      </c>
      <c r="S545" s="166" t="s">
        <v>3495</v>
      </c>
      <c r="T545" s="166" t="s">
        <v>204</v>
      </c>
      <c r="U545" s="166" t="s">
        <v>3496</v>
      </c>
      <c r="V545" s="166" t="s">
        <v>338</v>
      </c>
      <c r="W545" s="166" t="s">
        <v>366</v>
      </c>
      <c r="X545" s="166" t="s">
        <v>112</v>
      </c>
      <c r="Y545" s="166" t="s">
        <v>980</v>
      </c>
      <c r="Z545" s="166" t="s">
        <v>2143</v>
      </c>
      <c r="AA545" s="166" t="s">
        <v>2144</v>
      </c>
      <c r="AB545" s="166" t="s">
        <v>3494</v>
      </c>
      <c r="AC545" s="166">
        <v>5784545</v>
      </c>
      <c r="AD545" s="166" t="s">
        <v>32</v>
      </c>
      <c r="AE545" s="166" t="s">
        <v>3497</v>
      </c>
      <c r="AF545" s="166" t="s">
        <v>32</v>
      </c>
      <c r="AG545" s="166" t="s">
        <v>3497</v>
      </c>
      <c r="AH545" s="167" t="s">
        <v>41</v>
      </c>
      <c r="AI545" s="166" t="s">
        <v>2310</v>
      </c>
      <c r="AJ545" s="166" t="s">
        <v>928</v>
      </c>
      <c r="AK545" s="166" t="s">
        <v>127</v>
      </c>
      <c r="AL545" s="166" t="s">
        <v>111</v>
      </c>
      <c r="AM545" s="168">
        <v>6545.8</v>
      </c>
      <c r="AN545" s="166"/>
      <c r="AO545" s="166" t="s">
        <v>3493</v>
      </c>
      <c r="AP545" s="166" t="s">
        <v>212</v>
      </c>
      <c r="AQ545" s="166" t="s">
        <v>184</v>
      </c>
      <c r="AR545" s="166" t="s">
        <v>132</v>
      </c>
      <c r="AS545" s="166" t="s">
        <v>3498</v>
      </c>
      <c r="AT545" s="166" t="s">
        <v>3504</v>
      </c>
      <c r="AU545" s="166" t="s">
        <v>3349</v>
      </c>
      <c r="AV545" s="166"/>
      <c r="AW545" s="166" t="s">
        <v>3500</v>
      </c>
      <c r="AX545" s="166"/>
      <c r="AY545" s="166"/>
      <c r="AZ545" s="166"/>
      <c r="BA545" s="166"/>
      <c r="BB545" s="166">
        <v>92816282</v>
      </c>
      <c r="BC545" s="166" t="s">
        <v>137</v>
      </c>
      <c r="BD545" s="166" t="s">
        <v>138</v>
      </c>
      <c r="BE545" s="166" t="s">
        <v>375</v>
      </c>
      <c r="BF545" s="166" t="s">
        <v>812</v>
      </c>
      <c r="BG545" s="166" t="s">
        <v>190</v>
      </c>
      <c r="BH545" s="166" t="s">
        <v>218</v>
      </c>
      <c r="BI545" s="166" t="s">
        <v>191</v>
      </c>
      <c r="BJ545" s="166" t="s">
        <v>111</v>
      </c>
      <c r="BK545" s="166"/>
      <c r="BL545" s="166" t="s">
        <v>142</v>
      </c>
      <c r="BM545" s="166"/>
      <c r="BN545" s="166" t="s">
        <v>192</v>
      </c>
      <c r="BO545" s="166" t="s">
        <v>307</v>
      </c>
    </row>
    <row r="546" spans="1:67">
      <c r="A546" s="166">
        <v>536</v>
      </c>
      <c r="B546" s="166" t="s">
        <v>106</v>
      </c>
      <c r="C546" s="166" t="s">
        <v>107</v>
      </c>
      <c r="D546" s="166" t="s">
        <v>3489</v>
      </c>
      <c r="E546" s="166" t="s">
        <v>3490</v>
      </c>
      <c r="F546" s="166" t="s">
        <v>663</v>
      </c>
      <c r="G546" s="166" t="s">
        <v>3491</v>
      </c>
      <c r="H546" s="166" t="s">
        <v>3492</v>
      </c>
      <c r="I546" s="166" t="s">
        <v>111</v>
      </c>
      <c r="J546" s="166" t="s">
        <v>112</v>
      </c>
      <c r="K546" s="166" t="s">
        <v>32</v>
      </c>
      <c r="L546" s="166" t="s">
        <v>113</v>
      </c>
      <c r="M546" s="166" t="s">
        <v>114</v>
      </c>
      <c r="N546" s="166" t="s">
        <v>3493</v>
      </c>
      <c r="O546" s="166"/>
      <c r="P546" s="166"/>
      <c r="Q546" s="166" t="s">
        <v>3494</v>
      </c>
      <c r="R546" s="166" t="s">
        <v>32</v>
      </c>
      <c r="S546" s="166" t="s">
        <v>3495</v>
      </c>
      <c r="T546" s="166" t="s">
        <v>204</v>
      </c>
      <c r="U546" s="166" t="s">
        <v>3496</v>
      </c>
      <c r="V546" s="166" t="s">
        <v>338</v>
      </c>
      <c r="W546" s="166" t="s">
        <v>366</v>
      </c>
      <c r="X546" s="166" t="s">
        <v>112</v>
      </c>
      <c r="Y546" s="166" t="s">
        <v>980</v>
      </c>
      <c r="Z546" s="166" t="s">
        <v>2143</v>
      </c>
      <c r="AA546" s="166" t="s">
        <v>2144</v>
      </c>
      <c r="AB546" s="166" t="s">
        <v>3494</v>
      </c>
      <c r="AC546" s="166">
        <v>5784545</v>
      </c>
      <c r="AD546" s="166" t="s">
        <v>32</v>
      </c>
      <c r="AE546" s="166" t="s">
        <v>3497</v>
      </c>
      <c r="AF546" s="166" t="s">
        <v>32</v>
      </c>
      <c r="AG546" s="166" t="s">
        <v>3497</v>
      </c>
      <c r="AH546" s="167" t="s">
        <v>41</v>
      </c>
      <c r="AI546" s="166" t="s">
        <v>2797</v>
      </c>
      <c r="AJ546" s="166" t="s">
        <v>164</v>
      </c>
      <c r="AK546" s="166" t="s">
        <v>127</v>
      </c>
      <c r="AL546" s="166" t="s">
        <v>111</v>
      </c>
      <c r="AM546" s="168">
        <v>3973</v>
      </c>
      <c r="AN546" s="166"/>
      <c r="AO546" s="166" t="s">
        <v>3493</v>
      </c>
      <c r="AP546" s="166" t="s">
        <v>212</v>
      </c>
      <c r="AQ546" s="166" t="s">
        <v>184</v>
      </c>
      <c r="AR546" s="166" t="s">
        <v>132</v>
      </c>
      <c r="AS546" s="166" t="s">
        <v>3498</v>
      </c>
      <c r="AT546" s="166" t="s">
        <v>3505</v>
      </c>
      <c r="AU546" s="166" t="s">
        <v>3349</v>
      </c>
      <c r="AV546" s="166"/>
      <c r="AW546" s="166" t="s">
        <v>3500</v>
      </c>
      <c r="AX546" s="166"/>
      <c r="AY546" s="166"/>
      <c r="AZ546" s="166"/>
      <c r="BA546" s="166"/>
      <c r="BB546" s="166">
        <v>92816282</v>
      </c>
      <c r="BC546" s="166" t="s">
        <v>137</v>
      </c>
      <c r="BD546" s="166" t="s">
        <v>138</v>
      </c>
      <c r="BE546" s="166" t="s">
        <v>375</v>
      </c>
      <c r="BF546" s="166" t="s">
        <v>812</v>
      </c>
      <c r="BG546" s="166" t="s">
        <v>190</v>
      </c>
      <c r="BH546" s="166" t="s">
        <v>218</v>
      </c>
      <c r="BI546" s="166" t="s">
        <v>191</v>
      </c>
      <c r="BJ546" s="166" t="s">
        <v>111</v>
      </c>
      <c r="BK546" s="166"/>
      <c r="BL546" s="166" t="s">
        <v>142</v>
      </c>
      <c r="BM546" s="166"/>
      <c r="BN546" s="166" t="s">
        <v>192</v>
      </c>
      <c r="BO546" s="166" t="s">
        <v>307</v>
      </c>
    </row>
    <row r="547" spans="1:67">
      <c r="A547" s="166">
        <v>537</v>
      </c>
      <c r="B547" s="166" t="s">
        <v>106</v>
      </c>
      <c r="C547" s="166" t="s">
        <v>107</v>
      </c>
      <c r="D547" s="166" t="s">
        <v>3489</v>
      </c>
      <c r="E547" s="166" t="s">
        <v>3490</v>
      </c>
      <c r="F547" s="166" t="s">
        <v>663</v>
      </c>
      <c r="G547" s="166" t="s">
        <v>3491</v>
      </c>
      <c r="H547" s="166" t="s">
        <v>3492</v>
      </c>
      <c r="I547" s="166" t="s">
        <v>111</v>
      </c>
      <c r="J547" s="166" t="s">
        <v>112</v>
      </c>
      <c r="K547" s="166" t="s">
        <v>32</v>
      </c>
      <c r="L547" s="166" t="s">
        <v>113</v>
      </c>
      <c r="M547" s="166" t="s">
        <v>114</v>
      </c>
      <c r="N547" s="166" t="s">
        <v>3493</v>
      </c>
      <c r="O547" s="166"/>
      <c r="P547" s="166"/>
      <c r="Q547" s="166" t="s">
        <v>3494</v>
      </c>
      <c r="R547" s="166" t="s">
        <v>32</v>
      </c>
      <c r="S547" s="166" t="s">
        <v>3495</v>
      </c>
      <c r="T547" s="166" t="s">
        <v>204</v>
      </c>
      <c r="U547" s="166" t="s">
        <v>3496</v>
      </c>
      <c r="V547" s="166" t="s">
        <v>338</v>
      </c>
      <c r="W547" s="166" t="s">
        <v>366</v>
      </c>
      <c r="X547" s="166" t="s">
        <v>112</v>
      </c>
      <c r="Y547" s="166" t="s">
        <v>980</v>
      </c>
      <c r="Z547" s="166" t="s">
        <v>2143</v>
      </c>
      <c r="AA547" s="166" t="s">
        <v>2144</v>
      </c>
      <c r="AB547" s="166" t="s">
        <v>3494</v>
      </c>
      <c r="AC547" s="166">
        <v>5784545</v>
      </c>
      <c r="AD547" s="166" t="s">
        <v>32</v>
      </c>
      <c r="AE547" s="166" t="s">
        <v>3497</v>
      </c>
      <c r="AF547" s="166" t="s">
        <v>32</v>
      </c>
      <c r="AG547" s="166" t="s">
        <v>3497</v>
      </c>
      <c r="AH547" s="167" t="s">
        <v>41</v>
      </c>
      <c r="AI547" s="166" t="s">
        <v>3506</v>
      </c>
      <c r="AJ547" s="166" t="s">
        <v>1887</v>
      </c>
      <c r="AK547" s="166" t="s">
        <v>127</v>
      </c>
      <c r="AL547" s="166" t="s">
        <v>111</v>
      </c>
      <c r="AM547" s="168">
        <v>21000</v>
      </c>
      <c r="AN547" s="166"/>
      <c r="AO547" s="166" t="s">
        <v>3493</v>
      </c>
      <c r="AP547" s="166" t="s">
        <v>212</v>
      </c>
      <c r="AQ547" s="166" t="s">
        <v>184</v>
      </c>
      <c r="AR547" s="166" t="s">
        <v>132</v>
      </c>
      <c r="AS547" s="166" t="s">
        <v>3498</v>
      </c>
      <c r="AT547" s="166"/>
      <c r="AU547" s="166" t="s">
        <v>3349</v>
      </c>
      <c r="AV547" s="166"/>
      <c r="AW547" s="166" t="s">
        <v>3500</v>
      </c>
      <c r="AX547" s="166"/>
      <c r="AY547" s="166"/>
      <c r="AZ547" s="166"/>
      <c r="BA547" s="166"/>
      <c r="BB547" s="166">
        <v>92816282</v>
      </c>
      <c r="BC547" s="166" t="s">
        <v>137</v>
      </c>
      <c r="BD547" s="166" t="s">
        <v>138</v>
      </c>
      <c r="BE547" s="166" t="s">
        <v>375</v>
      </c>
      <c r="BF547" s="166" t="s">
        <v>812</v>
      </c>
      <c r="BG547" s="166" t="s">
        <v>190</v>
      </c>
      <c r="BH547" s="166" t="s">
        <v>218</v>
      </c>
      <c r="BI547" s="166" t="s">
        <v>191</v>
      </c>
      <c r="BJ547" s="166" t="s">
        <v>111</v>
      </c>
      <c r="BK547" s="166"/>
      <c r="BL547" s="166"/>
      <c r="BM547" s="166"/>
      <c r="BN547" s="166" t="s">
        <v>192</v>
      </c>
      <c r="BO547" s="166" t="s">
        <v>307</v>
      </c>
    </row>
    <row r="548" spans="1:67">
      <c r="A548" s="166">
        <v>538</v>
      </c>
      <c r="B548" s="166" t="s">
        <v>106</v>
      </c>
      <c r="C548" s="166" t="s">
        <v>107</v>
      </c>
      <c r="D548" s="166" t="s">
        <v>1370</v>
      </c>
      <c r="E548" s="166" t="s">
        <v>3507</v>
      </c>
      <c r="F548" s="166" t="s">
        <v>3508</v>
      </c>
      <c r="G548" s="166" t="s">
        <v>3509</v>
      </c>
      <c r="H548" s="166" t="s">
        <v>3510</v>
      </c>
      <c r="I548" s="166"/>
      <c r="J548" s="166" t="s">
        <v>247</v>
      </c>
      <c r="K548" s="166" t="s">
        <v>32</v>
      </c>
      <c r="L548" s="166" t="s">
        <v>171</v>
      </c>
      <c r="M548" s="166" t="s">
        <v>172</v>
      </c>
      <c r="N548" s="166" t="s">
        <v>3511</v>
      </c>
      <c r="O548" s="166"/>
      <c r="P548" s="166"/>
      <c r="Q548" s="166" t="s">
        <v>1370</v>
      </c>
      <c r="R548" s="166" t="s">
        <v>32</v>
      </c>
      <c r="S548" s="166" t="s">
        <v>3512</v>
      </c>
      <c r="T548" s="166" t="s">
        <v>117</v>
      </c>
      <c r="U548" s="166" t="s">
        <v>3513</v>
      </c>
      <c r="V548" s="166" t="s">
        <v>119</v>
      </c>
      <c r="W548" s="166" t="s">
        <v>745</v>
      </c>
      <c r="X548" s="166" t="s">
        <v>247</v>
      </c>
      <c r="Y548" s="166" t="s">
        <v>177</v>
      </c>
      <c r="Z548" s="166" t="s">
        <v>1378</v>
      </c>
      <c r="AA548" s="166" t="s">
        <v>1379</v>
      </c>
      <c r="AB548" s="166" t="s">
        <v>1370</v>
      </c>
      <c r="AC548" s="166">
        <v>5888809</v>
      </c>
      <c r="AD548" s="166" t="s">
        <v>32</v>
      </c>
      <c r="AE548" s="166" t="s">
        <v>3514</v>
      </c>
      <c r="AF548" s="166" t="s">
        <v>32</v>
      </c>
      <c r="AG548" s="166" t="s">
        <v>3515</v>
      </c>
      <c r="AH548" s="167" t="s">
        <v>39</v>
      </c>
      <c r="AI548" s="166" t="s">
        <v>3516</v>
      </c>
      <c r="AJ548" s="166" t="s">
        <v>3517</v>
      </c>
      <c r="AK548" s="166" t="s">
        <v>127</v>
      </c>
      <c r="AL548" s="166" t="s">
        <v>111</v>
      </c>
      <c r="AM548" s="168">
        <v>9686</v>
      </c>
      <c r="AN548" s="166" t="s">
        <v>128</v>
      </c>
      <c r="AO548" s="166" t="s">
        <v>3508</v>
      </c>
      <c r="AP548" s="166" t="s">
        <v>130</v>
      </c>
      <c r="AQ548" s="166" t="s">
        <v>184</v>
      </c>
      <c r="AR548" s="166" t="s">
        <v>1345</v>
      </c>
      <c r="AS548" s="166" t="s">
        <v>1383</v>
      </c>
      <c r="AT548" s="166" t="s">
        <v>3518</v>
      </c>
      <c r="AU548" s="166" t="s">
        <v>533</v>
      </c>
      <c r="AV548" s="166"/>
      <c r="AW548" s="166" t="s">
        <v>3519</v>
      </c>
      <c r="AX548" s="166"/>
      <c r="AY548" s="166"/>
      <c r="AZ548" s="166"/>
      <c r="BA548" s="166"/>
      <c r="BB548" s="166">
        <v>61186473</v>
      </c>
      <c r="BC548" s="166" t="s">
        <v>137</v>
      </c>
      <c r="BD548" s="166" t="s">
        <v>263</v>
      </c>
      <c r="BE548" s="166" t="s">
        <v>911</v>
      </c>
      <c r="BF548" s="166" t="s">
        <v>376</v>
      </c>
      <c r="BG548" s="166" t="s">
        <v>190</v>
      </c>
      <c r="BH548" s="166" t="s">
        <v>396</v>
      </c>
      <c r="BI548" s="166" t="s">
        <v>191</v>
      </c>
      <c r="BJ548" s="166" t="s">
        <v>111</v>
      </c>
      <c r="BK548" s="166"/>
      <c r="BL548" s="166" t="s">
        <v>142</v>
      </c>
      <c r="BM548" s="166"/>
      <c r="BN548" s="166" t="s">
        <v>192</v>
      </c>
      <c r="BO548" s="166" t="s">
        <v>172</v>
      </c>
    </row>
    <row r="549" spans="1:67">
      <c r="A549" s="166">
        <v>539</v>
      </c>
      <c r="B549" s="166" t="s">
        <v>106</v>
      </c>
      <c r="C549" s="166" t="s">
        <v>107</v>
      </c>
      <c r="D549" s="166" t="s">
        <v>1370</v>
      </c>
      <c r="E549" s="166" t="s">
        <v>3507</v>
      </c>
      <c r="F549" s="166" t="s">
        <v>3508</v>
      </c>
      <c r="G549" s="166" t="s">
        <v>3509</v>
      </c>
      <c r="H549" s="166" t="s">
        <v>3510</v>
      </c>
      <c r="I549" s="166"/>
      <c r="J549" s="166" t="s">
        <v>247</v>
      </c>
      <c r="K549" s="166" t="s">
        <v>32</v>
      </c>
      <c r="L549" s="166" t="s">
        <v>171</v>
      </c>
      <c r="M549" s="166" t="s">
        <v>172</v>
      </c>
      <c r="N549" s="166" t="s">
        <v>3511</v>
      </c>
      <c r="O549" s="166"/>
      <c r="P549" s="166"/>
      <c r="Q549" s="166" t="s">
        <v>1370</v>
      </c>
      <c r="R549" s="166" t="s">
        <v>32</v>
      </c>
      <c r="S549" s="166" t="s">
        <v>3512</v>
      </c>
      <c r="T549" s="166" t="s">
        <v>117</v>
      </c>
      <c r="U549" s="166" t="s">
        <v>3513</v>
      </c>
      <c r="V549" s="166" t="s">
        <v>119</v>
      </c>
      <c r="W549" s="166" t="s">
        <v>745</v>
      </c>
      <c r="X549" s="166" t="s">
        <v>247</v>
      </c>
      <c r="Y549" s="166" t="s">
        <v>177</v>
      </c>
      <c r="Z549" s="166" t="s">
        <v>1378</v>
      </c>
      <c r="AA549" s="166" t="s">
        <v>1379</v>
      </c>
      <c r="AB549" s="166" t="s">
        <v>1370</v>
      </c>
      <c r="AC549" s="166">
        <v>5888809</v>
      </c>
      <c r="AD549" s="166" t="s">
        <v>32</v>
      </c>
      <c r="AE549" s="166" t="s">
        <v>3514</v>
      </c>
      <c r="AF549" s="166" t="s">
        <v>32</v>
      </c>
      <c r="AG549" s="166" t="s">
        <v>3515</v>
      </c>
      <c r="AH549" s="167" t="s">
        <v>39</v>
      </c>
      <c r="AI549" s="166" t="s">
        <v>3520</v>
      </c>
      <c r="AJ549" s="166" t="s">
        <v>3521</v>
      </c>
      <c r="AK549" s="166" t="s">
        <v>127</v>
      </c>
      <c r="AL549" s="166" t="s">
        <v>111</v>
      </c>
      <c r="AM549" s="168">
        <v>9585.1</v>
      </c>
      <c r="AN549" s="166" t="s">
        <v>128</v>
      </c>
      <c r="AO549" s="166" t="s">
        <v>3508</v>
      </c>
      <c r="AP549" s="166" t="s">
        <v>130</v>
      </c>
      <c r="AQ549" s="166" t="s">
        <v>184</v>
      </c>
      <c r="AR549" s="166" t="s">
        <v>1345</v>
      </c>
      <c r="AS549" s="166" t="s">
        <v>1383</v>
      </c>
      <c r="AT549" s="166" t="s">
        <v>3522</v>
      </c>
      <c r="AU549" s="166" t="s">
        <v>533</v>
      </c>
      <c r="AV549" s="166"/>
      <c r="AW549" s="166" t="s">
        <v>3519</v>
      </c>
      <c r="AX549" s="166"/>
      <c r="AY549" s="166"/>
      <c r="AZ549" s="166"/>
      <c r="BA549" s="166"/>
      <c r="BB549" s="166">
        <v>61186473</v>
      </c>
      <c r="BC549" s="166" t="s">
        <v>137</v>
      </c>
      <c r="BD549" s="166" t="s">
        <v>263</v>
      </c>
      <c r="BE549" s="166" t="s">
        <v>911</v>
      </c>
      <c r="BF549" s="166" t="s">
        <v>376</v>
      </c>
      <c r="BG549" s="166" t="s">
        <v>190</v>
      </c>
      <c r="BH549" s="166" t="s">
        <v>396</v>
      </c>
      <c r="BI549" s="166" t="s">
        <v>191</v>
      </c>
      <c r="BJ549" s="166" t="s">
        <v>111</v>
      </c>
      <c r="BK549" s="166"/>
      <c r="BL549" s="166" t="s">
        <v>142</v>
      </c>
      <c r="BM549" s="166"/>
      <c r="BN549" s="166" t="s">
        <v>192</v>
      </c>
      <c r="BO549" s="166" t="s">
        <v>172</v>
      </c>
    </row>
    <row r="550" spans="1:67">
      <c r="A550" s="166">
        <v>540</v>
      </c>
      <c r="B550" s="166" t="s">
        <v>106</v>
      </c>
      <c r="C550" s="166" t="s">
        <v>107</v>
      </c>
      <c r="D550" s="166" t="s">
        <v>1370</v>
      </c>
      <c r="E550" s="166" t="s">
        <v>3507</v>
      </c>
      <c r="F550" s="166" t="s">
        <v>3508</v>
      </c>
      <c r="G550" s="166" t="s">
        <v>3509</v>
      </c>
      <c r="H550" s="166" t="s">
        <v>3510</v>
      </c>
      <c r="I550" s="166"/>
      <c r="J550" s="166" t="s">
        <v>247</v>
      </c>
      <c r="K550" s="166" t="s">
        <v>32</v>
      </c>
      <c r="L550" s="166" t="s">
        <v>171</v>
      </c>
      <c r="M550" s="166" t="s">
        <v>172</v>
      </c>
      <c r="N550" s="166" t="s">
        <v>3511</v>
      </c>
      <c r="O550" s="166"/>
      <c r="P550" s="166"/>
      <c r="Q550" s="166" t="s">
        <v>1370</v>
      </c>
      <c r="R550" s="166" t="s">
        <v>32</v>
      </c>
      <c r="S550" s="166" t="s">
        <v>3512</v>
      </c>
      <c r="T550" s="166" t="s">
        <v>117</v>
      </c>
      <c r="U550" s="166" t="s">
        <v>3513</v>
      </c>
      <c r="V550" s="166" t="s">
        <v>119</v>
      </c>
      <c r="W550" s="166" t="s">
        <v>745</v>
      </c>
      <c r="X550" s="166" t="s">
        <v>247</v>
      </c>
      <c r="Y550" s="166" t="s">
        <v>177</v>
      </c>
      <c r="Z550" s="166" t="s">
        <v>1378</v>
      </c>
      <c r="AA550" s="166" t="s">
        <v>1379</v>
      </c>
      <c r="AB550" s="166" t="s">
        <v>1370</v>
      </c>
      <c r="AC550" s="166">
        <v>5888809</v>
      </c>
      <c r="AD550" s="166" t="s">
        <v>32</v>
      </c>
      <c r="AE550" s="166" t="s">
        <v>3514</v>
      </c>
      <c r="AF550" s="166" t="s">
        <v>32</v>
      </c>
      <c r="AG550" s="166" t="s">
        <v>3515</v>
      </c>
      <c r="AH550" s="167" t="s">
        <v>39</v>
      </c>
      <c r="AI550" s="166" t="s">
        <v>3523</v>
      </c>
      <c r="AJ550" s="166" t="s">
        <v>3524</v>
      </c>
      <c r="AK550" s="166" t="s">
        <v>127</v>
      </c>
      <c r="AL550" s="166" t="s">
        <v>111</v>
      </c>
      <c r="AM550" s="168">
        <v>9585.1</v>
      </c>
      <c r="AN550" s="166" t="s">
        <v>128</v>
      </c>
      <c r="AO550" s="166" t="s">
        <v>3508</v>
      </c>
      <c r="AP550" s="166" t="s">
        <v>130</v>
      </c>
      <c r="AQ550" s="166" t="s">
        <v>184</v>
      </c>
      <c r="AR550" s="166" t="s">
        <v>1345</v>
      </c>
      <c r="AS550" s="166" t="s">
        <v>1383</v>
      </c>
      <c r="AT550" s="166" t="s">
        <v>3525</v>
      </c>
      <c r="AU550" s="166" t="s">
        <v>533</v>
      </c>
      <c r="AV550" s="166"/>
      <c r="AW550" s="166" t="s">
        <v>3519</v>
      </c>
      <c r="AX550" s="166"/>
      <c r="AY550" s="166"/>
      <c r="AZ550" s="166"/>
      <c r="BA550" s="166"/>
      <c r="BB550" s="166">
        <v>61186473</v>
      </c>
      <c r="BC550" s="166" t="s">
        <v>137</v>
      </c>
      <c r="BD550" s="166" t="s">
        <v>263</v>
      </c>
      <c r="BE550" s="166" t="s">
        <v>911</v>
      </c>
      <c r="BF550" s="166" t="s">
        <v>376</v>
      </c>
      <c r="BG550" s="166" t="s">
        <v>190</v>
      </c>
      <c r="BH550" s="166" t="s">
        <v>396</v>
      </c>
      <c r="BI550" s="166" t="s">
        <v>191</v>
      </c>
      <c r="BJ550" s="166" t="s">
        <v>111</v>
      </c>
      <c r="BK550" s="166"/>
      <c r="BL550" s="166" t="s">
        <v>142</v>
      </c>
      <c r="BM550" s="166"/>
      <c r="BN550" s="166" t="s">
        <v>192</v>
      </c>
      <c r="BO550" s="166" t="s">
        <v>172</v>
      </c>
    </row>
    <row r="551" spans="1:67">
      <c r="A551" s="166">
        <v>541</v>
      </c>
      <c r="B551" s="166" t="s">
        <v>106</v>
      </c>
      <c r="C551" s="166" t="s">
        <v>107</v>
      </c>
      <c r="D551" s="166" t="s">
        <v>1370</v>
      </c>
      <c r="E551" s="166" t="s">
        <v>3507</v>
      </c>
      <c r="F551" s="166" t="s">
        <v>3508</v>
      </c>
      <c r="G551" s="166" t="s">
        <v>3509</v>
      </c>
      <c r="H551" s="166" t="s">
        <v>3510</v>
      </c>
      <c r="I551" s="166"/>
      <c r="J551" s="166" t="s">
        <v>247</v>
      </c>
      <c r="K551" s="166" t="s">
        <v>32</v>
      </c>
      <c r="L551" s="166" t="s">
        <v>171</v>
      </c>
      <c r="M551" s="166" t="s">
        <v>172</v>
      </c>
      <c r="N551" s="166" t="s">
        <v>3511</v>
      </c>
      <c r="O551" s="166"/>
      <c r="P551" s="166"/>
      <c r="Q551" s="166" t="s">
        <v>1370</v>
      </c>
      <c r="R551" s="166" t="s">
        <v>32</v>
      </c>
      <c r="S551" s="166" t="s">
        <v>3512</v>
      </c>
      <c r="T551" s="166" t="s">
        <v>117</v>
      </c>
      <c r="U551" s="166" t="s">
        <v>3513</v>
      </c>
      <c r="V551" s="166" t="s">
        <v>119</v>
      </c>
      <c r="W551" s="166" t="s">
        <v>745</v>
      </c>
      <c r="X551" s="166" t="s">
        <v>247</v>
      </c>
      <c r="Y551" s="166" t="s">
        <v>177</v>
      </c>
      <c r="Z551" s="166" t="s">
        <v>1378</v>
      </c>
      <c r="AA551" s="166" t="s">
        <v>1379</v>
      </c>
      <c r="AB551" s="166" t="s">
        <v>1370</v>
      </c>
      <c r="AC551" s="166">
        <v>5888809</v>
      </c>
      <c r="AD551" s="166" t="s">
        <v>32</v>
      </c>
      <c r="AE551" s="166" t="s">
        <v>3514</v>
      </c>
      <c r="AF551" s="166" t="s">
        <v>32</v>
      </c>
      <c r="AG551" s="166" t="s">
        <v>3515</v>
      </c>
      <c r="AH551" s="167" t="s">
        <v>39</v>
      </c>
      <c r="AI551" s="166" t="s">
        <v>3526</v>
      </c>
      <c r="AJ551" s="166" t="s">
        <v>3527</v>
      </c>
      <c r="AK551" s="166" t="s">
        <v>127</v>
      </c>
      <c r="AL551" s="166" t="s">
        <v>111</v>
      </c>
      <c r="AM551" s="168">
        <v>2550</v>
      </c>
      <c r="AN551" s="166" t="s">
        <v>128</v>
      </c>
      <c r="AO551" s="166" t="s">
        <v>3508</v>
      </c>
      <c r="AP551" s="166" t="s">
        <v>130</v>
      </c>
      <c r="AQ551" s="166" t="s">
        <v>184</v>
      </c>
      <c r="AR551" s="166" t="s">
        <v>1345</v>
      </c>
      <c r="AS551" s="166" t="s">
        <v>1383</v>
      </c>
      <c r="AT551" s="166" t="s">
        <v>3528</v>
      </c>
      <c r="AU551" s="166" t="s">
        <v>533</v>
      </c>
      <c r="AV551" s="166"/>
      <c r="AW551" s="166" t="s">
        <v>3519</v>
      </c>
      <c r="AX551" s="166"/>
      <c r="AY551" s="166"/>
      <c r="AZ551" s="166"/>
      <c r="BA551" s="166"/>
      <c r="BB551" s="166">
        <v>61186473</v>
      </c>
      <c r="BC551" s="166" t="s">
        <v>137</v>
      </c>
      <c r="BD551" s="166" t="s">
        <v>263</v>
      </c>
      <c r="BE551" s="166" t="s">
        <v>911</v>
      </c>
      <c r="BF551" s="166" t="s">
        <v>376</v>
      </c>
      <c r="BG551" s="166" t="s">
        <v>190</v>
      </c>
      <c r="BH551" s="166" t="s">
        <v>396</v>
      </c>
      <c r="BI551" s="166" t="s">
        <v>191</v>
      </c>
      <c r="BJ551" s="166" t="s">
        <v>111</v>
      </c>
      <c r="BK551" s="166"/>
      <c r="BL551" s="166" t="s">
        <v>142</v>
      </c>
      <c r="BM551" s="166"/>
      <c r="BN551" s="166" t="s">
        <v>192</v>
      </c>
      <c r="BO551" s="166" t="s">
        <v>172</v>
      </c>
    </row>
    <row r="552" spans="1:67">
      <c r="A552" s="166">
        <v>542</v>
      </c>
      <c r="B552" s="166" t="s">
        <v>106</v>
      </c>
      <c r="C552" s="166" t="s">
        <v>107</v>
      </c>
      <c r="D552" s="166" t="s">
        <v>1370</v>
      </c>
      <c r="E552" s="166" t="s">
        <v>3507</v>
      </c>
      <c r="F552" s="166" t="s">
        <v>3508</v>
      </c>
      <c r="G552" s="166" t="s">
        <v>3509</v>
      </c>
      <c r="H552" s="166" t="s">
        <v>3510</v>
      </c>
      <c r="I552" s="166"/>
      <c r="J552" s="166" t="s">
        <v>247</v>
      </c>
      <c r="K552" s="166" t="s">
        <v>32</v>
      </c>
      <c r="L552" s="166" t="s">
        <v>171</v>
      </c>
      <c r="M552" s="166" t="s">
        <v>172</v>
      </c>
      <c r="N552" s="166" t="s">
        <v>3511</v>
      </c>
      <c r="O552" s="166"/>
      <c r="P552" s="166"/>
      <c r="Q552" s="166" t="s">
        <v>1370</v>
      </c>
      <c r="R552" s="166" t="s">
        <v>32</v>
      </c>
      <c r="S552" s="166" t="s">
        <v>3512</v>
      </c>
      <c r="T552" s="166" t="s">
        <v>117</v>
      </c>
      <c r="U552" s="166" t="s">
        <v>3513</v>
      </c>
      <c r="V552" s="166" t="s">
        <v>119</v>
      </c>
      <c r="W552" s="166" t="s">
        <v>745</v>
      </c>
      <c r="X552" s="166" t="s">
        <v>247</v>
      </c>
      <c r="Y552" s="166" t="s">
        <v>177</v>
      </c>
      <c r="Z552" s="166" t="s">
        <v>1378</v>
      </c>
      <c r="AA552" s="166" t="s">
        <v>1379</v>
      </c>
      <c r="AB552" s="166" t="s">
        <v>1370</v>
      </c>
      <c r="AC552" s="166">
        <v>5888809</v>
      </c>
      <c r="AD552" s="166" t="s">
        <v>32</v>
      </c>
      <c r="AE552" s="166" t="s">
        <v>3514</v>
      </c>
      <c r="AF552" s="166" t="s">
        <v>32</v>
      </c>
      <c r="AG552" s="166" t="s">
        <v>3515</v>
      </c>
      <c r="AH552" s="167" t="s">
        <v>39</v>
      </c>
      <c r="AI552" s="166" t="s">
        <v>3529</v>
      </c>
      <c r="AJ552" s="166" t="s">
        <v>3530</v>
      </c>
      <c r="AK552" s="166" t="s">
        <v>127</v>
      </c>
      <c r="AL552" s="166" t="s">
        <v>111</v>
      </c>
      <c r="AM552" s="168">
        <v>19410.1</v>
      </c>
      <c r="AN552" s="166" t="s">
        <v>128</v>
      </c>
      <c r="AO552" s="166" t="s">
        <v>3508</v>
      </c>
      <c r="AP552" s="166" t="s">
        <v>130</v>
      </c>
      <c r="AQ552" s="166" t="s">
        <v>184</v>
      </c>
      <c r="AR552" s="166" t="s">
        <v>1345</v>
      </c>
      <c r="AS552" s="166" t="s">
        <v>1383</v>
      </c>
      <c r="AT552" s="166" t="s">
        <v>3531</v>
      </c>
      <c r="AU552" s="166" t="s">
        <v>533</v>
      </c>
      <c r="AV552" s="166"/>
      <c r="AW552" s="166" t="s">
        <v>3519</v>
      </c>
      <c r="AX552" s="166"/>
      <c r="AY552" s="166"/>
      <c r="AZ552" s="166"/>
      <c r="BA552" s="166"/>
      <c r="BB552" s="166">
        <v>61186473</v>
      </c>
      <c r="BC552" s="166" t="s">
        <v>137</v>
      </c>
      <c r="BD552" s="166" t="s">
        <v>263</v>
      </c>
      <c r="BE552" s="166" t="s">
        <v>911</v>
      </c>
      <c r="BF552" s="166" t="s">
        <v>376</v>
      </c>
      <c r="BG552" s="166" t="s">
        <v>190</v>
      </c>
      <c r="BH552" s="166" t="s">
        <v>396</v>
      </c>
      <c r="BI552" s="166" t="s">
        <v>191</v>
      </c>
      <c r="BJ552" s="166" t="s">
        <v>111</v>
      </c>
      <c r="BK552" s="166"/>
      <c r="BL552" s="166" t="s">
        <v>142</v>
      </c>
      <c r="BM552" s="166"/>
      <c r="BN552" s="166" t="s">
        <v>192</v>
      </c>
      <c r="BO552" s="166" t="s">
        <v>172</v>
      </c>
    </row>
    <row r="553" spans="1:67">
      <c r="A553" s="166">
        <v>543</v>
      </c>
      <c r="B553" s="166" t="s">
        <v>106</v>
      </c>
      <c r="C553" s="166" t="s">
        <v>107</v>
      </c>
      <c r="D553" s="166" t="s">
        <v>1370</v>
      </c>
      <c r="E553" s="166" t="s">
        <v>3507</v>
      </c>
      <c r="F553" s="166" t="s">
        <v>3508</v>
      </c>
      <c r="G553" s="166" t="s">
        <v>3509</v>
      </c>
      <c r="H553" s="166" t="s">
        <v>3510</v>
      </c>
      <c r="I553" s="166"/>
      <c r="J553" s="166" t="s">
        <v>247</v>
      </c>
      <c r="K553" s="166" t="s">
        <v>32</v>
      </c>
      <c r="L553" s="166" t="s">
        <v>171</v>
      </c>
      <c r="M553" s="166" t="s">
        <v>172</v>
      </c>
      <c r="N553" s="166" t="s">
        <v>3511</v>
      </c>
      <c r="O553" s="166"/>
      <c r="P553" s="166"/>
      <c r="Q553" s="166" t="s">
        <v>1370</v>
      </c>
      <c r="R553" s="166" t="s">
        <v>32</v>
      </c>
      <c r="S553" s="166" t="s">
        <v>3512</v>
      </c>
      <c r="T553" s="166" t="s">
        <v>117</v>
      </c>
      <c r="U553" s="166" t="s">
        <v>3513</v>
      </c>
      <c r="V553" s="166" t="s">
        <v>119</v>
      </c>
      <c r="W553" s="166" t="s">
        <v>745</v>
      </c>
      <c r="X553" s="166" t="s">
        <v>247</v>
      </c>
      <c r="Y553" s="166" t="s">
        <v>177</v>
      </c>
      <c r="Z553" s="166" t="s">
        <v>1378</v>
      </c>
      <c r="AA553" s="166" t="s">
        <v>1379</v>
      </c>
      <c r="AB553" s="166" t="s">
        <v>1370</v>
      </c>
      <c r="AC553" s="166">
        <v>5888809</v>
      </c>
      <c r="AD553" s="166" t="s">
        <v>32</v>
      </c>
      <c r="AE553" s="166" t="s">
        <v>3514</v>
      </c>
      <c r="AF553" s="166" t="s">
        <v>32</v>
      </c>
      <c r="AG553" s="166" t="s">
        <v>3515</v>
      </c>
      <c r="AH553" s="167" t="s">
        <v>39</v>
      </c>
      <c r="AI553" s="166" t="s">
        <v>3532</v>
      </c>
      <c r="AJ553" s="166" t="s">
        <v>3533</v>
      </c>
      <c r="AK553" s="166" t="s">
        <v>127</v>
      </c>
      <c r="AL553" s="166" t="s">
        <v>111</v>
      </c>
      <c r="AM553" s="168">
        <v>9300</v>
      </c>
      <c r="AN553" s="166" t="s">
        <v>128</v>
      </c>
      <c r="AO553" s="166" t="s">
        <v>3508</v>
      </c>
      <c r="AP553" s="166" t="s">
        <v>130</v>
      </c>
      <c r="AQ553" s="166" t="s">
        <v>184</v>
      </c>
      <c r="AR553" s="166" t="s">
        <v>1345</v>
      </c>
      <c r="AS553" s="166" t="s">
        <v>1383</v>
      </c>
      <c r="AT553" s="166" t="s">
        <v>3534</v>
      </c>
      <c r="AU553" s="166" t="s">
        <v>533</v>
      </c>
      <c r="AV553" s="166"/>
      <c r="AW553" s="166" t="s">
        <v>3519</v>
      </c>
      <c r="AX553" s="166"/>
      <c r="AY553" s="166"/>
      <c r="AZ553" s="166"/>
      <c r="BA553" s="166"/>
      <c r="BB553" s="166">
        <v>61186473</v>
      </c>
      <c r="BC553" s="166" t="s">
        <v>137</v>
      </c>
      <c r="BD553" s="166" t="s">
        <v>263</v>
      </c>
      <c r="BE553" s="166" t="s">
        <v>911</v>
      </c>
      <c r="BF553" s="166" t="s">
        <v>376</v>
      </c>
      <c r="BG553" s="166" t="s">
        <v>190</v>
      </c>
      <c r="BH553" s="166" t="s">
        <v>396</v>
      </c>
      <c r="BI553" s="166" t="s">
        <v>191</v>
      </c>
      <c r="BJ553" s="166" t="s">
        <v>111</v>
      </c>
      <c r="BK553" s="166"/>
      <c r="BL553" s="166" t="s">
        <v>142</v>
      </c>
      <c r="BM553" s="166"/>
      <c r="BN553" s="166" t="s">
        <v>192</v>
      </c>
      <c r="BO553" s="166" t="s">
        <v>172</v>
      </c>
    </row>
    <row r="554" spans="1:67">
      <c r="A554" s="166">
        <v>544</v>
      </c>
      <c r="B554" s="166" t="s">
        <v>106</v>
      </c>
      <c r="C554" s="166" t="s">
        <v>107</v>
      </c>
      <c r="D554" s="166" t="s">
        <v>1370</v>
      </c>
      <c r="E554" s="166" t="s">
        <v>3507</v>
      </c>
      <c r="F554" s="166" t="s">
        <v>3508</v>
      </c>
      <c r="G554" s="166" t="s">
        <v>3509</v>
      </c>
      <c r="H554" s="166" t="s">
        <v>3510</v>
      </c>
      <c r="I554" s="166"/>
      <c r="J554" s="166" t="s">
        <v>247</v>
      </c>
      <c r="K554" s="166" t="s">
        <v>32</v>
      </c>
      <c r="L554" s="166" t="s">
        <v>171</v>
      </c>
      <c r="M554" s="166" t="s">
        <v>172</v>
      </c>
      <c r="N554" s="166" t="s">
        <v>3511</v>
      </c>
      <c r="O554" s="166"/>
      <c r="P554" s="166"/>
      <c r="Q554" s="166" t="s">
        <v>1370</v>
      </c>
      <c r="R554" s="166" t="s">
        <v>32</v>
      </c>
      <c r="S554" s="166" t="s">
        <v>3512</v>
      </c>
      <c r="T554" s="166" t="s">
        <v>117</v>
      </c>
      <c r="U554" s="166" t="s">
        <v>3513</v>
      </c>
      <c r="V554" s="166" t="s">
        <v>119</v>
      </c>
      <c r="W554" s="166" t="s">
        <v>745</v>
      </c>
      <c r="X554" s="166" t="s">
        <v>247</v>
      </c>
      <c r="Y554" s="166" t="s">
        <v>177</v>
      </c>
      <c r="Z554" s="166" t="s">
        <v>1378</v>
      </c>
      <c r="AA554" s="166" t="s">
        <v>1379</v>
      </c>
      <c r="AB554" s="166" t="s">
        <v>1370</v>
      </c>
      <c r="AC554" s="166">
        <v>5888809</v>
      </c>
      <c r="AD554" s="166" t="s">
        <v>32</v>
      </c>
      <c r="AE554" s="166" t="s">
        <v>3514</v>
      </c>
      <c r="AF554" s="166" t="s">
        <v>32</v>
      </c>
      <c r="AG554" s="166" t="s">
        <v>3515</v>
      </c>
      <c r="AH554" s="167" t="s">
        <v>39</v>
      </c>
      <c r="AI554" s="166" t="s">
        <v>3535</v>
      </c>
      <c r="AJ554" s="166" t="s">
        <v>3536</v>
      </c>
      <c r="AK554" s="166" t="s">
        <v>127</v>
      </c>
      <c r="AL554" s="166" t="s">
        <v>111</v>
      </c>
      <c r="AM554" s="168">
        <v>13183.7</v>
      </c>
      <c r="AN554" s="166" t="s">
        <v>128</v>
      </c>
      <c r="AO554" s="166" t="s">
        <v>3508</v>
      </c>
      <c r="AP554" s="166" t="s">
        <v>130</v>
      </c>
      <c r="AQ554" s="166" t="s">
        <v>184</v>
      </c>
      <c r="AR554" s="166" t="s">
        <v>1345</v>
      </c>
      <c r="AS554" s="166" t="s">
        <v>1383</v>
      </c>
      <c r="AT554" s="166" t="s">
        <v>3537</v>
      </c>
      <c r="AU554" s="166" t="s">
        <v>533</v>
      </c>
      <c r="AV554" s="166"/>
      <c r="AW554" s="166" t="s">
        <v>3519</v>
      </c>
      <c r="AX554" s="166"/>
      <c r="AY554" s="166"/>
      <c r="AZ554" s="166"/>
      <c r="BA554" s="166"/>
      <c r="BB554" s="166">
        <v>61186473</v>
      </c>
      <c r="BC554" s="166" t="s">
        <v>137</v>
      </c>
      <c r="BD554" s="166" t="s">
        <v>263</v>
      </c>
      <c r="BE554" s="166" t="s">
        <v>911</v>
      </c>
      <c r="BF554" s="166" t="s">
        <v>376</v>
      </c>
      <c r="BG554" s="166" t="s">
        <v>190</v>
      </c>
      <c r="BH554" s="166" t="s">
        <v>396</v>
      </c>
      <c r="BI554" s="166" t="s">
        <v>191</v>
      </c>
      <c r="BJ554" s="166" t="s">
        <v>111</v>
      </c>
      <c r="BK554" s="166"/>
      <c r="BL554" s="166" t="s">
        <v>142</v>
      </c>
      <c r="BM554" s="166"/>
      <c r="BN554" s="166" t="s">
        <v>192</v>
      </c>
      <c r="BO554" s="166" t="s">
        <v>172</v>
      </c>
    </row>
    <row r="555" spans="1:67">
      <c r="A555" s="166">
        <v>545</v>
      </c>
      <c r="B555" s="166" t="s">
        <v>106</v>
      </c>
      <c r="C555" s="166" t="s">
        <v>107</v>
      </c>
      <c r="D555" s="166" t="s">
        <v>1370</v>
      </c>
      <c r="E555" s="166" t="s">
        <v>3507</v>
      </c>
      <c r="F555" s="166" t="s">
        <v>3508</v>
      </c>
      <c r="G555" s="166" t="s">
        <v>3509</v>
      </c>
      <c r="H555" s="166" t="s">
        <v>3510</v>
      </c>
      <c r="I555" s="166"/>
      <c r="J555" s="166" t="s">
        <v>247</v>
      </c>
      <c r="K555" s="166" t="s">
        <v>32</v>
      </c>
      <c r="L555" s="166" t="s">
        <v>171</v>
      </c>
      <c r="M555" s="166" t="s">
        <v>172</v>
      </c>
      <c r="N555" s="166" t="s">
        <v>3511</v>
      </c>
      <c r="O555" s="166"/>
      <c r="P555" s="166"/>
      <c r="Q555" s="166" t="s">
        <v>1370</v>
      </c>
      <c r="R555" s="166" t="s">
        <v>32</v>
      </c>
      <c r="S555" s="166" t="s">
        <v>3512</v>
      </c>
      <c r="T555" s="166" t="s">
        <v>117</v>
      </c>
      <c r="U555" s="166" t="s">
        <v>3513</v>
      </c>
      <c r="V555" s="166" t="s">
        <v>119</v>
      </c>
      <c r="W555" s="166" t="s">
        <v>745</v>
      </c>
      <c r="X555" s="166" t="s">
        <v>247</v>
      </c>
      <c r="Y555" s="166" t="s">
        <v>177</v>
      </c>
      <c r="Z555" s="166" t="s">
        <v>1378</v>
      </c>
      <c r="AA555" s="166" t="s">
        <v>1379</v>
      </c>
      <c r="AB555" s="166" t="s">
        <v>1370</v>
      </c>
      <c r="AC555" s="166">
        <v>5888809</v>
      </c>
      <c r="AD555" s="166" t="s">
        <v>32</v>
      </c>
      <c r="AE555" s="166" t="s">
        <v>3514</v>
      </c>
      <c r="AF555" s="166" t="s">
        <v>32</v>
      </c>
      <c r="AG555" s="166" t="s">
        <v>3515</v>
      </c>
      <c r="AH555" s="167" t="s">
        <v>39</v>
      </c>
      <c r="AI555" s="166" t="s">
        <v>3538</v>
      </c>
      <c r="AJ555" s="166" t="s">
        <v>3539</v>
      </c>
      <c r="AK555" s="166" t="s">
        <v>127</v>
      </c>
      <c r="AL555" s="166" t="s">
        <v>111</v>
      </c>
      <c r="AM555" s="168">
        <v>10000</v>
      </c>
      <c r="AN555" s="166" t="s">
        <v>128</v>
      </c>
      <c r="AO555" s="166" t="s">
        <v>3508</v>
      </c>
      <c r="AP555" s="166" t="s">
        <v>130</v>
      </c>
      <c r="AQ555" s="166" t="s">
        <v>184</v>
      </c>
      <c r="AR555" s="166" t="s">
        <v>1345</v>
      </c>
      <c r="AS555" s="166" t="s">
        <v>1383</v>
      </c>
      <c r="AT555" s="166"/>
      <c r="AU555" s="166" t="s">
        <v>533</v>
      </c>
      <c r="AV555" s="166"/>
      <c r="AW555" s="166" t="s">
        <v>3519</v>
      </c>
      <c r="AX555" s="166"/>
      <c r="AY555" s="166"/>
      <c r="AZ555" s="166"/>
      <c r="BA555" s="166"/>
      <c r="BB555" s="166">
        <v>61186473</v>
      </c>
      <c r="BC555" s="166" t="s">
        <v>137</v>
      </c>
      <c r="BD555" s="166" t="s">
        <v>263</v>
      </c>
      <c r="BE555" s="166" t="s">
        <v>911</v>
      </c>
      <c r="BF555" s="166" t="s">
        <v>376</v>
      </c>
      <c r="BG555" s="166" t="s">
        <v>190</v>
      </c>
      <c r="BH555" s="166" t="s">
        <v>396</v>
      </c>
      <c r="BI555" s="166" t="s">
        <v>191</v>
      </c>
      <c r="BJ555" s="166" t="s">
        <v>111</v>
      </c>
      <c r="BK555" s="166"/>
      <c r="BL555" s="166"/>
      <c r="BM555" s="166"/>
      <c r="BN555" s="166" t="s">
        <v>192</v>
      </c>
      <c r="BO555" s="166" t="s">
        <v>172</v>
      </c>
    </row>
    <row r="556" spans="1:67">
      <c r="A556" s="166">
        <v>546</v>
      </c>
      <c r="B556" s="166" t="s">
        <v>106</v>
      </c>
      <c r="C556" s="166" t="s">
        <v>107</v>
      </c>
      <c r="D556" s="166" t="s">
        <v>3540</v>
      </c>
      <c r="E556" s="166" t="s">
        <v>3541</v>
      </c>
      <c r="F556" s="166" t="s">
        <v>244</v>
      </c>
      <c r="G556" s="166" t="s">
        <v>3542</v>
      </c>
      <c r="H556" s="166" t="s">
        <v>3543</v>
      </c>
      <c r="I556" s="166"/>
      <c r="J556" s="166" t="s">
        <v>112</v>
      </c>
      <c r="K556" s="166" t="s">
        <v>32</v>
      </c>
      <c r="L556" s="166" t="s">
        <v>478</v>
      </c>
      <c r="M556" s="166" t="s">
        <v>478</v>
      </c>
      <c r="N556" s="166"/>
      <c r="O556" s="166"/>
      <c r="P556" s="166"/>
      <c r="Q556" s="166" t="s">
        <v>3540</v>
      </c>
      <c r="R556" s="166" t="s">
        <v>32</v>
      </c>
      <c r="S556" s="166" t="s">
        <v>3544</v>
      </c>
      <c r="T556" s="166" t="s">
        <v>204</v>
      </c>
      <c r="U556" s="166" t="s">
        <v>3545</v>
      </c>
      <c r="V556" s="166" t="s">
        <v>119</v>
      </c>
      <c r="W556" s="166" t="s">
        <v>3546</v>
      </c>
      <c r="X556" s="166" t="s">
        <v>112</v>
      </c>
      <c r="Y556" s="166" t="s">
        <v>319</v>
      </c>
      <c r="Z556" s="166" t="s">
        <v>544</v>
      </c>
      <c r="AA556" s="166" t="s">
        <v>545</v>
      </c>
      <c r="AB556" s="166" t="s">
        <v>3540</v>
      </c>
      <c r="AC556" s="166">
        <v>5888165</v>
      </c>
      <c r="AD556" s="166" t="s">
        <v>32</v>
      </c>
      <c r="AE556" s="166" t="s">
        <v>3547</v>
      </c>
      <c r="AF556" s="166" t="s">
        <v>32</v>
      </c>
      <c r="AG556" s="166" t="s">
        <v>3547</v>
      </c>
      <c r="AH556" s="167" t="s">
        <v>39</v>
      </c>
      <c r="AI556" s="166" t="s">
        <v>2417</v>
      </c>
      <c r="AJ556" s="166" t="s">
        <v>2418</v>
      </c>
      <c r="AK556" s="166" t="s">
        <v>127</v>
      </c>
      <c r="AL556" s="166" t="s">
        <v>111</v>
      </c>
      <c r="AM556" s="168">
        <v>5850</v>
      </c>
      <c r="AN556" s="166"/>
      <c r="AO556" s="166" t="s">
        <v>111</v>
      </c>
      <c r="AP556" s="166" t="s">
        <v>212</v>
      </c>
      <c r="AQ556" s="166" t="s">
        <v>184</v>
      </c>
      <c r="AR556" s="166" t="s">
        <v>132</v>
      </c>
      <c r="AS556" s="166" t="s">
        <v>3548</v>
      </c>
      <c r="AT556" s="166" t="s">
        <v>3549</v>
      </c>
      <c r="AU556" s="166" t="s">
        <v>533</v>
      </c>
      <c r="AV556" s="166"/>
      <c r="AW556" s="166" t="s">
        <v>3550</v>
      </c>
      <c r="AX556" s="166"/>
      <c r="AY556" s="166"/>
      <c r="AZ556" s="166"/>
      <c r="BA556" s="166"/>
      <c r="BB556" s="166">
        <v>43504143</v>
      </c>
      <c r="BC556" s="166" t="s">
        <v>137</v>
      </c>
      <c r="BD556" s="166" t="s">
        <v>138</v>
      </c>
      <c r="BE556" s="166" t="s">
        <v>239</v>
      </c>
      <c r="BF556" s="166" t="s">
        <v>812</v>
      </c>
      <c r="BG556" s="166" t="s">
        <v>190</v>
      </c>
      <c r="BH556" s="166" t="s">
        <v>286</v>
      </c>
      <c r="BI556" s="166" t="s">
        <v>191</v>
      </c>
      <c r="BJ556" s="166" t="s">
        <v>111</v>
      </c>
      <c r="BK556" s="166"/>
      <c r="BL556" s="166" t="s">
        <v>142</v>
      </c>
      <c r="BM556" s="166"/>
      <c r="BN556" s="166" t="s">
        <v>192</v>
      </c>
      <c r="BO556" s="166" t="s">
        <v>265</v>
      </c>
    </row>
    <row r="557" spans="1:67">
      <c r="A557" s="166">
        <v>547</v>
      </c>
      <c r="B557" s="166" t="s">
        <v>106</v>
      </c>
      <c r="C557" s="166" t="s">
        <v>107</v>
      </c>
      <c r="D557" s="166" t="s">
        <v>3540</v>
      </c>
      <c r="E557" s="166" t="s">
        <v>3541</v>
      </c>
      <c r="F557" s="166" t="s">
        <v>244</v>
      </c>
      <c r="G557" s="166" t="s">
        <v>3542</v>
      </c>
      <c r="H557" s="166" t="s">
        <v>3543</v>
      </c>
      <c r="I557" s="166"/>
      <c r="J557" s="166" t="s">
        <v>112</v>
      </c>
      <c r="K557" s="166" t="s">
        <v>32</v>
      </c>
      <c r="L557" s="166" t="s">
        <v>478</v>
      </c>
      <c r="M557" s="166" t="s">
        <v>478</v>
      </c>
      <c r="N557" s="166"/>
      <c r="O557" s="166"/>
      <c r="P557" s="166"/>
      <c r="Q557" s="166" t="s">
        <v>3540</v>
      </c>
      <c r="R557" s="166" t="s">
        <v>32</v>
      </c>
      <c r="S557" s="166" t="s">
        <v>3544</v>
      </c>
      <c r="T557" s="166" t="s">
        <v>204</v>
      </c>
      <c r="U557" s="166" t="s">
        <v>3545</v>
      </c>
      <c r="V557" s="166" t="s">
        <v>119</v>
      </c>
      <c r="W557" s="166" t="s">
        <v>3546</v>
      </c>
      <c r="X557" s="166" t="s">
        <v>112</v>
      </c>
      <c r="Y557" s="166" t="s">
        <v>319</v>
      </c>
      <c r="Z557" s="166" t="s">
        <v>544</v>
      </c>
      <c r="AA557" s="166" t="s">
        <v>545</v>
      </c>
      <c r="AB557" s="166" t="s">
        <v>3540</v>
      </c>
      <c r="AC557" s="166">
        <v>5888165</v>
      </c>
      <c r="AD557" s="166" t="s">
        <v>32</v>
      </c>
      <c r="AE557" s="166" t="s">
        <v>3547</v>
      </c>
      <c r="AF557" s="166" t="s">
        <v>32</v>
      </c>
      <c r="AG557" s="166" t="s">
        <v>3547</v>
      </c>
      <c r="AH557" s="167" t="s">
        <v>39</v>
      </c>
      <c r="AI557" s="166" t="s">
        <v>3551</v>
      </c>
      <c r="AJ557" s="166" t="s">
        <v>3552</v>
      </c>
      <c r="AK557" s="166" t="s">
        <v>127</v>
      </c>
      <c r="AL557" s="166" t="s">
        <v>111</v>
      </c>
      <c r="AM557" s="168">
        <v>24450</v>
      </c>
      <c r="AN557" s="166"/>
      <c r="AO557" s="166" t="s">
        <v>111</v>
      </c>
      <c r="AP557" s="166" t="s">
        <v>212</v>
      </c>
      <c r="AQ557" s="166" t="s">
        <v>184</v>
      </c>
      <c r="AR557" s="166" t="s">
        <v>132</v>
      </c>
      <c r="AS557" s="166" t="s">
        <v>3548</v>
      </c>
      <c r="AT557" s="166" t="s">
        <v>3553</v>
      </c>
      <c r="AU557" s="166" t="s">
        <v>533</v>
      </c>
      <c r="AV557" s="166"/>
      <c r="AW557" s="166" t="s">
        <v>3550</v>
      </c>
      <c r="AX557" s="166"/>
      <c r="AY557" s="166"/>
      <c r="AZ557" s="166"/>
      <c r="BA557" s="166"/>
      <c r="BB557" s="166">
        <v>43504143</v>
      </c>
      <c r="BC557" s="166" t="s">
        <v>137</v>
      </c>
      <c r="BD557" s="166" t="s">
        <v>138</v>
      </c>
      <c r="BE557" s="166" t="s">
        <v>239</v>
      </c>
      <c r="BF557" s="166" t="s">
        <v>812</v>
      </c>
      <c r="BG557" s="166" t="s">
        <v>190</v>
      </c>
      <c r="BH557" s="166" t="s">
        <v>286</v>
      </c>
      <c r="BI557" s="166" t="s">
        <v>191</v>
      </c>
      <c r="BJ557" s="166" t="s">
        <v>111</v>
      </c>
      <c r="BK557" s="166"/>
      <c r="BL557" s="166" t="s">
        <v>142</v>
      </c>
      <c r="BM557" s="166"/>
      <c r="BN557" s="166" t="s">
        <v>192</v>
      </c>
      <c r="BO557" s="166" t="s">
        <v>265</v>
      </c>
    </row>
    <row r="558" spans="1:67">
      <c r="A558" s="166">
        <v>548</v>
      </c>
      <c r="B558" s="166" t="s">
        <v>106</v>
      </c>
      <c r="C558" s="166" t="s">
        <v>107</v>
      </c>
      <c r="D558" s="166" t="s">
        <v>3540</v>
      </c>
      <c r="E558" s="166" t="s">
        <v>3541</v>
      </c>
      <c r="F558" s="166" t="s">
        <v>244</v>
      </c>
      <c r="G558" s="166" t="s">
        <v>3542</v>
      </c>
      <c r="H558" s="166" t="s">
        <v>3543</v>
      </c>
      <c r="I558" s="166"/>
      <c r="J558" s="166" t="s">
        <v>112</v>
      </c>
      <c r="K558" s="166" t="s">
        <v>32</v>
      </c>
      <c r="L558" s="166" t="s">
        <v>478</v>
      </c>
      <c r="M558" s="166" t="s">
        <v>478</v>
      </c>
      <c r="N558" s="166"/>
      <c r="O558" s="166"/>
      <c r="P558" s="166"/>
      <c r="Q558" s="166" t="s">
        <v>3540</v>
      </c>
      <c r="R558" s="166" t="s">
        <v>32</v>
      </c>
      <c r="S558" s="166" t="s">
        <v>3544</v>
      </c>
      <c r="T558" s="166" t="s">
        <v>204</v>
      </c>
      <c r="U558" s="166" t="s">
        <v>3545</v>
      </c>
      <c r="V558" s="166" t="s">
        <v>119</v>
      </c>
      <c r="W558" s="166" t="s">
        <v>3546</v>
      </c>
      <c r="X558" s="166" t="s">
        <v>112</v>
      </c>
      <c r="Y558" s="166" t="s">
        <v>319</v>
      </c>
      <c r="Z558" s="166" t="s">
        <v>544</v>
      </c>
      <c r="AA558" s="166" t="s">
        <v>545</v>
      </c>
      <c r="AB558" s="166" t="s">
        <v>3540</v>
      </c>
      <c r="AC558" s="166">
        <v>5888165</v>
      </c>
      <c r="AD558" s="166" t="s">
        <v>32</v>
      </c>
      <c r="AE558" s="166" t="s">
        <v>3547</v>
      </c>
      <c r="AF558" s="166" t="s">
        <v>32</v>
      </c>
      <c r="AG558" s="166" t="s">
        <v>3547</v>
      </c>
      <c r="AH558" s="167" t="s">
        <v>39</v>
      </c>
      <c r="AI558" s="166" t="s">
        <v>2423</v>
      </c>
      <c r="AJ558" s="166" t="s">
        <v>2424</v>
      </c>
      <c r="AK558" s="166" t="s">
        <v>127</v>
      </c>
      <c r="AL558" s="166" t="s">
        <v>111</v>
      </c>
      <c r="AM558" s="168">
        <v>7500</v>
      </c>
      <c r="AN558" s="166"/>
      <c r="AO558" s="166" t="s">
        <v>111</v>
      </c>
      <c r="AP558" s="166" t="s">
        <v>212</v>
      </c>
      <c r="AQ558" s="166" t="s">
        <v>184</v>
      </c>
      <c r="AR558" s="166" t="s">
        <v>132</v>
      </c>
      <c r="AS558" s="166" t="s">
        <v>3548</v>
      </c>
      <c r="AT558" s="166" t="s">
        <v>3554</v>
      </c>
      <c r="AU558" s="166" t="s">
        <v>533</v>
      </c>
      <c r="AV558" s="166"/>
      <c r="AW558" s="166" t="s">
        <v>3550</v>
      </c>
      <c r="AX558" s="166"/>
      <c r="AY558" s="166"/>
      <c r="AZ558" s="166"/>
      <c r="BA558" s="166"/>
      <c r="BB558" s="166">
        <v>43504143</v>
      </c>
      <c r="BC558" s="166" t="s">
        <v>137</v>
      </c>
      <c r="BD558" s="166" t="s">
        <v>138</v>
      </c>
      <c r="BE558" s="166" t="s">
        <v>239</v>
      </c>
      <c r="BF558" s="166" t="s">
        <v>812</v>
      </c>
      <c r="BG558" s="166" t="s">
        <v>190</v>
      </c>
      <c r="BH558" s="166" t="s">
        <v>286</v>
      </c>
      <c r="BI558" s="166" t="s">
        <v>191</v>
      </c>
      <c r="BJ558" s="166" t="s">
        <v>111</v>
      </c>
      <c r="BK558" s="166"/>
      <c r="BL558" s="166" t="s">
        <v>142</v>
      </c>
      <c r="BM558" s="166"/>
      <c r="BN558" s="166" t="s">
        <v>192</v>
      </c>
      <c r="BO558" s="166" t="s">
        <v>265</v>
      </c>
    </row>
    <row r="559" spans="1:67">
      <c r="A559" s="166">
        <v>549</v>
      </c>
      <c r="B559" s="166" t="s">
        <v>106</v>
      </c>
      <c r="C559" s="166" t="s">
        <v>107</v>
      </c>
      <c r="D559" s="166" t="s">
        <v>3540</v>
      </c>
      <c r="E559" s="166" t="s">
        <v>3541</v>
      </c>
      <c r="F559" s="166" t="s">
        <v>244</v>
      </c>
      <c r="G559" s="166" t="s">
        <v>3542</v>
      </c>
      <c r="H559" s="166" t="s">
        <v>3543</v>
      </c>
      <c r="I559" s="166"/>
      <c r="J559" s="166" t="s">
        <v>112</v>
      </c>
      <c r="K559" s="166" t="s">
        <v>32</v>
      </c>
      <c r="L559" s="166" t="s">
        <v>478</v>
      </c>
      <c r="M559" s="166" t="s">
        <v>478</v>
      </c>
      <c r="N559" s="166"/>
      <c r="O559" s="166"/>
      <c r="P559" s="166"/>
      <c r="Q559" s="166" t="s">
        <v>3540</v>
      </c>
      <c r="R559" s="166" t="s">
        <v>32</v>
      </c>
      <c r="S559" s="166" t="s">
        <v>3544</v>
      </c>
      <c r="T559" s="166" t="s">
        <v>204</v>
      </c>
      <c r="U559" s="166" t="s">
        <v>3545</v>
      </c>
      <c r="V559" s="166" t="s">
        <v>119</v>
      </c>
      <c r="W559" s="166" t="s">
        <v>3546</v>
      </c>
      <c r="X559" s="166" t="s">
        <v>112</v>
      </c>
      <c r="Y559" s="166" t="s">
        <v>319</v>
      </c>
      <c r="Z559" s="166" t="s">
        <v>544</v>
      </c>
      <c r="AA559" s="166" t="s">
        <v>545</v>
      </c>
      <c r="AB559" s="166" t="s">
        <v>3540</v>
      </c>
      <c r="AC559" s="166">
        <v>5888165</v>
      </c>
      <c r="AD559" s="166" t="s">
        <v>32</v>
      </c>
      <c r="AE559" s="166" t="s">
        <v>3547</v>
      </c>
      <c r="AF559" s="166" t="s">
        <v>32</v>
      </c>
      <c r="AG559" s="166" t="s">
        <v>3547</v>
      </c>
      <c r="AH559" s="167" t="s">
        <v>39</v>
      </c>
      <c r="AI559" s="166" t="s">
        <v>2412</v>
      </c>
      <c r="AJ559" s="166" t="s">
        <v>2413</v>
      </c>
      <c r="AK559" s="166" t="s">
        <v>127</v>
      </c>
      <c r="AL559" s="166" t="s">
        <v>111</v>
      </c>
      <c r="AM559" s="168">
        <v>8850</v>
      </c>
      <c r="AN559" s="166"/>
      <c r="AO559" s="166" t="s">
        <v>111</v>
      </c>
      <c r="AP559" s="166" t="s">
        <v>212</v>
      </c>
      <c r="AQ559" s="166" t="s">
        <v>184</v>
      </c>
      <c r="AR559" s="166" t="s">
        <v>132</v>
      </c>
      <c r="AS559" s="166" t="s">
        <v>3548</v>
      </c>
      <c r="AT559" s="166" t="s">
        <v>3555</v>
      </c>
      <c r="AU559" s="166" t="s">
        <v>533</v>
      </c>
      <c r="AV559" s="166"/>
      <c r="AW559" s="166" t="s">
        <v>3550</v>
      </c>
      <c r="AX559" s="166"/>
      <c r="AY559" s="166"/>
      <c r="AZ559" s="166"/>
      <c r="BA559" s="166"/>
      <c r="BB559" s="166">
        <v>43504143</v>
      </c>
      <c r="BC559" s="166" t="s">
        <v>137</v>
      </c>
      <c r="BD559" s="166" t="s">
        <v>138</v>
      </c>
      <c r="BE559" s="166" t="s">
        <v>239</v>
      </c>
      <c r="BF559" s="166" t="s">
        <v>812</v>
      </c>
      <c r="BG559" s="166" t="s">
        <v>190</v>
      </c>
      <c r="BH559" s="166" t="s">
        <v>286</v>
      </c>
      <c r="BI559" s="166" t="s">
        <v>191</v>
      </c>
      <c r="BJ559" s="166" t="s">
        <v>111</v>
      </c>
      <c r="BK559" s="166"/>
      <c r="BL559" s="166" t="s">
        <v>142</v>
      </c>
      <c r="BM559" s="166"/>
      <c r="BN559" s="166" t="s">
        <v>192</v>
      </c>
      <c r="BO559" s="166" t="s">
        <v>265</v>
      </c>
    </row>
    <row r="560" spans="1:67">
      <c r="A560" s="166">
        <v>550</v>
      </c>
      <c r="B560" s="166" t="s">
        <v>106</v>
      </c>
      <c r="C560" s="166" t="s">
        <v>107</v>
      </c>
      <c r="D560" s="166" t="s">
        <v>3540</v>
      </c>
      <c r="E560" s="166" t="s">
        <v>3541</v>
      </c>
      <c r="F560" s="166" t="s">
        <v>244</v>
      </c>
      <c r="G560" s="166" t="s">
        <v>3542</v>
      </c>
      <c r="H560" s="166" t="s">
        <v>3543</v>
      </c>
      <c r="I560" s="166"/>
      <c r="J560" s="166" t="s">
        <v>112</v>
      </c>
      <c r="K560" s="166" t="s">
        <v>32</v>
      </c>
      <c r="L560" s="166" t="s">
        <v>478</v>
      </c>
      <c r="M560" s="166" t="s">
        <v>478</v>
      </c>
      <c r="N560" s="166"/>
      <c r="O560" s="166"/>
      <c r="P560" s="166"/>
      <c r="Q560" s="166" t="s">
        <v>3540</v>
      </c>
      <c r="R560" s="166" t="s">
        <v>32</v>
      </c>
      <c r="S560" s="166" t="s">
        <v>3544</v>
      </c>
      <c r="T560" s="166" t="s">
        <v>204</v>
      </c>
      <c r="U560" s="166" t="s">
        <v>3545</v>
      </c>
      <c r="V560" s="166" t="s">
        <v>119</v>
      </c>
      <c r="W560" s="166" t="s">
        <v>3546</v>
      </c>
      <c r="X560" s="166" t="s">
        <v>112</v>
      </c>
      <c r="Y560" s="166" t="s">
        <v>319</v>
      </c>
      <c r="Z560" s="166" t="s">
        <v>544</v>
      </c>
      <c r="AA560" s="166" t="s">
        <v>545</v>
      </c>
      <c r="AB560" s="166" t="s">
        <v>3540</v>
      </c>
      <c r="AC560" s="166">
        <v>5888165</v>
      </c>
      <c r="AD560" s="166" t="s">
        <v>32</v>
      </c>
      <c r="AE560" s="166" t="s">
        <v>3547</v>
      </c>
      <c r="AF560" s="166" t="s">
        <v>32</v>
      </c>
      <c r="AG560" s="166" t="s">
        <v>3547</v>
      </c>
      <c r="AH560" s="167" t="s">
        <v>39</v>
      </c>
      <c r="AI560" s="166" t="s">
        <v>3556</v>
      </c>
      <c r="AJ560" s="166" t="s">
        <v>1341</v>
      </c>
      <c r="AK560" s="166" t="s">
        <v>127</v>
      </c>
      <c r="AL560" s="166" t="s">
        <v>111</v>
      </c>
      <c r="AM560" s="168">
        <v>9650</v>
      </c>
      <c r="AN560" s="166"/>
      <c r="AO560" s="166" t="s">
        <v>111</v>
      </c>
      <c r="AP560" s="166" t="s">
        <v>212</v>
      </c>
      <c r="AQ560" s="166" t="s">
        <v>184</v>
      </c>
      <c r="AR560" s="166" t="s">
        <v>132</v>
      </c>
      <c r="AS560" s="166" t="s">
        <v>3548</v>
      </c>
      <c r="AT560" s="166"/>
      <c r="AU560" s="166" t="s">
        <v>533</v>
      </c>
      <c r="AV560" s="166"/>
      <c r="AW560" s="166" t="s">
        <v>3550</v>
      </c>
      <c r="AX560" s="166"/>
      <c r="AY560" s="166"/>
      <c r="AZ560" s="166"/>
      <c r="BA560" s="166"/>
      <c r="BB560" s="166">
        <v>43504143</v>
      </c>
      <c r="BC560" s="166" t="s">
        <v>137</v>
      </c>
      <c r="BD560" s="166" t="s">
        <v>138</v>
      </c>
      <c r="BE560" s="166" t="s">
        <v>239</v>
      </c>
      <c r="BF560" s="166" t="s">
        <v>812</v>
      </c>
      <c r="BG560" s="166" t="s">
        <v>190</v>
      </c>
      <c r="BH560" s="166" t="s">
        <v>286</v>
      </c>
      <c r="BI560" s="166" t="s">
        <v>191</v>
      </c>
      <c r="BJ560" s="166" t="s">
        <v>111</v>
      </c>
      <c r="BK560" s="166"/>
      <c r="BL560" s="166"/>
      <c r="BM560" s="166"/>
      <c r="BN560" s="166" t="s">
        <v>192</v>
      </c>
      <c r="BO560" s="166" t="s">
        <v>265</v>
      </c>
    </row>
    <row r="561" spans="1:67">
      <c r="A561" s="166">
        <v>551</v>
      </c>
      <c r="B561" s="166" t="s">
        <v>106</v>
      </c>
      <c r="C561" s="166" t="s">
        <v>107</v>
      </c>
      <c r="D561" s="166" t="s">
        <v>3557</v>
      </c>
      <c r="E561" s="166" t="s">
        <v>3558</v>
      </c>
      <c r="F561" s="166" t="s">
        <v>1355</v>
      </c>
      <c r="G561" s="166" t="s">
        <v>3559</v>
      </c>
      <c r="H561" s="166" t="s">
        <v>3560</v>
      </c>
      <c r="I561" s="166"/>
      <c r="J561" s="166" t="s">
        <v>228</v>
      </c>
      <c r="K561" s="166" t="s">
        <v>9</v>
      </c>
      <c r="L561" s="166" t="s">
        <v>171</v>
      </c>
      <c r="M561" s="166" t="s">
        <v>172</v>
      </c>
      <c r="N561" s="166" t="s">
        <v>1358</v>
      </c>
      <c r="O561" s="166"/>
      <c r="P561" s="166"/>
      <c r="Q561" s="166" t="s">
        <v>3557</v>
      </c>
      <c r="R561" s="166" t="s">
        <v>9</v>
      </c>
      <c r="S561" s="166" t="s">
        <v>3561</v>
      </c>
      <c r="T561" s="166" t="s">
        <v>117</v>
      </c>
      <c r="U561" s="166" t="s">
        <v>3562</v>
      </c>
      <c r="V561" s="166" t="s">
        <v>338</v>
      </c>
      <c r="W561" s="166" t="s">
        <v>1762</v>
      </c>
      <c r="X561" s="166" t="s">
        <v>228</v>
      </c>
      <c r="Y561" s="166" t="s">
        <v>229</v>
      </c>
      <c r="Z561" s="166" t="s">
        <v>2539</v>
      </c>
      <c r="AA561" s="166" t="s">
        <v>508</v>
      </c>
      <c r="AB561" s="166" t="s">
        <v>3557</v>
      </c>
      <c r="AC561" s="166">
        <v>5887693</v>
      </c>
      <c r="AD561" s="166" t="s">
        <v>9</v>
      </c>
      <c r="AE561" s="166" t="s">
        <v>3563</v>
      </c>
      <c r="AF561" s="166" t="s">
        <v>9</v>
      </c>
      <c r="AG561" s="166" t="s">
        <v>3563</v>
      </c>
      <c r="AH561" s="167" t="s">
        <v>38</v>
      </c>
      <c r="AI561" s="166" t="s">
        <v>3564</v>
      </c>
      <c r="AJ561" s="166" t="s">
        <v>3565</v>
      </c>
      <c r="AK561" s="166" t="s">
        <v>127</v>
      </c>
      <c r="AL561" s="166" t="s">
        <v>111</v>
      </c>
      <c r="AM561" s="168">
        <v>121000</v>
      </c>
      <c r="AN561" s="166"/>
      <c r="AO561" s="166" t="s">
        <v>1355</v>
      </c>
      <c r="AP561" s="166" t="s">
        <v>130</v>
      </c>
      <c r="AQ561" s="166" t="s">
        <v>184</v>
      </c>
      <c r="AR561" s="166"/>
      <c r="AS561" s="166" t="s">
        <v>3566</v>
      </c>
      <c r="AT561" s="166" t="s">
        <v>3567</v>
      </c>
      <c r="AU561" s="166" t="s">
        <v>533</v>
      </c>
      <c r="AV561" s="166"/>
      <c r="AW561" s="166" t="s">
        <v>3568</v>
      </c>
      <c r="AX561" s="166"/>
      <c r="AY561" s="166"/>
      <c r="AZ561" s="166"/>
      <c r="BA561" s="166"/>
      <c r="BB561" s="166">
        <v>30919413</v>
      </c>
      <c r="BC561" s="166" t="s">
        <v>137</v>
      </c>
      <c r="BD561" s="166" t="s">
        <v>138</v>
      </c>
      <c r="BE561" s="166" t="s">
        <v>1771</v>
      </c>
      <c r="BF561" s="166" t="s">
        <v>140</v>
      </c>
      <c r="BG561" s="166" t="s">
        <v>190</v>
      </c>
      <c r="BH561" s="166" t="s">
        <v>241</v>
      </c>
      <c r="BI561" s="166" t="s">
        <v>191</v>
      </c>
      <c r="BJ561" s="166" t="s">
        <v>111</v>
      </c>
      <c r="BK561" s="166"/>
      <c r="BL561" s="166"/>
      <c r="BM561" s="166"/>
      <c r="BN561" s="166" t="s">
        <v>192</v>
      </c>
      <c r="BO561" s="166" t="s">
        <v>172</v>
      </c>
    </row>
    <row r="562" spans="1:67">
      <c r="A562" s="166">
        <v>552</v>
      </c>
      <c r="B562" s="166" t="s">
        <v>106</v>
      </c>
      <c r="C562" s="166" t="s">
        <v>107</v>
      </c>
      <c r="D562" s="166" t="s">
        <v>3557</v>
      </c>
      <c r="E562" s="166" t="s">
        <v>3558</v>
      </c>
      <c r="F562" s="166" t="s">
        <v>1355</v>
      </c>
      <c r="G562" s="166" t="s">
        <v>3559</v>
      </c>
      <c r="H562" s="166" t="s">
        <v>3560</v>
      </c>
      <c r="I562" s="166"/>
      <c r="J562" s="166" t="s">
        <v>228</v>
      </c>
      <c r="K562" s="166" t="s">
        <v>9</v>
      </c>
      <c r="L562" s="166" t="s">
        <v>171</v>
      </c>
      <c r="M562" s="166" t="s">
        <v>172</v>
      </c>
      <c r="N562" s="166" t="s">
        <v>1358</v>
      </c>
      <c r="O562" s="166"/>
      <c r="P562" s="166"/>
      <c r="Q562" s="166" t="s">
        <v>3557</v>
      </c>
      <c r="R562" s="166" t="s">
        <v>9</v>
      </c>
      <c r="S562" s="166" t="s">
        <v>3561</v>
      </c>
      <c r="T562" s="166" t="s">
        <v>117</v>
      </c>
      <c r="U562" s="166" t="s">
        <v>3562</v>
      </c>
      <c r="V562" s="166" t="s">
        <v>338</v>
      </c>
      <c r="W562" s="166" t="s">
        <v>1762</v>
      </c>
      <c r="X562" s="166" t="s">
        <v>228</v>
      </c>
      <c r="Y562" s="166" t="s">
        <v>229</v>
      </c>
      <c r="Z562" s="166" t="s">
        <v>2539</v>
      </c>
      <c r="AA562" s="166" t="s">
        <v>508</v>
      </c>
      <c r="AB562" s="166" t="s">
        <v>3557</v>
      </c>
      <c r="AC562" s="166">
        <v>5887693</v>
      </c>
      <c r="AD562" s="166" t="s">
        <v>9</v>
      </c>
      <c r="AE562" s="166" t="s">
        <v>3563</v>
      </c>
      <c r="AF562" s="166" t="s">
        <v>9</v>
      </c>
      <c r="AG562" s="166" t="s">
        <v>3563</v>
      </c>
      <c r="AH562" s="167" t="s">
        <v>38</v>
      </c>
      <c r="AI562" s="166" t="s">
        <v>3569</v>
      </c>
      <c r="AJ562" s="166" t="s">
        <v>3570</v>
      </c>
      <c r="AK562" s="166" t="s">
        <v>127</v>
      </c>
      <c r="AL562" s="166" t="s">
        <v>111</v>
      </c>
      <c r="AM562" s="168">
        <v>20000</v>
      </c>
      <c r="AN562" s="166"/>
      <c r="AO562" s="166" t="s">
        <v>1355</v>
      </c>
      <c r="AP562" s="166" t="s">
        <v>130</v>
      </c>
      <c r="AQ562" s="166" t="s">
        <v>184</v>
      </c>
      <c r="AR562" s="166"/>
      <c r="AS562" s="166" t="s">
        <v>3566</v>
      </c>
      <c r="AT562" s="166" t="s">
        <v>3567</v>
      </c>
      <c r="AU562" s="166" t="s">
        <v>533</v>
      </c>
      <c r="AV562" s="166"/>
      <c r="AW562" s="166" t="s">
        <v>3568</v>
      </c>
      <c r="AX562" s="166"/>
      <c r="AY562" s="166"/>
      <c r="AZ562" s="166"/>
      <c r="BA562" s="166"/>
      <c r="BB562" s="166">
        <v>30919413</v>
      </c>
      <c r="BC562" s="166" t="s">
        <v>137</v>
      </c>
      <c r="BD562" s="166" t="s">
        <v>138</v>
      </c>
      <c r="BE562" s="166" t="s">
        <v>1771</v>
      </c>
      <c r="BF562" s="166" t="s">
        <v>140</v>
      </c>
      <c r="BG562" s="166" t="s">
        <v>190</v>
      </c>
      <c r="BH562" s="166" t="s">
        <v>241</v>
      </c>
      <c r="BI562" s="166" t="s">
        <v>191</v>
      </c>
      <c r="BJ562" s="166" t="s">
        <v>111</v>
      </c>
      <c r="BK562" s="166"/>
      <c r="BL562" s="166"/>
      <c r="BM562" s="166"/>
      <c r="BN562" s="166" t="s">
        <v>192</v>
      </c>
      <c r="BO562" s="166" t="s">
        <v>172</v>
      </c>
    </row>
    <row r="563" spans="1:67">
      <c r="A563" s="166">
        <v>553</v>
      </c>
      <c r="B563" s="166" t="s">
        <v>106</v>
      </c>
      <c r="C563" s="166" t="s">
        <v>107</v>
      </c>
      <c r="D563" s="166" t="s">
        <v>2445</v>
      </c>
      <c r="E563" s="166" t="s">
        <v>2442</v>
      </c>
      <c r="F563" s="166" t="s">
        <v>201</v>
      </c>
      <c r="G563" s="166" t="s">
        <v>2443</v>
      </c>
      <c r="H563" s="166" t="s">
        <v>2444</v>
      </c>
      <c r="I563" s="166" t="s">
        <v>111</v>
      </c>
      <c r="J563" s="166" t="s">
        <v>247</v>
      </c>
      <c r="K563" s="166" t="s">
        <v>9</v>
      </c>
      <c r="L563" s="166" t="s">
        <v>113</v>
      </c>
      <c r="M563" s="166" t="s">
        <v>1387</v>
      </c>
      <c r="N563" s="166" t="s">
        <v>3571</v>
      </c>
      <c r="O563" s="166"/>
      <c r="P563" s="166"/>
      <c r="Q563" s="166" t="s">
        <v>2445</v>
      </c>
      <c r="R563" s="166" t="s">
        <v>9</v>
      </c>
      <c r="S563" s="166" t="s">
        <v>3572</v>
      </c>
      <c r="T563" s="166" t="s">
        <v>204</v>
      </c>
      <c r="U563" s="166" t="s">
        <v>3573</v>
      </c>
      <c r="V563" s="166" t="s">
        <v>119</v>
      </c>
      <c r="W563" s="166" t="s">
        <v>1546</v>
      </c>
      <c r="X563" s="166" t="s">
        <v>247</v>
      </c>
      <c r="Y563" s="166" t="s">
        <v>253</v>
      </c>
      <c r="Z563" s="166" t="s">
        <v>2448</v>
      </c>
      <c r="AA563" s="166" t="s">
        <v>2169</v>
      </c>
      <c r="AB563" s="166" t="s">
        <v>2445</v>
      </c>
      <c r="AC563" s="166">
        <v>5864530</v>
      </c>
      <c r="AD563" s="166" t="s">
        <v>9</v>
      </c>
      <c r="AE563" s="166" t="s">
        <v>3574</v>
      </c>
      <c r="AF563" s="166" t="s">
        <v>9</v>
      </c>
      <c r="AG563" s="166" t="s">
        <v>3574</v>
      </c>
      <c r="AH563" s="167" t="s">
        <v>41</v>
      </c>
      <c r="AI563" s="166" t="s">
        <v>3575</v>
      </c>
      <c r="AJ563" s="166" t="s">
        <v>849</v>
      </c>
      <c r="AK563" s="166" t="s">
        <v>127</v>
      </c>
      <c r="AL563" s="166" t="s">
        <v>111</v>
      </c>
      <c r="AM563" s="168">
        <v>5100.9</v>
      </c>
      <c r="AN563" s="166"/>
      <c r="AO563" s="166" t="s">
        <v>3576</v>
      </c>
      <c r="AP563" s="166" t="s">
        <v>212</v>
      </c>
      <c r="AQ563" s="166" t="s">
        <v>184</v>
      </c>
      <c r="AR563" s="166" t="s">
        <v>826</v>
      </c>
      <c r="AS563" s="166" t="s">
        <v>2450</v>
      </c>
      <c r="AT563" s="166" t="s">
        <v>3577</v>
      </c>
      <c r="AU563" s="166" t="s">
        <v>533</v>
      </c>
      <c r="AV563" s="166"/>
      <c r="AW563" s="166" t="s">
        <v>3578</v>
      </c>
      <c r="AX563" s="166"/>
      <c r="AY563" s="166"/>
      <c r="AZ563" s="166"/>
      <c r="BA563" s="166"/>
      <c r="BB563" s="166">
        <v>83648140</v>
      </c>
      <c r="BC563" s="166" t="s">
        <v>137</v>
      </c>
      <c r="BD563" s="166" t="s">
        <v>263</v>
      </c>
      <c r="BE563" s="166" t="s">
        <v>2453</v>
      </c>
      <c r="BF563" s="166" t="s">
        <v>140</v>
      </c>
      <c r="BG563" s="166" t="s">
        <v>190</v>
      </c>
      <c r="BH563" s="166" t="s">
        <v>141</v>
      </c>
      <c r="BI563" s="166" t="s">
        <v>137</v>
      </c>
      <c r="BJ563" s="166" t="s">
        <v>111</v>
      </c>
      <c r="BK563" s="166"/>
      <c r="BL563" s="166" t="s">
        <v>142</v>
      </c>
      <c r="BM563" s="166"/>
      <c r="BN563" s="166" t="s">
        <v>192</v>
      </c>
      <c r="BO563" s="166" t="s">
        <v>307</v>
      </c>
    </row>
    <row r="564" spans="1:67">
      <c r="A564" s="166">
        <v>554</v>
      </c>
      <c r="B564" s="166" t="s">
        <v>106</v>
      </c>
      <c r="C564" s="166" t="s">
        <v>107</v>
      </c>
      <c r="D564" s="166" t="s">
        <v>2445</v>
      </c>
      <c r="E564" s="166" t="s">
        <v>2442</v>
      </c>
      <c r="F564" s="166" t="s">
        <v>201</v>
      </c>
      <c r="G564" s="166" t="s">
        <v>2443</v>
      </c>
      <c r="H564" s="166" t="s">
        <v>2444</v>
      </c>
      <c r="I564" s="166" t="s">
        <v>111</v>
      </c>
      <c r="J564" s="166" t="s">
        <v>247</v>
      </c>
      <c r="K564" s="166" t="s">
        <v>9</v>
      </c>
      <c r="L564" s="166" t="s">
        <v>113</v>
      </c>
      <c r="M564" s="166" t="s">
        <v>1387</v>
      </c>
      <c r="N564" s="166" t="s">
        <v>3571</v>
      </c>
      <c r="O564" s="166"/>
      <c r="P564" s="166"/>
      <c r="Q564" s="166" t="s">
        <v>2445</v>
      </c>
      <c r="R564" s="166" t="s">
        <v>9</v>
      </c>
      <c r="S564" s="166" t="s">
        <v>3572</v>
      </c>
      <c r="T564" s="166" t="s">
        <v>204</v>
      </c>
      <c r="U564" s="166" t="s">
        <v>3573</v>
      </c>
      <c r="V564" s="166" t="s">
        <v>119</v>
      </c>
      <c r="W564" s="166" t="s">
        <v>1546</v>
      </c>
      <c r="X564" s="166" t="s">
        <v>247</v>
      </c>
      <c r="Y564" s="166" t="s">
        <v>253</v>
      </c>
      <c r="Z564" s="166" t="s">
        <v>2448</v>
      </c>
      <c r="AA564" s="166" t="s">
        <v>2169</v>
      </c>
      <c r="AB564" s="166" t="s">
        <v>2445</v>
      </c>
      <c r="AC564" s="166">
        <v>5864530</v>
      </c>
      <c r="AD564" s="166" t="s">
        <v>9</v>
      </c>
      <c r="AE564" s="166" t="s">
        <v>3574</v>
      </c>
      <c r="AF564" s="166" t="s">
        <v>9</v>
      </c>
      <c r="AG564" s="166" t="s">
        <v>3574</v>
      </c>
      <c r="AH564" s="167" t="s">
        <v>41</v>
      </c>
      <c r="AI564" s="166" t="s">
        <v>1737</v>
      </c>
      <c r="AJ564" s="166" t="s">
        <v>1738</v>
      </c>
      <c r="AK564" s="166" t="s">
        <v>127</v>
      </c>
      <c r="AL564" s="166" t="s">
        <v>111</v>
      </c>
      <c r="AM564" s="168">
        <v>4959.4</v>
      </c>
      <c r="AN564" s="166"/>
      <c r="AO564" s="166" t="s">
        <v>3576</v>
      </c>
      <c r="AP564" s="166" t="s">
        <v>212</v>
      </c>
      <c r="AQ564" s="166" t="s">
        <v>184</v>
      </c>
      <c r="AR564" s="166" t="s">
        <v>826</v>
      </c>
      <c r="AS564" s="166" t="s">
        <v>2450</v>
      </c>
      <c r="AT564" s="166" t="s">
        <v>3579</v>
      </c>
      <c r="AU564" s="166" t="s">
        <v>533</v>
      </c>
      <c r="AV564" s="166"/>
      <c r="AW564" s="166" t="s">
        <v>3578</v>
      </c>
      <c r="AX564" s="166"/>
      <c r="AY564" s="166"/>
      <c r="AZ564" s="166"/>
      <c r="BA564" s="166"/>
      <c r="BB564" s="166">
        <v>83648140</v>
      </c>
      <c r="BC564" s="166" t="s">
        <v>137</v>
      </c>
      <c r="BD564" s="166" t="s">
        <v>263</v>
      </c>
      <c r="BE564" s="166" t="s">
        <v>2453</v>
      </c>
      <c r="BF564" s="166" t="s">
        <v>140</v>
      </c>
      <c r="BG564" s="166" t="s">
        <v>190</v>
      </c>
      <c r="BH564" s="166" t="s">
        <v>141</v>
      </c>
      <c r="BI564" s="166" t="s">
        <v>137</v>
      </c>
      <c r="BJ564" s="166" t="s">
        <v>111</v>
      </c>
      <c r="BK564" s="166"/>
      <c r="BL564" s="166" t="s">
        <v>142</v>
      </c>
      <c r="BM564" s="166"/>
      <c r="BN564" s="166" t="s">
        <v>192</v>
      </c>
      <c r="BO564" s="166" t="s">
        <v>307</v>
      </c>
    </row>
    <row r="565" spans="1:67">
      <c r="A565" s="166">
        <v>555</v>
      </c>
      <c r="B565" s="166" t="s">
        <v>106</v>
      </c>
      <c r="C565" s="166" t="s">
        <v>107</v>
      </c>
      <c r="D565" s="166" t="s">
        <v>2445</v>
      </c>
      <c r="E565" s="166" t="s">
        <v>2442</v>
      </c>
      <c r="F565" s="166" t="s">
        <v>201</v>
      </c>
      <c r="G565" s="166" t="s">
        <v>2443</v>
      </c>
      <c r="H565" s="166" t="s">
        <v>2444</v>
      </c>
      <c r="I565" s="166" t="s">
        <v>111</v>
      </c>
      <c r="J565" s="166" t="s">
        <v>247</v>
      </c>
      <c r="K565" s="166" t="s">
        <v>9</v>
      </c>
      <c r="L565" s="166" t="s">
        <v>113</v>
      </c>
      <c r="M565" s="166" t="s">
        <v>1387</v>
      </c>
      <c r="N565" s="166" t="s">
        <v>3571</v>
      </c>
      <c r="O565" s="166"/>
      <c r="P565" s="166"/>
      <c r="Q565" s="166" t="s">
        <v>2445</v>
      </c>
      <c r="R565" s="166" t="s">
        <v>9</v>
      </c>
      <c r="S565" s="166" t="s">
        <v>3572</v>
      </c>
      <c r="T565" s="166" t="s">
        <v>204</v>
      </c>
      <c r="U565" s="166" t="s">
        <v>3573</v>
      </c>
      <c r="V565" s="166" t="s">
        <v>119</v>
      </c>
      <c r="W565" s="166" t="s">
        <v>1546</v>
      </c>
      <c r="X565" s="166" t="s">
        <v>247</v>
      </c>
      <c r="Y565" s="166" t="s">
        <v>253</v>
      </c>
      <c r="Z565" s="166" t="s">
        <v>2448</v>
      </c>
      <c r="AA565" s="166" t="s">
        <v>2169</v>
      </c>
      <c r="AB565" s="166" t="s">
        <v>2445</v>
      </c>
      <c r="AC565" s="166">
        <v>5864530</v>
      </c>
      <c r="AD565" s="166" t="s">
        <v>9</v>
      </c>
      <c r="AE565" s="166" t="s">
        <v>3574</v>
      </c>
      <c r="AF565" s="166" t="s">
        <v>9</v>
      </c>
      <c r="AG565" s="166" t="s">
        <v>3574</v>
      </c>
      <c r="AH565" s="167" t="s">
        <v>41</v>
      </c>
      <c r="AI565" s="166" t="s">
        <v>1743</v>
      </c>
      <c r="AJ565" s="166" t="s">
        <v>1744</v>
      </c>
      <c r="AK565" s="166" t="s">
        <v>127</v>
      </c>
      <c r="AL565" s="166" t="s">
        <v>111</v>
      </c>
      <c r="AM565" s="168">
        <v>5951.2</v>
      </c>
      <c r="AN565" s="166"/>
      <c r="AO565" s="166" t="s">
        <v>3576</v>
      </c>
      <c r="AP565" s="166" t="s">
        <v>212</v>
      </c>
      <c r="AQ565" s="166" t="s">
        <v>184</v>
      </c>
      <c r="AR565" s="166" t="s">
        <v>826</v>
      </c>
      <c r="AS565" s="166" t="s">
        <v>2450</v>
      </c>
      <c r="AT565" s="166" t="s">
        <v>3580</v>
      </c>
      <c r="AU565" s="166" t="s">
        <v>533</v>
      </c>
      <c r="AV565" s="166"/>
      <c r="AW565" s="166" t="s">
        <v>3578</v>
      </c>
      <c r="AX565" s="166"/>
      <c r="AY565" s="166"/>
      <c r="AZ565" s="166"/>
      <c r="BA565" s="166"/>
      <c r="BB565" s="166">
        <v>83648140</v>
      </c>
      <c r="BC565" s="166" t="s">
        <v>137</v>
      </c>
      <c r="BD565" s="166" t="s">
        <v>263</v>
      </c>
      <c r="BE565" s="166" t="s">
        <v>2453</v>
      </c>
      <c r="BF565" s="166" t="s">
        <v>140</v>
      </c>
      <c r="BG565" s="166" t="s">
        <v>190</v>
      </c>
      <c r="BH565" s="166" t="s">
        <v>141</v>
      </c>
      <c r="BI565" s="166" t="s">
        <v>137</v>
      </c>
      <c r="BJ565" s="166" t="s">
        <v>111</v>
      </c>
      <c r="BK565" s="166"/>
      <c r="BL565" s="166" t="s">
        <v>142</v>
      </c>
      <c r="BM565" s="166"/>
      <c r="BN565" s="166" t="s">
        <v>192</v>
      </c>
      <c r="BO565" s="166" t="s">
        <v>307</v>
      </c>
    </row>
    <row r="566" spans="1:67">
      <c r="A566" s="166">
        <v>556</v>
      </c>
      <c r="B566" s="166" t="s">
        <v>106</v>
      </c>
      <c r="C566" s="166" t="s">
        <v>107</v>
      </c>
      <c r="D566" s="166" t="s">
        <v>2445</v>
      </c>
      <c r="E566" s="166" t="s">
        <v>2442</v>
      </c>
      <c r="F566" s="166" t="s">
        <v>201</v>
      </c>
      <c r="G566" s="166" t="s">
        <v>2443</v>
      </c>
      <c r="H566" s="166" t="s">
        <v>2444</v>
      </c>
      <c r="I566" s="166" t="s">
        <v>111</v>
      </c>
      <c r="J566" s="166" t="s">
        <v>247</v>
      </c>
      <c r="K566" s="166" t="s">
        <v>9</v>
      </c>
      <c r="L566" s="166" t="s">
        <v>113</v>
      </c>
      <c r="M566" s="166" t="s">
        <v>1387</v>
      </c>
      <c r="N566" s="166" t="s">
        <v>3571</v>
      </c>
      <c r="O566" s="166"/>
      <c r="P566" s="166"/>
      <c r="Q566" s="166" t="s">
        <v>2445</v>
      </c>
      <c r="R566" s="166" t="s">
        <v>9</v>
      </c>
      <c r="S566" s="166" t="s">
        <v>3572</v>
      </c>
      <c r="T566" s="166" t="s">
        <v>204</v>
      </c>
      <c r="U566" s="166" t="s">
        <v>3573</v>
      </c>
      <c r="V566" s="166" t="s">
        <v>119</v>
      </c>
      <c r="W566" s="166" t="s">
        <v>1546</v>
      </c>
      <c r="X566" s="166" t="s">
        <v>247</v>
      </c>
      <c r="Y566" s="166" t="s">
        <v>253</v>
      </c>
      <c r="Z566" s="166" t="s">
        <v>2448</v>
      </c>
      <c r="AA566" s="166" t="s">
        <v>2169</v>
      </c>
      <c r="AB566" s="166" t="s">
        <v>2445</v>
      </c>
      <c r="AC566" s="166">
        <v>5864530</v>
      </c>
      <c r="AD566" s="166" t="s">
        <v>9</v>
      </c>
      <c r="AE566" s="166" t="s">
        <v>3574</v>
      </c>
      <c r="AF566" s="166" t="s">
        <v>9</v>
      </c>
      <c r="AG566" s="166" t="s">
        <v>3574</v>
      </c>
      <c r="AH566" s="167" t="s">
        <v>41</v>
      </c>
      <c r="AI566" s="166" t="s">
        <v>1752</v>
      </c>
      <c r="AJ566" s="166" t="s">
        <v>864</v>
      </c>
      <c r="AK566" s="166" t="s">
        <v>127</v>
      </c>
      <c r="AL566" s="166" t="s">
        <v>111</v>
      </c>
      <c r="AM566" s="168">
        <v>5880.4</v>
      </c>
      <c r="AN566" s="166"/>
      <c r="AO566" s="166" t="s">
        <v>3576</v>
      </c>
      <c r="AP566" s="166" t="s">
        <v>212</v>
      </c>
      <c r="AQ566" s="166" t="s">
        <v>184</v>
      </c>
      <c r="AR566" s="166" t="s">
        <v>826</v>
      </c>
      <c r="AS566" s="166" t="s">
        <v>2450</v>
      </c>
      <c r="AT566" s="166" t="s">
        <v>3581</v>
      </c>
      <c r="AU566" s="166" t="s">
        <v>533</v>
      </c>
      <c r="AV566" s="166"/>
      <c r="AW566" s="166" t="s">
        <v>3578</v>
      </c>
      <c r="AX566" s="166"/>
      <c r="AY566" s="166"/>
      <c r="AZ566" s="166"/>
      <c r="BA566" s="166"/>
      <c r="BB566" s="166">
        <v>83648140</v>
      </c>
      <c r="BC566" s="166" t="s">
        <v>137</v>
      </c>
      <c r="BD566" s="166" t="s">
        <v>263</v>
      </c>
      <c r="BE566" s="166" t="s">
        <v>2453</v>
      </c>
      <c r="BF566" s="166" t="s">
        <v>140</v>
      </c>
      <c r="BG566" s="166" t="s">
        <v>190</v>
      </c>
      <c r="BH566" s="166" t="s">
        <v>141</v>
      </c>
      <c r="BI566" s="166" t="s">
        <v>137</v>
      </c>
      <c r="BJ566" s="166" t="s">
        <v>111</v>
      </c>
      <c r="BK566" s="166"/>
      <c r="BL566" s="166" t="s">
        <v>142</v>
      </c>
      <c r="BM566" s="166"/>
      <c r="BN566" s="166" t="s">
        <v>192</v>
      </c>
      <c r="BO566" s="166" t="s">
        <v>307</v>
      </c>
    </row>
    <row r="567" spans="1:67">
      <c r="A567" s="166">
        <v>557</v>
      </c>
      <c r="B567" s="166" t="s">
        <v>106</v>
      </c>
      <c r="C567" s="166" t="s">
        <v>107</v>
      </c>
      <c r="D567" s="166" t="s">
        <v>2445</v>
      </c>
      <c r="E567" s="166" t="s">
        <v>2442</v>
      </c>
      <c r="F567" s="166" t="s">
        <v>201</v>
      </c>
      <c r="G567" s="166" t="s">
        <v>2443</v>
      </c>
      <c r="H567" s="166" t="s">
        <v>2444</v>
      </c>
      <c r="I567" s="166" t="s">
        <v>111</v>
      </c>
      <c r="J567" s="166" t="s">
        <v>247</v>
      </c>
      <c r="K567" s="166" t="s">
        <v>9</v>
      </c>
      <c r="L567" s="166" t="s">
        <v>113</v>
      </c>
      <c r="M567" s="166" t="s">
        <v>1387</v>
      </c>
      <c r="N567" s="166" t="s">
        <v>3571</v>
      </c>
      <c r="O567" s="166"/>
      <c r="P567" s="166"/>
      <c r="Q567" s="166" t="s">
        <v>2445</v>
      </c>
      <c r="R567" s="166" t="s">
        <v>9</v>
      </c>
      <c r="S567" s="166" t="s">
        <v>3572</v>
      </c>
      <c r="T567" s="166" t="s">
        <v>204</v>
      </c>
      <c r="U567" s="166" t="s">
        <v>3573</v>
      </c>
      <c r="V567" s="166" t="s">
        <v>119</v>
      </c>
      <c r="W567" s="166" t="s">
        <v>1546</v>
      </c>
      <c r="X567" s="166" t="s">
        <v>247</v>
      </c>
      <c r="Y567" s="166" t="s">
        <v>253</v>
      </c>
      <c r="Z567" s="166" t="s">
        <v>2448</v>
      </c>
      <c r="AA567" s="166" t="s">
        <v>2169</v>
      </c>
      <c r="AB567" s="166" t="s">
        <v>2445</v>
      </c>
      <c r="AC567" s="166">
        <v>5864530</v>
      </c>
      <c r="AD567" s="166" t="s">
        <v>9</v>
      </c>
      <c r="AE567" s="166" t="s">
        <v>3574</v>
      </c>
      <c r="AF567" s="166" t="s">
        <v>9</v>
      </c>
      <c r="AG567" s="166" t="s">
        <v>3574</v>
      </c>
      <c r="AH567" s="167" t="s">
        <v>41</v>
      </c>
      <c r="AI567" s="166" t="s">
        <v>1750</v>
      </c>
      <c r="AJ567" s="166" t="s">
        <v>855</v>
      </c>
      <c r="AK567" s="166" t="s">
        <v>127</v>
      </c>
      <c r="AL567" s="166" t="s">
        <v>111</v>
      </c>
      <c r="AM567" s="168">
        <v>3400.7</v>
      </c>
      <c r="AN567" s="166"/>
      <c r="AO567" s="166" t="s">
        <v>3576</v>
      </c>
      <c r="AP567" s="166" t="s">
        <v>212</v>
      </c>
      <c r="AQ567" s="166" t="s">
        <v>184</v>
      </c>
      <c r="AR567" s="166" t="s">
        <v>826</v>
      </c>
      <c r="AS567" s="166" t="s">
        <v>2450</v>
      </c>
      <c r="AT567" s="166" t="s">
        <v>3582</v>
      </c>
      <c r="AU567" s="166" t="s">
        <v>533</v>
      </c>
      <c r="AV567" s="166"/>
      <c r="AW567" s="166" t="s">
        <v>3578</v>
      </c>
      <c r="AX567" s="166"/>
      <c r="AY567" s="166"/>
      <c r="AZ567" s="166"/>
      <c r="BA567" s="166"/>
      <c r="BB567" s="166">
        <v>83648140</v>
      </c>
      <c r="BC567" s="166" t="s">
        <v>137</v>
      </c>
      <c r="BD567" s="166" t="s">
        <v>263</v>
      </c>
      <c r="BE567" s="166" t="s">
        <v>2453</v>
      </c>
      <c r="BF567" s="166" t="s">
        <v>140</v>
      </c>
      <c r="BG567" s="166" t="s">
        <v>190</v>
      </c>
      <c r="BH567" s="166" t="s">
        <v>141</v>
      </c>
      <c r="BI567" s="166" t="s">
        <v>137</v>
      </c>
      <c r="BJ567" s="166" t="s">
        <v>111</v>
      </c>
      <c r="BK567" s="166"/>
      <c r="BL567" s="166" t="s">
        <v>142</v>
      </c>
      <c r="BM567" s="166"/>
      <c r="BN567" s="166" t="s">
        <v>192</v>
      </c>
      <c r="BO567" s="166" t="s">
        <v>307</v>
      </c>
    </row>
    <row r="568" spans="1:67">
      <c r="A568" s="166">
        <v>558</v>
      </c>
      <c r="B568" s="166" t="s">
        <v>106</v>
      </c>
      <c r="C568" s="166" t="s">
        <v>107</v>
      </c>
      <c r="D568" s="166" t="s">
        <v>2445</v>
      </c>
      <c r="E568" s="166" t="s">
        <v>2442</v>
      </c>
      <c r="F568" s="166" t="s">
        <v>201</v>
      </c>
      <c r="G568" s="166" t="s">
        <v>2443</v>
      </c>
      <c r="H568" s="166" t="s">
        <v>2444</v>
      </c>
      <c r="I568" s="166" t="s">
        <v>111</v>
      </c>
      <c r="J568" s="166" t="s">
        <v>247</v>
      </c>
      <c r="K568" s="166" t="s">
        <v>9</v>
      </c>
      <c r="L568" s="166" t="s">
        <v>113</v>
      </c>
      <c r="M568" s="166" t="s">
        <v>1387</v>
      </c>
      <c r="N568" s="166" t="s">
        <v>3571</v>
      </c>
      <c r="O568" s="166"/>
      <c r="P568" s="166"/>
      <c r="Q568" s="166" t="s">
        <v>2445</v>
      </c>
      <c r="R568" s="166" t="s">
        <v>9</v>
      </c>
      <c r="S568" s="166" t="s">
        <v>3572</v>
      </c>
      <c r="T568" s="166" t="s">
        <v>204</v>
      </c>
      <c r="U568" s="166" t="s">
        <v>3573</v>
      </c>
      <c r="V568" s="166" t="s">
        <v>119</v>
      </c>
      <c r="W568" s="166" t="s">
        <v>1546</v>
      </c>
      <c r="X568" s="166" t="s">
        <v>247</v>
      </c>
      <c r="Y568" s="166" t="s">
        <v>253</v>
      </c>
      <c r="Z568" s="166" t="s">
        <v>2448</v>
      </c>
      <c r="AA568" s="166" t="s">
        <v>2169</v>
      </c>
      <c r="AB568" s="166" t="s">
        <v>2445</v>
      </c>
      <c r="AC568" s="166">
        <v>5864530</v>
      </c>
      <c r="AD568" s="166" t="s">
        <v>9</v>
      </c>
      <c r="AE568" s="166" t="s">
        <v>3574</v>
      </c>
      <c r="AF568" s="166" t="s">
        <v>9</v>
      </c>
      <c r="AG568" s="166" t="s">
        <v>3574</v>
      </c>
      <c r="AH568" s="167" t="s">
        <v>41</v>
      </c>
      <c r="AI568" s="166" t="s">
        <v>3583</v>
      </c>
      <c r="AJ568" s="166" t="s">
        <v>861</v>
      </c>
      <c r="AK568" s="166" t="s">
        <v>127</v>
      </c>
      <c r="AL568" s="166" t="s">
        <v>111</v>
      </c>
      <c r="AM568" s="168">
        <v>5734.6</v>
      </c>
      <c r="AN568" s="166"/>
      <c r="AO568" s="166" t="s">
        <v>3576</v>
      </c>
      <c r="AP568" s="166" t="s">
        <v>212</v>
      </c>
      <c r="AQ568" s="166" t="s">
        <v>184</v>
      </c>
      <c r="AR568" s="166" t="s">
        <v>826</v>
      </c>
      <c r="AS568" s="166" t="s">
        <v>2450</v>
      </c>
      <c r="AT568" s="166" t="s">
        <v>3584</v>
      </c>
      <c r="AU568" s="166" t="s">
        <v>533</v>
      </c>
      <c r="AV568" s="166"/>
      <c r="AW568" s="166" t="s">
        <v>3578</v>
      </c>
      <c r="AX568" s="166"/>
      <c r="AY568" s="166"/>
      <c r="AZ568" s="166"/>
      <c r="BA568" s="166"/>
      <c r="BB568" s="166">
        <v>83648140</v>
      </c>
      <c r="BC568" s="166" t="s">
        <v>137</v>
      </c>
      <c r="BD568" s="166" t="s">
        <v>263</v>
      </c>
      <c r="BE568" s="166" t="s">
        <v>2453</v>
      </c>
      <c r="BF568" s="166" t="s">
        <v>140</v>
      </c>
      <c r="BG568" s="166" t="s">
        <v>190</v>
      </c>
      <c r="BH568" s="166" t="s">
        <v>141</v>
      </c>
      <c r="BI568" s="166" t="s">
        <v>137</v>
      </c>
      <c r="BJ568" s="166" t="s">
        <v>111</v>
      </c>
      <c r="BK568" s="166"/>
      <c r="BL568" s="166" t="s">
        <v>142</v>
      </c>
      <c r="BM568" s="166"/>
      <c r="BN568" s="166" t="s">
        <v>192</v>
      </c>
      <c r="BO568" s="166" t="s">
        <v>307</v>
      </c>
    </row>
    <row r="569" spans="1:67">
      <c r="A569" s="166">
        <v>559</v>
      </c>
      <c r="B569" s="166" t="s">
        <v>106</v>
      </c>
      <c r="C569" s="166" t="s">
        <v>107</v>
      </c>
      <c r="D569" s="166" t="s">
        <v>2445</v>
      </c>
      <c r="E569" s="166" t="s">
        <v>2442</v>
      </c>
      <c r="F569" s="166" t="s">
        <v>201</v>
      </c>
      <c r="G569" s="166" t="s">
        <v>2443</v>
      </c>
      <c r="H569" s="166" t="s">
        <v>2444</v>
      </c>
      <c r="I569" s="166" t="s">
        <v>111</v>
      </c>
      <c r="J569" s="166" t="s">
        <v>247</v>
      </c>
      <c r="K569" s="166" t="s">
        <v>9</v>
      </c>
      <c r="L569" s="166" t="s">
        <v>113</v>
      </c>
      <c r="M569" s="166" t="s">
        <v>1387</v>
      </c>
      <c r="N569" s="166" t="s">
        <v>3571</v>
      </c>
      <c r="O569" s="166"/>
      <c r="P569" s="166"/>
      <c r="Q569" s="166" t="s">
        <v>2445</v>
      </c>
      <c r="R569" s="166" t="s">
        <v>9</v>
      </c>
      <c r="S569" s="166" t="s">
        <v>3572</v>
      </c>
      <c r="T569" s="166" t="s">
        <v>204</v>
      </c>
      <c r="U569" s="166" t="s">
        <v>3573</v>
      </c>
      <c r="V569" s="166" t="s">
        <v>119</v>
      </c>
      <c r="W569" s="166" t="s">
        <v>1546</v>
      </c>
      <c r="X569" s="166" t="s">
        <v>247</v>
      </c>
      <c r="Y569" s="166" t="s">
        <v>253</v>
      </c>
      <c r="Z569" s="166" t="s">
        <v>2448</v>
      </c>
      <c r="AA569" s="166" t="s">
        <v>2169</v>
      </c>
      <c r="AB569" s="166" t="s">
        <v>2445</v>
      </c>
      <c r="AC569" s="166">
        <v>5864530</v>
      </c>
      <c r="AD569" s="166" t="s">
        <v>9</v>
      </c>
      <c r="AE569" s="166" t="s">
        <v>3574</v>
      </c>
      <c r="AF569" s="166" t="s">
        <v>9</v>
      </c>
      <c r="AG569" s="166" t="s">
        <v>3574</v>
      </c>
      <c r="AH569" s="167" t="s">
        <v>41</v>
      </c>
      <c r="AI569" s="166" t="s">
        <v>1746</v>
      </c>
      <c r="AJ569" s="166" t="s">
        <v>870</v>
      </c>
      <c r="AK569" s="166" t="s">
        <v>127</v>
      </c>
      <c r="AL569" s="166" t="s">
        <v>111</v>
      </c>
      <c r="AM569" s="168">
        <v>4534.3</v>
      </c>
      <c r="AN569" s="166"/>
      <c r="AO569" s="166" t="s">
        <v>3576</v>
      </c>
      <c r="AP569" s="166" t="s">
        <v>212</v>
      </c>
      <c r="AQ569" s="166" t="s">
        <v>184</v>
      </c>
      <c r="AR569" s="166" t="s">
        <v>826</v>
      </c>
      <c r="AS569" s="166" t="s">
        <v>2450</v>
      </c>
      <c r="AT569" s="166" t="s">
        <v>3585</v>
      </c>
      <c r="AU569" s="166" t="s">
        <v>533</v>
      </c>
      <c r="AV569" s="166"/>
      <c r="AW569" s="166" t="s">
        <v>3578</v>
      </c>
      <c r="AX569" s="166"/>
      <c r="AY569" s="166"/>
      <c r="AZ569" s="166"/>
      <c r="BA569" s="166"/>
      <c r="BB569" s="166">
        <v>83648140</v>
      </c>
      <c r="BC569" s="166" t="s">
        <v>137</v>
      </c>
      <c r="BD569" s="166" t="s">
        <v>263</v>
      </c>
      <c r="BE569" s="166" t="s">
        <v>2453</v>
      </c>
      <c r="BF569" s="166" t="s">
        <v>140</v>
      </c>
      <c r="BG569" s="166" t="s">
        <v>190</v>
      </c>
      <c r="BH569" s="166" t="s">
        <v>141</v>
      </c>
      <c r="BI569" s="166" t="s">
        <v>137</v>
      </c>
      <c r="BJ569" s="166" t="s">
        <v>111</v>
      </c>
      <c r="BK569" s="166"/>
      <c r="BL569" s="166" t="s">
        <v>142</v>
      </c>
      <c r="BM569" s="166"/>
      <c r="BN569" s="166" t="s">
        <v>192</v>
      </c>
      <c r="BO569" s="166" t="s">
        <v>307</v>
      </c>
    </row>
    <row r="570" spans="1:67">
      <c r="A570" s="166">
        <v>560</v>
      </c>
      <c r="B570" s="166" t="s">
        <v>106</v>
      </c>
      <c r="C570" s="166" t="s">
        <v>107</v>
      </c>
      <c r="D570" s="166" t="s">
        <v>2445</v>
      </c>
      <c r="E570" s="166" t="s">
        <v>2442</v>
      </c>
      <c r="F570" s="166" t="s">
        <v>201</v>
      </c>
      <c r="G570" s="166" t="s">
        <v>2443</v>
      </c>
      <c r="H570" s="166" t="s">
        <v>2444</v>
      </c>
      <c r="I570" s="166" t="s">
        <v>111</v>
      </c>
      <c r="J570" s="166" t="s">
        <v>247</v>
      </c>
      <c r="K570" s="166" t="s">
        <v>9</v>
      </c>
      <c r="L570" s="166" t="s">
        <v>113</v>
      </c>
      <c r="M570" s="166" t="s">
        <v>1387</v>
      </c>
      <c r="N570" s="166" t="s">
        <v>3571</v>
      </c>
      <c r="O570" s="166"/>
      <c r="P570" s="166"/>
      <c r="Q570" s="166" t="s">
        <v>2445</v>
      </c>
      <c r="R570" s="166" t="s">
        <v>9</v>
      </c>
      <c r="S570" s="166" t="s">
        <v>3572</v>
      </c>
      <c r="T570" s="166" t="s">
        <v>204</v>
      </c>
      <c r="U570" s="166" t="s">
        <v>3573</v>
      </c>
      <c r="V570" s="166" t="s">
        <v>119</v>
      </c>
      <c r="W570" s="166" t="s">
        <v>1546</v>
      </c>
      <c r="X570" s="166" t="s">
        <v>247</v>
      </c>
      <c r="Y570" s="166" t="s">
        <v>253</v>
      </c>
      <c r="Z570" s="166" t="s">
        <v>2448</v>
      </c>
      <c r="AA570" s="166" t="s">
        <v>2169</v>
      </c>
      <c r="AB570" s="166" t="s">
        <v>2445</v>
      </c>
      <c r="AC570" s="166">
        <v>5864530</v>
      </c>
      <c r="AD570" s="166" t="s">
        <v>9</v>
      </c>
      <c r="AE570" s="166" t="s">
        <v>3574</v>
      </c>
      <c r="AF570" s="166" t="s">
        <v>9</v>
      </c>
      <c r="AG570" s="166" t="s">
        <v>3574</v>
      </c>
      <c r="AH570" s="167" t="s">
        <v>41</v>
      </c>
      <c r="AI570" s="166" t="s">
        <v>3586</v>
      </c>
      <c r="AJ570" s="166" t="s">
        <v>867</v>
      </c>
      <c r="AK570" s="166" t="s">
        <v>127</v>
      </c>
      <c r="AL570" s="166" t="s">
        <v>111</v>
      </c>
      <c r="AM570" s="168">
        <v>4109.2</v>
      </c>
      <c r="AN570" s="166"/>
      <c r="AO570" s="166" t="s">
        <v>3576</v>
      </c>
      <c r="AP570" s="166" t="s">
        <v>212</v>
      </c>
      <c r="AQ570" s="166" t="s">
        <v>184</v>
      </c>
      <c r="AR570" s="166" t="s">
        <v>826</v>
      </c>
      <c r="AS570" s="166" t="s">
        <v>2450</v>
      </c>
      <c r="AT570" s="166" t="s">
        <v>3587</v>
      </c>
      <c r="AU570" s="166" t="s">
        <v>533</v>
      </c>
      <c r="AV570" s="166"/>
      <c r="AW570" s="166" t="s">
        <v>3578</v>
      </c>
      <c r="AX570" s="166"/>
      <c r="AY570" s="166"/>
      <c r="AZ570" s="166"/>
      <c r="BA570" s="166"/>
      <c r="BB570" s="166">
        <v>83648140</v>
      </c>
      <c r="BC570" s="166" t="s">
        <v>137</v>
      </c>
      <c r="BD570" s="166" t="s">
        <v>263</v>
      </c>
      <c r="BE570" s="166" t="s">
        <v>2453</v>
      </c>
      <c r="BF570" s="166" t="s">
        <v>140</v>
      </c>
      <c r="BG570" s="166" t="s">
        <v>190</v>
      </c>
      <c r="BH570" s="166" t="s">
        <v>141</v>
      </c>
      <c r="BI570" s="166" t="s">
        <v>137</v>
      </c>
      <c r="BJ570" s="166" t="s">
        <v>111</v>
      </c>
      <c r="BK570" s="166"/>
      <c r="BL570" s="166" t="s">
        <v>142</v>
      </c>
      <c r="BM570" s="166"/>
      <c r="BN570" s="166" t="s">
        <v>192</v>
      </c>
      <c r="BO570" s="166" t="s">
        <v>307</v>
      </c>
    </row>
    <row r="571" spans="1:67">
      <c r="A571" s="166">
        <v>561</v>
      </c>
      <c r="B571" s="166" t="s">
        <v>106</v>
      </c>
      <c r="C571" s="166" t="s">
        <v>107</v>
      </c>
      <c r="D571" s="166" t="s">
        <v>2445</v>
      </c>
      <c r="E571" s="166" t="s">
        <v>2442</v>
      </c>
      <c r="F571" s="166" t="s">
        <v>201</v>
      </c>
      <c r="G571" s="166" t="s">
        <v>2443</v>
      </c>
      <c r="H571" s="166" t="s">
        <v>2444</v>
      </c>
      <c r="I571" s="166" t="s">
        <v>111</v>
      </c>
      <c r="J571" s="166" t="s">
        <v>247</v>
      </c>
      <c r="K571" s="166" t="s">
        <v>9</v>
      </c>
      <c r="L571" s="166" t="s">
        <v>113</v>
      </c>
      <c r="M571" s="166" t="s">
        <v>1387</v>
      </c>
      <c r="N571" s="166" t="s">
        <v>3571</v>
      </c>
      <c r="O571" s="166"/>
      <c r="P571" s="166"/>
      <c r="Q571" s="166" t="s">
        <v>2445</v>
      </c>
      <c r="R571" s="166" t="s">
        <v>9</v>
      </c>
      <c r="S571" s="166" t="s">
        <v>3572</v>
      </c>
      <c r="T571" s="166" t="s">
        <v>204</v>
      </c>
      <c r="U571" s="166" t="s">
        <v>3573</v>
      </c>
      <c r="V571" s="166" t="s">
        <v>119</v>
      </c>
      <c r="W571" s="166" t="s">
        <v>1546</v>
      </c>
      <c r="X571" s="166" t="s">
        <v>247</v>
      </c>
      <c r="Y571" s="166" t="s">
        <v>253</v>
      </c>
      <c r="Z571" s="166" t="s">
        <v>2448</v>
      </c>
      <c r="AA571" s="166" t="s">
        <v>2169</v>
      </c>
      <c r="AB571" s="166" t="s">
        <v>2445</v>
      </c>
      <c r="AC571" s="166">
        <v>5864530</v>
      </c>
      <c r="AD571" s="166" t="s">
        <v>9</v>
      </c>
      <c r="AE571" s="166" t="s">
        <v>3574</v>
      </c>
      <c r="AF571" s="166" t="s">
        <v>9</v>
      </c>
      <c r="AG571" s="166" t="s">
        <v>3574</v>
      </c>
      <c r="AH571" s="167" t="s">
        <v>40</v>
      </c>
      <c r="AI571" s="166" t="s">
        <v>2131</v>
      </c>
      <c r="AJ571" s="166" t="s">
        <v>1039</v>
      </c>
      <c r="AK571" s="166" t="s">
        <v>127</v>
      </c>
      <c r="AL571" s="166" t="s">
        <v>111</v>
      </c>
      <c r="AM571" s="168">
        <v>4591</v>
      </c>
      <c r="AN571" s="166"/>
      <c r="AO571" s="166" t="s">
        <v>3576</v>
      </c>
      <c r="AP571" s="166" t="s">
        <v>212</v>
      </c>
      <c r="AQ571" s="166" t="s">
        <v>184</v>
      </c>
      <c r="AR571" s="166" t="s">
        <v>826</v>
      </c>
      <c r="AS571" s="166" t="s">
        <v>2450</v>
      </c>
      <c r="AT571" s="166" t="s">
        <v>3588</v>
      </c>
      <c r="AU571" s="166" t="s">
        <v>533</v>
      </c>
      <c r="AV571" s="166"/>
      <c r="AW571" s="166" t="s">
        <v>3578</v>
      </c>
      <c r="AX571" s="166"/>
      <c r="AY571" s="166"/>
      <c r="AZ571" s="166"/>
      <c r="BA571" s="166"/>
      <c r="BB571" s="166">
        <v>83648140</v>
      </c>
      <c r="BC571" s="166" t="s">
        <v>137</v>
      </c>
      <c r="BD571" s="166" t="s">
        <v>263</v>
      </c>
      <c r="BE571" s="166" t="s">
        <v>2453</v>
      </c>
      <c r="BF571" s="166" t="s">
        <v>140</v>
      </c>
      <c r="BG571" s="166" t="s">
        <v>190</v>
      </c>
      <c r="BH571" s="166" t="s">
        <v>141</v>
      </c>
      <c r="BI571" s="166" t="s">
        <v>137</v>
      </c>
      <c r="BJ571" s="166" t="s">
        <v>111</v>
      </c>
      <c r="BK571" s="166"/>
      <c r="BL571" s="166" t="s">
        <v>142</v>
      </c>
      <c r="BM571" s="166"/>
      <c r="BN571" s="166" t="s">
        <v>192</v>
      </c>
      <c r="BO571" s="166" t="s">
        <v>307</v>
      </c>
    </row>
    <row r="572" spans="1:67">
      <c r="A572" s="166">
        <v>562</v>
      </c>
      <c r="B572" s="166" t="s">
        <v>106</v>
      </c>
      <c r="C572" s="166" t="s">
        <v>107</v>
      </c>
      <c r="D572" s="166" t="s">
        <v>2445</v>
      </c>
      <c r="E572" s="166" t="s">
        <v>2442</v>
      </c>
      <c r="F572" s="166" t="s">
        <v>201</v>
      </c>
      <c r="G572" s="166" t="s">
        <v>2443</v>
      </c>
      <c r="H572" s="166" t="s">
        <v>2444</v>
      </c>
      <c r="I572" s="166" t="s">
        <v>111</v>
      </c>
      <c r="J572" s="166" t="s">
        <v>247</v>
      </c>
      <c r="K572" s="166" t="s">
        <v>9</v>
      </c>
      <c r="L572" s="166" t="s">
        <v>113</v>
      </c>
      <c r="M572" s="166" t="s">
        <v>1387</v>
      </c>
      <c r="N572" s="166" t="s">
        <v>3571</v>
      </c>
      <c r="O572" s="166"/>
      <c r="P572" s="166"/>
      <c r="Q572" s="166" t="s">
        <v>2445</v>
      </c>
      <c r="R572" s="166" t="s">
        <v>9</v>
      </c>
      <c r="S572" s="166" t="s">
        <v>3572</v>
      </c>
      <c r="T572" s="166" t="s">
        <v>204</v>
      </c>
      <c r="U572" s="166" t="s">
        <v>3573</v>
      </c>
      <c r="V572" s="166" t="s">
        <v>119</v>
      </c>
      <c r="W572" s="166" t="s">
        <v>1546</v>
      </c>
      <c r="X572" s="166" t="s">
        <v>247</v>
      </c>
      <c r="Y572" s="166" t="s">
        <v>253</v>
      </c>
      <c r="Z572" s="166" t="s">
        <v>2448</v>
      </c>
      <c r="AA572" s="166" t="s">
        <v>2169</v>
      </c>
      <c r="AB572" s="166" t="s">
        <v>2445</v>
      </c>
      <c r="AC572" s="166">
        <v>5864530</v>
      </c>
      <c r="AD572" s="166" t="s">
        <v>9</v>
      </c>
      <c r="AE572" s="166" t="s">
        <v>3574</v>
      </c>
      <c r="AF572" s="166" t="s">
        <v>9</v>
      </c>
      <c r="AG572" s="166" t="s">
        <v>3574</v>
      </c>
      <c r="AH572" s="167" t="s">
        <v>41</v>
      </c>
      <c r="AI572" s="166" t="s">
        <v>1748</v>
      </c>
      <c r="AJ572" s="166" t="s">
        <v>842</v>
      </c>
      <c r="AK572" s="166" t="s">
        <v>127</v>
      </c>
      <c r="AL572" s="166" t="s">
        <v>111</v>
      </c>
      <c r="AM572" s="168">
        <v>4038.3</v>
      </c>
      <c r="AN572" s="166"/>
      <c r="AO572" s="166" t="s">
        <v>3576</v>
      </c>
      <c r="AP572" s="166" t="s">
        <v>212</v>
      </c>
      <c r="AQ572" s="166" t="s">
        <v>184</v>
      </c>
      <c r="AR572" s="166" t="s">
        <v>826</v>
      </c>
      <c r="AS572" s="166" t="s">
        <v>2450</v>
      </c>
      <c r="AT572" s="166" t="s">
        <v>3589</v>
      </c>
      <c r="AU572" s="166" t="s">
        <v>533</v>
      </c>
      <c r="AV572" s="166"/>
      <c r="AW572" s="166" t="s">
        <v>3578</v>
      </c>
      <c r="AX572" s="166"/>
      <c r="AY572" s="166"/>
      <c r="AZ572" s="166"/>
      <c r="BA572" s="166"/>
      <c r="BB572" s="166">
        <v>83648140</v>
      </c>
      <c r="BC572" s="166" t="s">
        <v>137</v>
      </c>
      <c r="BD572" s="166" t="s">
        <v>263</v>
      </c>
      <c r="BE572" s="166" t="s">
        <v>2453</v>
      </c>
      <c r="BF572" s="166" t="s">
        <v>140</v>
      </c>
      <c r="BG572" s="166" t="s">
        <v>190</v>
      </c>
      <c r="BH572" s="166" t="s">
        <v>141</v>
      </c>
      <c r="BI572" s="166" t="s">
        <v>137</v>
      </c>
      <c r="BJ572" s="166" t="s">
        <v>111</v>
      </c>
      <c r="BK572" s="166"/>
      <c r="BL572" s="166" t="s">
        <v>142</v>
      </c>
      <c r="BM572" s="166"/>
      <c r="BN572" s="166" t="s">
        <v>192</v>
      </c>
      <c r="BO572" s="166" t="s">
        <v>307</v>
      </c>
    </row>
    <row r="573" spans="1:67">
      <c r="A573" s="166">
        <v>563</v>
      </c>
      <c r="B573" s="166" t="s">
        <v>106</v>
      </c>
      <c r="C573" s="166" t="s">
        <v>107</v>
      </c>
      <c r="D573" s="166" t="s">
        <v>2445</v>
      </c>
      <c r="E573" s="166" t="s">
        <v>2442</v>
      </c>
      <c r="F573" s="166" t="s">
        <v>201</v>
      </c>
      <c r="G573" s="166" t="s">
        <v>2443</v>
      </c>
      <c r="H573" s="166" t="s">
        <v>2444</v>
      </c>
      <c r="I573" s="166" t="s">
        <v>111</v>
      </c>
      <c r="J573" s="166" t="s">
        <v>247</v>
      </c>
      <c r="K573" s="166" t="s">
        <v>9</v>
      </c>
      <c r="L573" s="166" t="s">
        <v>113</v>
      </c>
      <c r="M573" s="166" t="s">
        <v>1387</v>
      </c>
      <c r="N573" s="166" t="s">
        <v>3571</v>
      </c>
      <c r="O573" s="166"/>
      <c r="P573" s="166"/>
      <c r="Q573" s="166" t="s">
        <v>2445</v>
      </c>
      <c r="R573" s="166" t="s">
        <v>9</v>
      </c>
      <c r="S573" s="166" t="s">
        <v>3572</v>
      </c>
      <c r="T573" s="166" t="s">
        <v>204</v>
      </c>
      <c r="U573" s="166" t="s">
        <v>3573</v>
      </c>
      <c r="V573" s="166" t="s">
        <v>119</v>
      </c>
      <c r="W573" s="166" t="s">
        <v>1546</v>
      </c>
      <c r="X573" s="166" t="s">
        <v>247</v>
      </c>
      <c r="Y573" s="166" t="s">
        <v>253</v>
      </c>
      <c r="Z573" s="166" t="s">
        <v>2448</v>
      </c>
      <c r="AA573" s="166" t="s">
        <v>2169</v>
      </c>
      <c r="AB573" s="166" t="s">
        <v>2445</v>
      </c>
      <c r="AC573" s="166">
        <v>5864530</v>
      </c>
      <c r="AD573" s="166" t="s">
        <v>9</v>
      </c>
      <c r="AE573" s="166" t="s">
        <v>3574</v>
      </c>
      <c r="AF573" s="166" t="s">
        <v>9</v>
      </c>
      <c r="AG573" s="166" t="s">
        <v>3574</v>
      </c>
      <c r="AH573" s="167" t="s">
        <v>41</v>
      </c>
      <c r="AI573" s="166" t="s">
        <v>3590</v>
      </c>
      <c r="AJ573" s="166" t="s">
        <v>875</v>
      </c>
      <c r="AK573" s="166" t="s">
        <v>127</v>
      </c>
      <c r="AL573" s="166" t="s">
        <v>111</v>
      </c>
      <c r="AM573" s="168">
        <v>10000</v>
      </c>
      <c r="AN573" s="166"/>
      <c r="AO573" s="166" t="s">
        <v>3576</v>
      </c>
      <c r="AP573" s="166" t="s">
        <v>212</v>
      </c>
      <c r="AQ573" s="166" t="s">
        <v>184</v>
      </c>
      <c r="AR573" s="166" t="s">
        <v>826</v>
      </c>
      <c r="AS573" s="166" t="s">
        <v>2450</v>
      </c>
      <c r="AT573" s="166"/>
      <c r="AU573" s="166" t="s">
        <v>533</v>
      </c>
      <c r="AV573" s="166"/>
      <c r="AW573" s="166" t="s">
        <v>3578</v>
      </c>
      <c r="AX573" s="166"/>
      <c r="AY573" s="166"/>
      <c r="AZ573" s="166"/>
      <c r="BA573" s="166"/>
      <c r="BB573" s="166">
        <v>83648140</v>
      </c>
      <c r="BC573" s="166" t="s">
        <v>137</v>
      </c>
      <c r="BD573" s="166" t="s">
        <v>263</v>
      </c>
      <c r="BE573" s="166" t="s">
        <v>2453</v>
      </c>
      <c r="BF573" s="166" t="s">
        <v>140</v>
      </c>
      <c r="BG573" s="166" t="s">
        <v>190</v>
      </c>
      <c r="BH573" s="166" t="s">
        <v>141</v>
      </c>
      <c r="BI573" s="166" t="s">
        <v>137</v>
      </c>
      <c r="BJ573" s="166" t="s">
        <v>111</v>
      </c>
      <c r="BK573" s="166"/>
      <c r="BL573" s="166"/>
      <c r="BM573" s="166"/>
      <c r="BN573" s="166" t="s">
        <v>192</v>
      </c>
      <c r="BO573" s="166" t="s">
        <v>307</v>
      </c>
    </row>
    <row r="574" spans="1:67">
      <c r="A574" s="166">
        <v>564</v>
      </c>
      <c r="B574" s="166" t="s">
        <v>106</v>
      </c>
      <c r="C574" s="166" t="s">
        <v>107</v>
      </c>
      <c r="D574" s="166" t="s">
        <v>3591</v>
      </c>
      <c r="E574" s="166" t="s">
        <v>3592</v>
      </c>
      <c r="F574" s="166" t="s">
        <v>1372</v>
      </c>
      <c r="G574" s="166" t="s">
        <v>3593</v>
      </c>
      <c r="H574" s="166" t="s">
        <v>3594</v>
      </c>
      <c r="I574" s="166"/>
      <c r="J574" s="166" t="s">
        <v>198</v>
      </c>
      <c r="K574" s="166" t="s">
        <v>32</v>
      </c>
      <c r="L574" s="166" t="s">
        <v>171</v>
      </c>
      <c r="M574" s="166" t="s">
        <v>172</v>
      </c>
      <c r="N574" s="166" t="s">
        <v>1375</v>
      </c>
      <c r="O574" s="166"/>
      <c r="P574" s="166"/>
      <c r="Q574" s="166" t="s">
        <v>3591</v>
      </c>
      <c r="R574" s="166" t="s">
        <v>32</v>
      </c>
      <c r="S574" s="166" t="s">
        <v>3595</v>
      </c>
      <c r="T574" s="166" t="s">
        <v>117</v>
      </c>
      <c r="U574" s="166" t="s">
        <v>3596</v>
      </c>
      <c r="V574" s="166" t="s">
        <v>119</v>
      </c>
      <c r="W574" s="166" t="s">
        <v>627</v>
      </c>
      <c r="X574" s="166" t="s">
        <v>198</v>
      </c>
      <c r="Y574" s="166" t="s">
        <v>3597</v>
      </c>
      <c r="Z574" s="166" t="s">
        <v>3598</v>
      </c>
      <c r="AA574" s="166" t="s">
        <v>508</v>
      </c>
      <c r="AB574" s="166" t="s">
        <v>3591</v>
      </c>
      <c r="AC574" s="166">
        <v>5864467</v>
      </c>
      <c r="AD574" s="166" t="s">
        <v>32</v>
      </c>
      <c r="AE574" s="166" t="s">
        <v>3599</v>
      </c>
      <c r="AF574" s="166" t="s">
        <v>32</v>
      </c>
      <c r="AG574" s="166" t="s">
        <v>3600</v>
      </c>
      <c r="AH574" s="167" t="s">
        <v>38</v>
      </c>
      <c r="AI574" s="166" t="s">
        <v>3601</v>
      </c>
      <c r="AJ574" s="166" t="s">
        <v>888</v>
      </c>
      <c r="AK574" s="166" t="s">
        <v>127</v>
      </c>
      <c r="AL574" s="166" t="s">
        <v>111</v>
      </c>
      <c r="AM574" s="168">
        <v>6700</v>
      </c>
      <c r="AN574" s="166"/>
      <c r="AO574" s="166" t="s">
        <v>1372</v>
      </c>
      <c r="AP574" s="166" t="s">
        <v>130</v>
      </c>
      <c r="AQ574" s="166" t="s">
        <v>184</v>
      </c>
      <c r="AR574" s="166"/>
      <c r="AS574" s="166" t="s">
        <v>3602</v>
      </c>
      <c r="AT574" s="166"/>
      <c r="AU574" s="166" t="s">
        <v>533</v>
      </c>
      <c r="AV574" s="166"/>
      <c r="AW574" s="166" t="s">
        <v>3603</v>
      </c>
      <c r="AX574" s="166"/>
      <c r="AY574" s="166"/>
      <c r="AZ574" s="166"/>
      <c r="BA574" s="166"/>
      <c r="BB574" s="166">
        <v>39674379</v>
      </c>
      <c r="BC574" s="166" t="s">
        <v>137</v>
      </c>
      <c r="BD574" s="166" t="s">
        <v>238</v>
      </c>
      <c r="BE574" s="166" t="s">
        <v>305</v>
      </c>
      <c r="BF574" s="166" t="s">
        <v>217</v>
      </c>
      <c r="BG574" s="166" t="s">
        <v>450</v>
      </c>
      <c r="BH574" s="166" t="s">
        <v>141</v>
      </c>
      <c r="BI574" s="166" t="s">
        <v>191</v>
      </c>
      <c r="BJ574" s="166" t="s">
        <v>111</v>
      </c>
      <c r="BK574" s="166"/>
      <c r="BL574" s="166"/>
      <c r="BM574" s="166"/>
      <c r="BN574" s="166"/>
      <c r="BO574" s="166" t="s">
        <v>172</v>
      </c>
    </row>
    <row r="575" spans="1:67">
      <c r="A575" s="166">
        <v>565</v>
      </c>
      <c r="B575" s="166" t="s">
        <v>106</v>
      </c>
      <c r="C575" s="166" t="s">
        <v>107</v>
      </c>
      <c r="D575" s="166" t="s">
        <v>3591</v>
      </c>
      <c r="E575" s="166" t="s">
        <v>3592</v>
      </c>
      <c r="F575" s="166" t="s">
        <v>1372</v>
      </c>
      <c r="G575" s="166" t="s">
        <v>3593</v>
      </c>
      <c r="H575" s="166" t="s">
        <v>3594</v>
      </c>
      <c r="I575" s="166"/>
      <c r="J575" s="166" t="s">
        <v>198</v>
      </c>
      <c r="K575" s="166" t="s">
        <v>32</v>
      </c>
      <c r="L575" s="166" t="s">
        <v>171</v>
      </c>
      <c r="M575" s="166" t="s">
        <v>172</v>
      </c>
      <c r="N575" s="166" t="s">
        <v>1375</v>
      </c>
      <c r="O575" s="166"/>
      <c r="P575" s="166"/>
      <c r="Q575" s="166" t="s">
        <v>3591</v>
      </c>
      <c r="R575" s="166" t="s">
        <v>32</v>
      </c>
      <c r="S575" s="166" t="s">
        <v>3595</v>
      </c>
      <c r="T575" s="166" t="s">
        <v>117</v>
      </c>
      <c r="U575" s="166" t="s">
        <v>3596</v>
      </c>
      <c r="V575" s="166" t="s">
        <v>119</v>
      </c>
      <c r="W575" s="166" t="s">
        <v>627</v>
      </c>
      <c r="X575" s="166" t="s">
        <v>198</v>
      </c>
      <c r="Y575" s="166" t="s">
        <v>3597</v>
      </c>
      <c r="Z575" s="166" t="s">
        <v>3598</v>
      </c>
      <c r="AA575" s="166" t="s">
        <v>508</v>
      </c>
      <c r="AB575" s="166" t="s">
        <v>3591</v>
      </c>
      <c r="AC575" s="166">
        <v>5864467</v>
      </c>
      <c r="AD575" s="166" t="s">
        <v>32</v>
      </c>
      <c r="AE575" s="166" t="s">
        <v>3599</v>
      </c>
      <c r="AF575" s="166" t="s">
        <v>32</v>
      </c>
      <c r="AG575" s="166" t="s">
        <v>3600</v>
      </c>
      <c r="AH575" s="167" t="s">
        <v>38</v>
      </c>
      <c r="AI575" s="166" t="s">
        <v>3604</v>
      </c>
      <c r="AJ575" s="166" t="s">
        <v>734</v>
      </c>
      <c r="AK575" s="166" t="s">
        <v>127</v>
      </c>
      <c r="AL575" s="166" t="s">
        <v>111</v>
      </c>
      <c r="AM575" s="168">
        <v>4800</v>
      </c>
      <c r="AN575" s="166"/>
      <c r="AO575" s="166" t="s">
        <v>1372</v>
      </c>
      <c r="AP575" s="166" t="s">
        <v>130</v>
      </c>
      <c r="AQ575" s="166" t="s">
        <v>184</v>
      </c>
      <c r="AR575" s="166"/>
      <c r="AS575" s="166" t="s">
        <v>3602</v>
      </c>
      <c r="AT575" s="166"/>
      <c r="AU575" s="166" t="s">
        <v>533</v>
      </c>
      <c r="AV575" s="166"/>
      <c r="AW575" s="166" t="s">
        <v>3603</v>
      </c>
      <c r="AX575" s="166"/>
      <c r="AY575" s="166"/>
      <c r="AZ575" s="166"/>
      <c r="BA575" s="166"/>
      <c r="BB575" s="166">
        <v>39674379</v>
      </c>
      <c r="BC575" s="166" t="s">
        <v>137</v>
      </c>
      <c r="BD575" s="166" t="s">
        <v>238</v>
      </c>
      <c r="BE575" s="166" t="s">
        <v>305</v>
      </c>
      <c r="BF575" s="166" t="s">
        <v>217</v>
      </c>
      <c r="BG575" s="166" t="s">
        <v>450</v>
      </c>
      <c r="BH575" s="166" t="s">
        <v>141</v>
      </c>
      <c r="BI575" s="166" t="s">
        <v>191</v>
      </c>
      <c r="BJ575" s="166" t="s">
        <v>111</v>
      </c>
      <c r="BK575" s="166"/>
      <c r="BL575" s="166"/>
      <c r="BM575" s="166"/>
      <c r="BN575" s="166"/>
      <c r="BO575" s="166" t="s">
        <v>172</v>
      </c>
    </row>
    <row r="576" spans="1:67">
      <c r="A576" s="166">
        <v>566</v>
      </c>
      <c r="B576" s="166" t="s">
        <v>106</v>
      </c>
      <c r="C576" s="166" t="s">
        <v>107</v>
      </c>
      <c r="D576" s="166" t="s">
        <v>3605</v>
      </c>
      <c r="E576" s="166" t="s">
        <v>3606</v>
      </c>
      <c r="F576" s="166" t="s">
        <v>1005</v>
      </c>
      <c r="G576" s="166" t="s">
        <v>3607</v>
      </c>
      <c r="H576" s="166" t="s">
        <v>3608</v>
      </c>
      <c r="I576" s="166"/>
      <c r="J576" s="166" t="s">
        <v>228</v>
      </c>
      <c r="K576" s="166" t="s">
        <v>9</v>
      </c>
      <c r="L576" s="166" t="s">
        <v>171</v>
      </c>
      <c r="M576" s="166" t="s">
        <v>172</v>
      </c>
      <c r="N576" s="166" t="s">
        <v>1008</v>
      </c>
      <c r="O576" s="166"/>
      <c r="P576" s="166"/>
      <c r="Q576" s="166" t="s">
        <v>3605</v>
      </c>
      <c r="R576" s="166" t="s">
        <v>9</v>
      </c>
      <c r="S576" s="166" t="s">
        <v>3609</v>
      </c>
      <c r="T576" s="166" t="s">
        <v>117</v>
      </c>
      <c r="U576" s="166" t="s">
        <v>3610</v>
      </c>
      <c r="V576" s="166" t="s">
        <v>119</v>
      </c>
      <c r="W576" s="166" t="s">
        <v>276</v>
      </c>
      <c r="X576" s="166" t="s">
        <v>228</v>
      </c>
      <c r="Y576" s="166" t="s">
        <v>543</v>
      </c>
      <c r="Z576" s="166" t="s">
        <v>1717</v>
      </c>
      <c r="AA576" s="166" t="s">
        <v>3611</v>
      </c>
      <c r="AB576" s="166" t="s">
        <v>3605</v>
      </c>
      <c r="AC576" s="166">
        <v>5864419</v>
      </c>
      <c r="AD576" s="166" t="s">
        <v>9</v>
      </c>
      <c r="AE576" s="166" t="s">
        <v>3612</v>
      </c>
      <c r="AF576" s="166" t="s">
        <v>9</v>
      </c>
      <c r="AG576" s="166" t="s">
        <v>3613</v>
      </c>
      <c r="AH576" s="167" t="s">
        <v>38</v>
      </c>
      <c r="AI576" s="166" t="s">
        <v>3614</v>
      </c>
      <c r="AJ576" s="166" t="s">
        <v>888</v>
      </c>
      <c r="AK576" s="166" t="s">
        <v>127</v>
      </c>
      <c r="AL576" s="166" t="s">
        <v>111</v>
      </c>
      <c r="AM576" s="168">
        <v>15500</v>
      </c>
      <c r="AN576" s="166"/>
      <c r="AO576" s="166" t="s">
        <v>1005</v>
      </c>
      <c r="AP576" s="166" t="s">
        <v>130</v>
      </c>
      <c r="AQ576" s="166" t="s">
        <v>184</v>
      </c>
      <c r="AR576" s="166"/>
      <c r="AS576" s="166" t="s">
        <v>3615</v>
      </c>
      <c r="AT576" s="166"/>
      <c r="AU576" s="166" t="s">
        <v>533</v>
      </c>
      <c r="AV576" s="166"/>
      <c r="AW576" s="166" t="s">
        <v>3616</v>
      </c>
      <c r="AX576" s="166"/>
      <c r="AY576" s="166"/>
      <c r="AZ576" s="166"/>
      <c r="BA576" s="166"/>
      <c r="BB576" s="166">
        <v>69433143</v>
      </c>
      <c r="BC576" s="166" t="s">
        <v>137</v>
      </c>
      <c r="BD576" s="166" t="s">
        <v>238</v>
      </c>
      <c r="BE576" s="166" t="s">
        <v>285</v>
      </c>
      <c r="BF576" s="166" t="s">
        <v>1710</v>
      </c>
      <c r="BG576" s="166" t="s">
        <v>190</v>
      </c>
      <c r="BH576" s="166" t="s">
        <v>286</v>
      </c>
      <c r="BI576" s="166" t="s">
        <v>191</v>
      </c>
      <c r="BJ576" s="166" t="s">
        <v>111</v>
      </c>
      <c r="BK576" s="166"/>
      <c r="BL576" s="166"/>
      <c r="BM576" s="166"/>
      <c r="BN576" s="166" t="s">
        <v>192</v>
      </c>
      <c r="BO576" s="166" t="s">
        <v>172</v>
      </c>
    </row>
    <row r="577" spans="1:67">
      <c r="A577" s="166">
        <v>567</v>
      </c>
      <c r="B577" s="166" t="s">
        <v>106</v>
      </c>
      <c r="C577" s="166" t="s">
        <v>107</v>
      </c>
      <c r="D577" s="166"/>
      <c r="E577" s="166" t="s">
        <v>3617</v>
      </c>
      <c r="F577" s="166"/>
      <c r="G577" s="166" t="s">
        <v>3618</v>
      </c>
      <c r="H577" s="166" t="s">
        <v>3619</v>
      </c>
      <c r="I577" s="166" t="s">
        <v>3620</v>
      </c>
      <c r="J577" s="166" t="s">
        <v>1893</v>
      </c>
      <c r="K577" s="166" t="s">
        <v>23</v>
      </c>
      <c r="L577" s="166" t="s">
        <v>3621</v>
      </c>
      <c r="M577" s="166" t="s">
        <v>3621</v>
      </c>
      <c r="N577" s="166"/>
      <c r="O577" s="166"/>
      <c r="P577" s="166"/>
      <c r="Q577" s="166" t="s">
        <v>3622</v>
      </c>
      <c r="R577" s="166" t="s">
        <v>23</v>
      </c>
      <c r="S577" s="166" t="s">
        <v>3623</v>
      </c>
      <c r="T577" s="166" t="s">
        <v>117</v>
      </c>
      <c r="U577" s="166" t="s">
        <v>3624</v>
      </c>
      <c r="V577" s="166" t="s">
        <v>119</v>
      </c>
      <c r="W577" s="166" t="s">
        <v>366</v>
      </c>
      <c r="X577" s="166" t="s">
        <v>112</v>
      </c>
      <c r="Y577" s="166" t="s">
        <v>3625</v>
      </c>
      <c r="Z577" s="166" t="s">
        <v>1078</v>
      </c>
      <c r="AA577" s="166" t="s">
        <v>3626</v>
      </c>
      <c r="AB577" s="166" t="s">
        <v>3622</v>
      </c>
      <c r="AC577" s="166">
        <v>5864206</v>
      </c>
      <c r="AD577" s="166" t="s">
        <v>23</v>
      </c>
      <c r="AE577" s="166" t="s">
        <v>3627</v>
      </c>
      <c r="AF577" s="166" t="s">
        <v>23</v>
      </c>
      <c r="AG577" s="166" t="s">
        <v>3627</v>
      </c>
      <c r="AH577" s="167" t="s">
        <v>41</v>
      </c>
      <c r="AI577" s="166" t="s">
        <v>2797</v>
      </c>
      <c r="AJ577" s="166" t="s">
        <v>164</v>
      </c>
      <c r="AK577" s="166" t="s">
        <v>127</v>
      </c>
      <c r="AL577" s="166" t="s">
        <v>111</v>
      </c>
      <c r="AM577" s="168">
        <v>4472.7</v>
      </c>
      <c r="AN577" s="166"/>
      <c r="AO577" s="166" t="s">
        <v>111</v>
      </c>
      <c r="AP577" s="166" t="s">
        <v>130</v>
      </c>
      <c r="AQ577" s="166" t="s">
        <v>184</v>
      </c>
      <c r="AR577" s="166" t="s">
        <v>843</v>
      </c>
      <c r="AS577" s="166" t="s">
        <v>3628</v>
      </c>
      <c r="AT577" s="166" t="s">
        <v>3629</v>
      </c>
      <c r="AU577" s="166" t="s">
        <v>533</v>
      </c>
      <c r="AV577" s="166"/>
      <c r="AW577" s="166" t="s">
        <v>3630</v>
      </c>
      <c r="AX577" s="166"/>
      <c r="AY577" s="166"/>
      <c r="AZ577" s="166"/>
      <c r="BA577" s="166"/>
      <c r="BB577" s="166">
        <v>44602116</v>
      </c>
      <c r="BC577" s="166" t="s">
        <v>137</v>
      </c>
      <c r="BD577" s="166" t="s">
        <v>238</v>
      </c>
      <c r="BE577" s="166" t="s">
        <v>375</v>
      </c>
      <c r="BF577" s="166" t="s">
        <v>111</v>
      </c>
      <c r="BG577" s="166"/>
      <c r="BH577" s="166" t="s">
        <v>286</v>
      </c>
      <c r="BI577" s="166" t="s">
        <v>191</v>
      </c>
      <c r="BJ577" s="166" t="s">
        <v>111</v>
      </c>
      <c r="BK577" s="166"/>
      <c r="BL577" s="166" t="s">
        <v>142</v>
      </c>
      <c r="BM577" s="166"/>
      <c r="BN577" s="166" t="s">
        <v>192</v>
      </c>
      <c r="BO577" s="166"/>
    </row>
    <row r="578" spans="1:67">
      <c r="A578" s="166">
        <v>568</v>
      </c>
      <c r="B578" s="166" t="s">
        <v>106</v>
      </c>
      <c r="C578" s="166" t="s">
        <v>107</v>
      </c>
      <c r="D578" s="166"/>
      <c r="E578" s="166" t="s">
        <v>3617</v>
      </c>
      <c r="F578" s="166"/>
      <c r="G578" s="166" t="s">
        <v>3618</v>
      </c>
      <c r="H578" s="166" t="s">
        <v>3619</v>
      </c>
      <c r="I578" s="166" t="s">
        <v>3620</v>
      </c>
      <c r="J578" s="166" t="s">
        <v>1893</v>
      </c>
      <c r="K578" s="166" t="s">
        <v>23</v>
      </c>
      <c r="L578" s="166" t="s">
        <v>3621</v>
      </c>
      <c r="M578" s="166" t="s">
        <v>3621</v>
      </c>
      <c r="N578" s="166"/>
      <c r="O578" s="166"/>
      <c r="P578" s="166"/>
      <c r="Q578" s="166" t="s">
        <v>3622</v>
      </c>
      <c r="R578" s="166" t="s">
        <v>23</v>
      </c>
      <c r="S578" s="166" t="s">
        <v>3623</v>
      </c>
      <c r="T578" s="166" t="s">
        <v>117</v>
      </c>
      <c r="U578" s="166" t="s">
        <v>3624</v>
      </c>
      <c r="V578" s="166" t="s">
        <v>119</v>
      </c>
      <c r="W578" s="166" t="s">
        <v>366</v>
      </c>
      <c r="X578" s="166" t="s">
        <v>112</v>
      </c>
      <c r="Y578" s="166" t="s">
        <v>3625</v>
      </c>
      <c r="Z578" s="166" t="s">
        <v>1078</v>
      </c>
      <c r="AA578" s="166" t="s">
        <v>3626</v>
      </c>
      <c r="AB578" s="166" t="s">
        <v>3622</v>
      </c>
      <c r="AC578" s="166">
        <v>5864206</v>
      </c>
      <c r="AD578" s="166" t="s">
        <v>23</v>
      </c>
      <c r="AE578" s="166" t="s">
        <v>3627</v>
      </c>
      <c r="AF578" s="166" t="s">
        <v>23</v>
      </c>
      <c r="AG578" s="166" t="s">
        <v>3627</v>
      </c>
      <c r="AH578" s="167" t="s">
        <v>41</v>
      </c>
      <c r="AI578" s="166" t="s">
        <v>2310</v>
      </c>
      <c r="AJ578" s="166" t="s">
        <v>928</v>
      </c>
      <c r="AK578" s="166" t="s">
        <v>127</v>
      </c>
      <c r="AL578" s="166" t="s">
        <v>111</v>
      </c>
      <c r="AM578" s="168">
        <v>6545.8</v>
      </c>
      <c r="AN578" s="166"/>
      <c r="AO578" s="166" t="s">
        <v>111</v>
      </c>
      <c r="AP578" s="166" t="s">
        <v>130</v>
      </c>
      <c r="AQ578" s="166" t="s">
        <v>184</v>
      </c>
      <c r="AR578" s="166" t="s">
        <v>843</v>
      </c>
      <c r="AS578" s="166" t="s">
        <v>3628</v>
      </c>
      <c r="AT578" s="166" t="s">
        <v>3631</v>
      </c>
      <c r="AU578" s="166" t="s">
        <v>533</v>
      </c>
      <c r="AV578" s="166"/>
      <c r="AW578" s="166" t="s">
        <v>3630</v>
      </c>
      <c r="AX578" s="166"/>
      <c r="AY578" s="166"/>
      <c r="AZ578" s="166"/>
      <c r="BA578" s="166"/>
      <c r="BB578" s="166">
        <v>44602116</v>
      </c>
      <c r="BC578" s="166" t="s">
        <v>137</v>
      </c>
      <c r="BD578" s="166" t="s">
        <v>238</v>
      </c>
      <c r="BE578" s="166" t="s">
        <v>375</v>
      </c>
      <c r="BF578" s="166" t="s">
        <v>111</v>
      </c>
      <c r="BG578" s="166"/>
      <c r="BH578" s="166" t="s">
        <v>286</v>
      </c>
      <c r="BI578" s="166" t="s">
        <v>191</v>
      </c>
      <c r="BJ578" s="166" t="s">
        <v>111</v>
      </c>
      <c r="BK578" s="166"/>
      <c r="BL578" s="166" t="s">
        <v>142</v>
      </c>
      <c r="BM578" s="166"/>
      <c r="BN578" s="166" t="s">
        <v>192</v>
      </c>
      <c r="BO578" s="166"/>
    </row>
    <row r="579" spans="1:67">
      <c r="A579" s="166">
        <v>569</v>
      </c>
      <c r="B579" s="166" t="s">
        <v>106</v>
      </c>
      <c r="C579" s="166" t="s">
        <v>107</v>
      </c>
      <c r="D579" s="166"/>
      <c r="E579" s="166" t="s">
        <v>3617</v>
      </c>
      <c r="F579" s="166"/>
      <c r="G579" s="166" t="s">
        <v>3618</v>
      </c>
      <c r="H579" s="166" t="s">
        <v>3619</v>
      </c>
      <c r="I579" s="166" t="s">
        <v>3620</v>
      </c>
      <c r="J579" s="166" t="s">
        <v>1893</v>
      </c>
      <c r="K579" s="166" t="s">
        <v>23</v>
      </c>
      <c r="L579" s="166" t="s">
        <v>3621</v>
      </c>
      <c r="M579" s="166" t="s">
        <v>3621</v>
      </c>
      <c r="N579" s="166"/>
      <c r="O579" s="166"/>
      <c r="P579" s="166"/>
      <c r="Q579" s="166" t="s">
        <v>3622</v>
      </c>
      <c r="R579" s="166" t="s">
        <v>23</v>
      </c>
      <c r="S579" s="166" t="s">
        <v>3623</v>
      </c>
      <c r="T579" s="166" t="s">
        <v>117</v>
      </c>
      <c r="U579" s="166" t="s">
        <v>3624</v>
      </c>
      <c r="V579" s="166" t="s">
        <v>119</v>
      </c>
      <c r="W579" s="166" t="s">
        <v>366</v>
      </c>
      <c r="X579" s="166" t="s">
        <v>112</v>
      </c>
      <c r="Y579" s="166" t="s">
        <v>3625</v>
      </c>
      <c r="Z579" s="166" t="s">
        <v>1078</v>
      </c>
      <c r="AA579" s="166" t="s">
        <v>3626</v>
      </c>
      <c r="AB579" s="166" t="s">
        <v>3622</v>
      </c>
      <c r="AC579" s="166">
        <v>5864206</v>
      </c>
      <c r="AD579" s="166" t="s">
        <v>23</v>
      </c>
      <c r="AE579" s="166" t="s">
        <v>3627</v>
      </c>
      <c r="AF579" s="166" t="s">
        <v>23</v>
      </c>
      <c r="AG579" s="166" t="s">
        <v>3627</v>
      </c>
      <c r="AH579" s="167" t="s">
        <v>41</v>
      </c>
      <c r="AI579" s="166" t="s">
        <v>2307</v>
      </c>
      <c r="AJ579" s="166" t="s">
        <v>925</v>
      </c>
      <c r="AK579" s="166" t="s">
        <v>127</v>
      </c>
      <c r="AL579" s="166" t="s">
        <v>111</v>
      </c>
      <c r="AM579" s="168">
        <v>3117.1</v>
      </c>
      <c r="AN579" s="166"/>
      <c r="AO579" s="166" t="s">
        <v>111</v>
      </c>
      <c r="AP579" s="166" t="s">
        <v>130</v>
      </c>
      <c r="AQ579" s="166" t="s">
        <v>184</v>
      </c>
      <c r="AR579" s="166" t="s">
        <v>843</v>
      </c>
      <c r="AS579" s="166" t="s">
        <v>3628</v>
      </c>
      <c r="AT579" s="166" t="s">
        <v>3632</v>
      </c>
      <c r="AU579" s="166" t="s">
        <v>533</v>
      </c>
      <c r="AV579" s="166"/>
      <c r="AW579" s="166" t="s">
        <v>3630</v>
      </c>
      <c r="AX579" s="166"/>
      <c r="AY579" s="166"/>
      <c r="AZ579" s="166"/>
      <c r="BA579" s="166"/>
      <c r="BB579" s="166">
        <v>44602116</v>
      </c>
      <c r="BC579" s="166" t="s">
        <v>137</v>
      </c>
      <c r="BD579" s="166" t="s">
        <v>238</v>
      </c>
      <c r="BE579" s="166" t="s">
        <v>375</v>
      </c>
      <c r="BF579" s="166" t="s">
        <v>111</v>
      </c>
      <c r="BG579" s="166"/>
      <c r="BH579" s="166" t="s">
        <v>286</v>
      </c>
      <c r="BI579" s="166" t="s">
        <v>191</v>
      </c>
      <c r="BJ579" s="166" t="s">
        <v>111</v>
      </c>
      <c r="BK579" s="166"/>
      <c r="BL579" s="166" t="s">
        <v>142</v>
      </c>
      <c r="BM579" s="166"/>
      <c r="BN579" s="166" t="s">
        <v>192</v>
      </c>
      <c r="BO579" s="166"/>
    </row>
    <row r="580" spans="1:67">
      <c r="A580" s="166">
        <v>570</v>
      </c>
      <c r="B580" s="166" t="s">
        <v>106</v>
      </c>
      <c r="C580" s="166" t="s">
        <v>107</v>
      </c>
      <c r="D580" s="166"/>
      <c r="E580" s="166" t="s">
        <v>3617</v>
      </c>
      <c r="F580" s="166"/>
      <c r="G580" s="166" t="s">
        <v>3618</v>
      </c>
      <c r="H580" s="166" t="s">
        <v>3619</v>
      </c>
      <c r="I580" s="166" t="s">
        <v>3620</v>
      </c>
      <c r="J580" s="166" t="s">
        <v>1893</v>
      </c>
      <c r="K580" s="166" t="s">
        <v>23</v>
      </c>
      <c r="L580" s="166" t="s">
        <v>3621</v>
      </c>
      <c r="M580" s="166" t="s">
        <v>3621</v>
      </c>
      <c r="N580" s="166"/>
      <c r="O580" s="166"/>
      <c r="P580" s="166"/>
      <c r="Q580" s="166" t="s">
        <v>3622</v>
      </c>
      <c r="R580" s="166" t="s">
        <v>23</v>
      </c>
      <c r="S580" s="166" t="s">
        <v>3623</v>
      </c>
      <c r="T580" s="166" t="s">
        <v>117</v>
      </c>
      <c r="U580" s="166" t="s">
        <v>3624</v>
      </c>
      <c r="V580" s="166" t="s">
        <v>119</v>
      </c>
      <c r="W580" s="166" t="s">
        <v>366</v>
      </c>
      <c r="X580" s="166" t="s">
        <v>112</v>
      </c>
      <c r="Y580" s="166" t="s">
        <v>3625</v>
      </c>
      <c r="Z580" s="166" t="s">
        <v>1078</v>
      </c>
      <c r="AA580" s="166" t="s">
        <v>3626</v>
      </c>
      <c r="AB580" s="166" t="s">
        <v>3622</v>
      </c>
      <c r="AC580" s="166">
        <v>5864206</v>
      </c>
      <c r="AD580" s="166" t="s">
        <v>23</v>
      </c>
      <c r="AE580" s="166" t="s">
        <v>3627</v>
      </c>
      <c r="AF580" s="166" t="s">
        <v>23</v>
      </c>
      <c r="AG580" s="166" t="s">
        <v>3627</v>
      </c>
      <c r="AH580" s="167" t="s">
        <v>41</v>
      </c>
      <c r="AI580" s="166" t="s">
        <v>2810</v>
      </c>
      <c r="AJ580" s="166" t="s">
        <v>158</v>
      </c>
      <c r="AK580" s="166" t="s">
        <v>127</v>
      </c>
      <c r="AL580" s="166" t="s">
        <v>111</v>
      </c>
      <c r="AM580" s="168">
        <v>6514.6</v>
      </c>
      <c r="AN580" s="166"/>
      <c r="AO580" s="166" t="s">
        <v>111</v>
      </c>
      <c r="AP580" s="166" t="s">
        <v>130</v>
      </c>
      <c r="AQ580" s="166" t="s">
        <v>184</v>
      </c>
      <c r="AR580" s="166" t="s">
        <v>843</v>
      </c>
      <c r="AS580" s="166" t="s">
        <v>3628</v>
      </c>
      <c r="AT580" s="166" t="s">
        <v>3633</v>
      </c>
      <c r="AU580" s="166" t="s">
        <v>533</v>
      </c>
      <c r="AV580" s="166"/>
      <c r="AW580" s="166" t="s">
        <v>3630</v>
      </c>
      <c r="AX580" s="166"/>
      <c r="AY580" s="166"/>
      <c r="AZ580" s="166"/>
      <c r="BA580" s="166"/>
      <c r="BB580" s="166">
        <v>44602116</v>
      </c>
      <c r="BC580" s="166" t="s">
        <v>137</v>
      </c>
      <c r="BD580" s="166" t="s">
        <v>238</v>
      </c>
      <c r="BE580" s="166" t="s">
        <v>375</v>
      </c>
      <c r="BF580" s="166" t="s">
        <v>111</v>
      </c>
      <c r="BG580" s="166"/>
      <c r="BH580" s="166" t="s">
        <v>286</v>
      </c>
      <c r="BI580" s="166" t="s">
        <v>191</v>
      </c>
      <c r="BJ580" s="166" t="s">
        <v>111</v>
      </c>
      <c r="BK580" s="166"/>
      <c r="BL580" s="166" t="s">
        <v>142</v>
      </c>
      <c r="BM580" s="166"/>
      <c r="BN580" s="166" t="s">
        <v>192</v>
      </c>
      <c r="BO580" s="166"/>
    </row>
    <row r="581" spans="1:67">
      <c r="A581" s="166">
        <v>571</v>
      </c>
      <c r="B581" s="166" t="s">
        <v>106</v>
      </c>
      <c r="C581" s="166" t="s">
        <v>107</v>
      </c>
      <c r="D581" s="166"/>
      <c r="E581" s="166" t="s">
        <v>3617</v>
      </c>
      <c r="F581" s="166"/>
      <c r="G581" s="166" t="s">
        <v>3618</v>
      </c>
      <c r="H581" s="166" t="s">
        <v>3619</v>
      </c>
      <c r="I581" s="166" t="s">
        <v>3620</v>
      </c>
      <c r="J581" s="166" t="s">
        <v>1893</v>
      </c>
      <c r="K581" s="166" t="s">
        <v>23</v>
      </c>
      <c r="L581" s="166" t="s">
        <v>3621</v>
      </c>
      <c r="M581" s="166" t="s">
        <v>3621</v>
      </c>
      <c r="N581" s="166"/>
      <c r="O581" s="166"/>
      <c r="P581" s="166"/>
      <c r="Q581" s="166" t="s">
        <v>3622</v>
      </c>
      <c r="R581" s="166" t="s">
        <v>23</v>
      </c>
      <c r="S581" s="166" t="s">
        <v>3623</v>
      </c>
      <c r="T581" s="166" t="s">
        <v>117</v>
      </c>
      <c r="U581" s="166" t="s">
        <v>3624</v>
      </c>
      <c r="V581" s="166" t="s">
        <v>119</v>
      </c>
      <c r="W581" s="166" t="s">
        <v>366</v>
      </c>
      <c r="X581" s="166" t="s">
        <v>112</v>
      </c>
      <c r="Y581" s="166" t="s">
        <v>3625</v>
      </c>
      <c r="Z581" s="166" t="s">
        <v>1078</v>
      </c>
      <c r="AA581" s="166" t="s">
        <v>3626</v>
      </c>
      <c r="AB581" s="166" t="s">
        <v>3622</v>
      </c>
      <c r="AC581" s="166">
        <v>5864206</v>
      </c>
      <c r="AD581" s="166" t="s">
        <v>23</v>
      </c>
      <c r="AE581" s="166" t="s">
        <v>3627</v>
      </c>
      <c r="AF581" s="166" t="s">
        <v>23</v>
      </c>
      <c r="AG581" s="166" t="s">
        <v>3627</v>
      </c>
      <c r="AH581" s="167" t="s">
        <v>41</v>
      </c>
      <c r="AI581" s="166" t="s">
        <v>2803</v>
      </c>
      <c r="AJ581" s="166" t="s">
        <v>161</v>
      </c>
      <c r="AK581" s="166" t="s">
        <v>127</v>
      </c>
      <c r="AL581" s="166" t="s">
        <v>111</v>
      </c>
      <c r="AM581" s="168">
        <v>3662.5</v>
      </c>
      <c r="AN581" s="166"/>
      <c r="AO581" s="166" t="s">
        <v>111</v>
      </c>
      <c r="AP581" s="166" t="s">
        <v>130</v>
      </c>
      <c r="AQ581" s="166" t="s">
        <v>184</v>
      </c>
      <c r="AR581" s="166" t="s">
        <v>843</v>
      </c>
      <c r="AS581" s="166" t="s">
        <v>3628</v>
      </c>
      <c r="AT581" s="166" t="s">
        <v>3634</v>
      </c>
      <c r="AU581" s="166" t="s">
        <v>533</v>
      </c>
      <c r="AV581" s="166"/>
      <c r="AW581" s="166" t="s">
        <v>3630</v>
      </c>
      <c r="AX581" s="166"/>
      <c r="AY581" s="166"/>
      <c r="AZ581" s="166"/>
      <c r="BA581" s="166"/>
      <c r="BB581" s="166">
        <v>44602116</v>
      </c>
      <c r="BC581" s="166" t="s">
        <v>137</v>
      </c>
      <c r="BD581" s="166" t="s">
        <v>238</v>
      </c>
      <c r="BE581" s="166" t="s">
        <v>375</v>
      </c>
      <c r="BF581" s="166" t="s">
        <v>111</v>
      </c>
      <c r="BG581" s="166"/>
      <c r="BH581" s="166" t="s">
        <v>286</v>
      </c>
      <c r="BI581" s="166" t="s">
        <v>191</v>
      </c>
      <c r="BJ581" s="166" t="s">
        <v>111</v>
      </c>
      <c r="BK581" s="166"/>
      <c r="BL581" s="166" t="s">
        <v>142</v>
      </c>
      <c r="BM581" s="166"/>
      <c r="BN581" s="166" t="s">
        <v>192</v>
      </c>
      <c r="BO581" s="166"/>
    </row>
    <row r="582" spans="1:67">
      <c r="A582" s="166">
        <v>572</v>
      </c>
      <c r="B582" s="166" t="s">
        <v>106</v>
      </c>
      <c r="C582" s="166" t="s">
        <v>107</v>
      </c>
      <c r="D582" s="166"/>
      <c r="E582" s="166" t="s">
        <v>3617</v>
      </c>
      <c r="F582" s="166"/>
      <c r="G582" s="166" t="s">
        <v>3618</v>
      </c>
      <c r="H582" s="166" t="s">
        <v>3619</v>
      </c>
      <c r="I582" s="166" t="s">
        <v>3620</v>
      </c>
      <c r="J582" s="166" t="s">
        <v>1893</v>
      </c>
      <c r="K582" s="166" t="s">
        <v>23</v>
      </c>
      <c r="L582" s="166" t="s">
        <v>3621</v>
      </c>
      <c r="M582" s="166" t="s">
        <v>3621</v>
      </c>
      <c r="N582" s="166"/>
      <c r="O582" s="166"/>
      <c r="P582" s="166"/>
      <c r="Q582" s="166" t="s">
        <v>3622</v>
      </c>
      <c r="R582" s="166" t="s">
        <v>23</v>
      </c>
      <c r="S582" s="166" t="s">
        <v>3623</v>
      </c>
      <c r="T582" s="166" t="s">
        <v>117</v>
      </c>
      <c r="U582" s="166" t="s">
        <v>3624</v>
      </c>
      <c r="V582" s="166" t="s">
        <v>119</v>
      </c>
      <c r="W582" s="166" t="s">
        <v>366</v>
      </c>
      <c r="X582" s="166" t="s">
        <v>112</v>
      </c>
      <c r="Y582" s="166" t="s">
        <v>3625</v>
      </c>
      <c r="Z582" s="166" t="s">
        <v>1078</v>
      </c>
      <c r="AA582" s="166" t="s">
        <v>3626</v>
      </c>
      <c r="AB582" s="166" t="s">
        <v>3622</v>
      </c>
      <c r="AC582" s="166">
        <v>5864206</v>
      </c>
      <c r="AD582" s="166" t="s">
        <v>23</v>
      </c>
      <c r="AE582" s="166" t="s">
        <v>3627</v>
      </c>
      <c r="AF582" s="166" t="s">
        <v>23</v>
      </c>
      <c r="AG582" s="166" t="s">
        <v>3627</v>
      </c>
      <c r="AH582" s="167" t="s">
        <v>41</v>
      </c>
      <c r="AI582" s="166" t="s">
        <v>3378</v>
      </c>
      <c r="AJ582" s="166" t="s">
        <v>148</v>
      </c>
      <c r="AK582" s="166" t="s">
        <v>127</v>
      </c>
      <c r="AL582" s="166" t="s">
        <v>111</v>
      </c>
      <c r="AM582" s="168">
        <v>3987.3</v>
      </c>
      <c r="AN582" s="166"/>
      <c r="AO582" s="166" t="s">
        <v>111</v>
      </c>
      <c r="AP582" s="166" t="s">
        <v>130</v>
      </c>
      <c r="AQ582" s="166" t="s">
        <v>184</v>
      </c>
      <c r="AR582" s="166" t="s">
        <v>843</v>
      </c>
      <c r="AS582" s="166" t="s">
        <v>3628</v>
      </c>
      <c r="AT582" s="166" t="s">
        <v>3635</v>
      </c>
      <c r="AU582" s="166" t="s">
        <v>533</v>
      </c>
      <c r="AV582" s="166"/>
      <c r="AW582" s="166" t="s">
        <v>3630</v>
      </c>
      <c r="AX582" s="166"/>
      <c r="AY582" s="166"/>
      <c r="AZ582" s="166"/>
      <c r="BA582" s="166"/>
      <c r="BB582" s="166">
        <v>44602116</v>
      </c>
      <c r="BC582" s="166" t="s">
        <v>137</v>
      </c>
      <c r="BD582" s="166" t="s">
        <v>238</v>
      </c>
      <c r="BE582" s="166" t="s">
        <v>375</v>
      </c>
      <c r="BF582" s="166" t="s">
        <v>111</v>
      </c>
      <c r="BG582" s="166"/>
      <c r="BH582" s="166" t="s">
        <v>286</v>
      </c>
      <c r="BI582" s="166" t="s">
        <v>191</v>
      </c>
      <c r="BJ582" s="166" t="s">
        <v>111</v>
      </c>
      <c r="BK582" s="166"/>
      <c r="BL582" s="166" t="s">
        <v>142</v>
      </c>
      <c r="BM582" s="166"/>
      <c r="BN582" s="166" t="s">
        <v>192</v>
      </c>
      <c r="BO582" s="166"/>
    </row>
    <row r="583" spans="1:67">
      <c r="A583" s="166">
        <v>573</v>
      </c>
      <c r="B583" s="166" t="s">
        <v>106</v>
      </c>
      <c r="C583" s="166" t="s">
        <v>107</v>
      </c>
      <c r="D583" s="166" t="s">
        <v>3636</v>
      </c>
      <c r="E583" s="166" t="s">
        <v>3637</v>
      </c>
      <c r="F583" s="166" t="s">
        <v>694</v>
      </c>
      <c r="G583" s="166" t="s">
        <v>3638</v>
      </c>
      <c r="H583" s="166" t="s">
        <v>3639</v>
      </c>
      <c r="I583" s="166" t="s">
        <v>111</v>
      </c>
      <c r="J583" s="166" t="s">
        <v>112</v>
      </c>
      <c r="K583" s="166" t="s">
        <v>23</v>
      </c>
      <c r="L583" s="166" t="s">
        <v>199</v>
      </c>
      <c r="M583" s="166" t="s">
        <v>200</v>
      </c>
      <c r="N583" s="166" t="s">
        <v>111</v>
      </c>
      <c r="O583" s="166"/>
      <c r="P583" s="166"/>
      <c r="Q583" s="166" t="s">
        <v>3640</v>
      </c>
      <c r="R583" s="166" t="s">
        <v>23</v>
      </c>
      <c r="S583" s="166" t="s">
        <v>3641</v>
      </c>
      <c r="T583" s="166" t="s">
        <v>204</v>
      </c>
      <c r="U583" s="166" t="s">
        <v>3642</v>
      </c>
      <c r="V583" s="166" t="s">
        <v>119</v>
      </c>
      <c r="W583" s="166" t="s">
        <v>627</v>
      </c>
      <c r="X583" s="166" t="s">
        <v>112</v>
      </c>
      <c r="Y583" s="166" t="s">
        <v>3643</v>
      </c>
      <c r="Z583" s="166" t="s">
        <v>3644</v>
      </c>
      <c r="AA583" s="166" t="s">
        <v>3645</v>
      </c>
      <c r="AB583" s="166" t="s">
        <v>3640</v>
      </c>
      <c r="AC583" s="166">
        <v>5864200</v>
      </c>
      <c r="AD583" s="166" t="s">
        <v>23</v>
      </c>
      <c r="AE583" s="166" t="s">
        <v>3646</v>
      </c>
      <c r="AF583" s="166" t="s">
        <v>23</v>
      </c>
      <c r="AG583" s="166" t="s">
        <v>3646</v>
      </c>
      <c r="AH583" s="167" t="s">
        <v>39</v>
      </c>
      <c r="AI583" s="166" t="s">
        <v>351</v>
      </c>
      <c r="AJ583" s="166" t="s">
        <v>352</v>
      </c>
      <c r="AK583" s="166" t="s">
        <v>127</v>
      </c>
      <c r="AL583" s="166" t="s">
        <v>111</v>
      </c>
      <c r="AM583" s="168">
        <v>24223.3</v>
      </c>
      <c r="AN583" s="166"/>
      <c r="AO583" s="166" t="s">
        <v>111</v>
      </c>
      <c r="AP583" s="166" t="s">
        <v>212</v>
      </c>
      <c r="AQ583" s="166" t="s">
        <v>184</v>
      </c>
      <c r="AR583" s="166" t="s">
        <v>826</v>
      </c>
      <c r="AS583" s="166" t="s">
        <v>3647</v>
      </c>
      <c r="AT583" s="166" t="s">
        <v>3648</v>
      </c>
      <c r="AU583" s="166" t="s">
        <v>533</v>
      </c>
      <c r="AV583" s="166"/>
      <c r="AW583" s="166" t="s">
        <v>3649</v>
      </c>
      <c r="AX583" s="166"/>
      <c r="AY583" s="166"/>
      <c r="AZ583" s="166"/>
      <c r="BA583" s="166"/>
      <c r="BB583" s="166">
        <v>92813506</v>
      </c>
      <c r="BC583" s="166" t="s">
        <v>137</v>
      </c>
      <c r="BD583" s="166" t="s">
        <v>138</v>
      </c>
      <c r="BE583" s="166" t="s">
        <v>3650</v>
      </c>
      <c r="BF583" s="166" t="s">
        <v>812</v>
      </c>
      <c r="BG583" s="166" t="s">
        <v>190</v>
      </c>
      <c r="BH583" s="166" t="s">
        <v>141</v>
      </c>
      <c r="BI583" s="166" t="s">
        <v>191</v>
      </c>
      <c r="BJ583" s="166" t="s">
        <v>111</v>
      </c>
      <c r="BK583" s="166"/>
      <c r="BL583" s="166" t="s">
        <v>142</v>
      </c>
      <c r="BM583" s="166"/>
      <c r="BN583" s="166" t="s">
        <v>192</v>
      </c>
      <c r="BO583" s="166" t="s">
        <v>287</v>
      </c>
    </row>
    <row r="584" spans="1:67">
      <c r="A584" s="166">
        <v>574</v>
      </c>
      <c r="B584" s="166" t="s">
        <v>106</v>
      </c>
      <c r="C584" s="166" t="s">
        <v>107</v>
      </c>
      <c r="D584" s="166" t="s">
        <v>3636</v>
      </c>
      <c r="E584" s="166" t="s">
        <v>3637</v>
      </c>
      <c r="F584" s="166" t="s">
        <v>694</v>
      </c>
      <c r="G584" s="166" t="s">
        <v>3638</v>
      </c>
      <c r="H584" s="166" t="s">
        <v>3639</v>
      </c>
      <c r="I584" s="166" t="s">
        <v>111</v>
      </c>
      <c r="J584" s="166" t="s">
        <v>112</v>
      </c>
      <c r="K584" s="166" t="s">
        <v>23</v>
      </c>
      <c r="L584" s="166" t="s">
        <v>199</v>
      </c>
      <c r="M584" s="166" t="s">
        <v>200</v>
      </c>
      <c r="N584" s="166" t="s">
        <v>111</v>
      </c>
      <c r="O584" s="166"/>
      <c r="P584" s="166"/>
      <c r="Q584" s="166" t="s">
        <v>3640</v>
      </c>
      <c r="R584" s="166" t="s">
        <v>23</v>
      </c>
      <c r="S584" s="166" t="s">
        <v>3641</v>
      </c>
      <c r="T584" s="166" t="s">
        <v>204</v>
      </c>
      <c r="U584" s="166" t="s">
        <v>3642</v>
      </c>
      <c r="V584" s="166" t="s">
        <v>119</v>
      </c>
      <c r="W584" s="166" t="s">
        <v>627</v>
      </c>
      <c r="X584" s="166" t="s">
        <v>112</v>
      </c>
      <c r="Y584" s="166" t="s">
        <v>3643</v>
      </c>
      <c r="Z584" s="166" t="s">
        <v>3644</v>
      </c>
      <c r="AA584" s="166" t="s">
        <v>3645</v>
      </c>
      <c r="AB584" s="166" t="s">
        <v>3640</v>
      </c>
      <c r="AC584" s="166">
        <v>5864200</v>
      </c>
      <c r="AD584" s="166" t="s">
        <v>23</v>
      </c>
      <c r="AE584" s="166" t="s">
        <v>3646</v>
      </c>
      <c r="AF584" s="166" t="s">
        <v>23</v>
      </c>
      <c r="AG584" s="166" t="s">
        <v>3646</v>
      </c>
      <c r="AH584" s="167" t="s">
        <v>39</v>
      </c>
      <c r="AI584" s="166" t="s">
        <v>1646</v>
      </c>
      <c r="AJ584" s="166" t="s">
        <v>358</v>
      </c>
      <c r="AK584" s="166" t="s">
        <v>127</v>
      </c>
      <c r="AL584" s="166" t="s">
        <v>111</v>
      </c>
      <c r="AM584" s="168">
        <v>13509.2</v>
      </c>
      <c r="AN584" s="166"/>
      <c r="AO584" s="166" t="s">
        <v>111</v>
      </c>
      <c r="AP584" s="166" t="s">
        <v>212</v>
      </c>
      <c r="AQ584" s="166" t="s">
        <v>184</v>
      </c>
      <c r="AR584" s="166" t="s">
        <v>826</v>
      </c>
      <c r="AS584" s="166" t="s">
        <v>3647</v>
      </c>
      <c r="AT584" s="166" t="s">
        <v>3651</v>
      </c>
      <c r="AU584" s="166" t="s">
        <v>533</v>
      </c>
      <c r="AV584" s="166"/>
      <c r="AW584" s="166" t="s">
        <v>3649</v>
      </c>
      <c r="AX584" s="166"/>
      <c r="AY584" s="166"/>
      <c r="AZ584" s="166"/>
      <c r="BA584" s="166"/>
      <c r="BB584" s="166">
        <v>92813506</v>
      </c>
      <c r="BC584" s="166" t="s">
        <v>137</v>
      </c>
      <c r="BD584" s="166" t="s">
        <v>138</v>
      </c>
      <c r="BE584" s="166" t="s">
        <v>3650</v>
      </c>
      <c r="BF584" s="166" t="s">
        <v>812</v>
      </c>
      <c r="BG584" s="166" t="s">
        <v>190</v>
      </c>
      <c r="BH584" s="166" t="s">
        <v>141</v>
      </c>
      <c r="BI584" s="166" t="s">
        <v>191</v>
      </c>
      <c r="BJ584" s="166" t="s">
        <v>111</v>
      </c>
      <c r="BK584" s="166"/>
      <c r="BL584" s="166" t="s">
        <v>142</v>
      </c>
      <c r="BM584" s="166"/>
      <c r="BN584" s="166" t="s">
        <v>192</v>
      </c>
      <c r="BO584" s="166" t="s">
        <v>287</v>
      </c>
    </row>
    <row r="585" spans="1:67">
      <c r="A585" s="166">
        <v>575</v>
      </c>
      <c r="B585" s="166" t="s">
        <v>106</v>
      </c>
      <c r="C585" s="166" t="s">
        <v>107</v>
      </c>
      <c r="D585" s="166" t="s">
        <v>3636</v>
      </c>
      <c r="E585" s="166" t="s">
        <v>3637</v>
      </c>
      <c r="F585" s="166" t="s">
        <v>694</v>
      </c>
      <c r="G585" s="166" t="s">
        <v>3638</v>
      </c>
      <c r="H585" s="166" t="s">
        <v>3639</v>
      </c>
      <c r="I585" s="166" t="s">
        <v>111</v>
      </c>
      <c r="J585" s="166" t="s">
        <v>112</v>
      </c>
      <c r="K585" s="166" t="s">
        <v>23</v>
      </c>
      <c r="L585" s="166" t="s">
        <v>199</v>
      </c>
      <c r="M585" s="166" t="s">
        <v>200</v>
      </c>
      <c r="N585" s="166" t="s">
        <v>111</v>
      </c>
      <c r="O585" s="166"/>
      <c r="P585" s="166"/>
      <c r="Q585" s="166" t="s">
        <v>3640</v>
      </c>
      <c r="R585" s="166" t="s">
        <v>23</v>
      </c>
      <c r="S585" s="166" t="s">
        <v>3641</v>
      </c>
      <c r="T585" s="166" t="s">
        <v>204</v>
      </c>
      <c r="U585" s="166" t="s">
        <v>3642</v>
      </c>
      <c r="V585" s="166" t="s">
        <v>119</v>
      </c>
      <c r="W585" s="166" t="s">
        <v>627</v>
      </c>
      <c r="X585" s="166" t="s">
        <v>112</v>
      </c>
      <c r="Y585" s="166" t="s">
        <v>3643</v>
      </c>
      <c r="Z585" s="166" t="s">
        <v>3644</v>
      </c>
      <c r="AA585" s="166" t="s">
        <v>3645</v>
      </c>
      <c r="AB585" s="166" t="s">
        <v>3640</v>
      </c>
      <c r="AC585" s="166">
        <v>5864200</v>
      </c>
      <c r="AD585" s="166" t="s">
        <v>23</v>
      </c>
      <c r="AE585" s="166" t="s">
        <v>3646</v>
      </c>
      <c r="AF585" s="166" t="s">
        <v>23</v>
      </c>
      <c r="AG585" s="166" t="s">
        <v>3646</v>
      </c>
      <c r="AH585" s="167" t="s">
        <v>39</v>
      </c>
      <c r="AI585" s="166" t="s">
        <v>1128</v>
      </c>
      <c r="AJ585" s="166" t="s">
        <v>1129</v>
      </c>
      <c r="AK585" s="166" t="s">
        <v>127</v>
      </c>
      <c r="AL585" s="166" t="s">
        <v>111</v>
      </c>
      <c r="AM585" s="168">
        <v>17167.5</v>
      </c>
      <c r="AN585" s="166"/>
      <c r="AO585" s="166" t="s">
        <v>111</v>
      </c>
      <c r="AP585" s="166" t="s">
        <v>212</v>
      </c>
      <c r="AQ585" s="166" t="s">
        <v>184</v>
      </c>
      <c r="AR585" s="166" t="s">
        <v>826</v>
      </c>
      <c r="AS585" s="166" t="s">
        <v>3647</v>
      </c>
      <c r="AT585" s="166" t="s">
        <v>3652</v>
      </c>
      <c r="AU585" s="166" t="s">
        <v>533</v>
      </c>
      <c r="AV585" s="166"/>
      <c r="AW585" s="166" t="s">
        <v>3649</v>
      </c>
      <c r="AX585" s="166"/>
      <c r="AY585" s="166"/>
      <c r="AZ585" s="166"/>
      <c r="BA585" s="166"/>
      <c r="BB585" s="166">
        <v>92813506</v>
      </c>
      <c r="BC585" s="166" t="s">
        <v>137</v>
      </c>
      <c r="BD585" s="166" t="s">
        <v>138</v>
      </c>
      <c r="BE585" s="166" t="s">
        <v>3650</v>
      </c>
      <c r="BF585" s="166" t="s">
        <v>812</v>
      </c>
      <c r="BG585" s="166" t="s">
        <v>190</v>
      </c>
      <c r="BH585" s="166" t="s">
        <v>141</v>
      </c>
      <c r="BI585" s="166" t="s">
        <v>191</v>
      </c>
      <c r="BJ585" s="166" t="s">
        <v>111</v>
      </c>
      <c r="BK585" s="166"/>
      <c r="BL585" s="166" t="s">
        <v>142</v>
      </c>
      <c r="BM585" s="166"/>
      <c r="BN585" s="166" t="s">
        <v>192</v>
      </c>
      <c r="BO585" s="166" t="s">
        <v>287</v>
      </c>
    </row>
    <row r="586" spans="1:67">
      <c r="A586" s="166">
        <v>576</v>
      </c>
      <c r="B586" s="166" t="s">
        <v>106</v>
      </c>
      <c r="C586" s="166" t="s">
        <v>107</v>
      </c>
      <c r="D586" s="166" t="s">
        <v>3636</v>
      </c>
      <c r="E586" s="166" t="s">
        <v>3637</v>
      </c>
      <c r="F586" s="166" t="s">
        <v>694</v>
      </c>
      <c r="G586" s="166" t="s">
        <v>3638</v>
      </c>
      <c r="H586" s="166" t="s">
        <v>3639</v>
      </c>
      <c r="I586" s="166" t="s">
        <v>111</v>
      </c>
      <c r="J586" s="166" t="s">
        <v>112</v>
      </c>
      <c r="K586" s="166" t="s">
        <v>23</v>
      </c>
      <c r="L586" s="166" t="s">
        <v>199</v>
      </c>
      <c r="M586" s="166" t="s">
        <v>200</v>
      </c>
      <c r="N586" s="166" t="s">
        <v>111</v>
      </c>
      <c r="O586" s="166"/>
      <c r="P586" s="166"/>
      <c r="Q586" s="166" t="s">
        <v>3640</v>
      </c>
      <c r="R586" s="166" t="s">
        <v>23</v>
      </c>
      <c r="S586" s="166" t="s">
        <v>3641</v>
      </c>
      <c r="T586" s="166" t="s">
        <v>204</v>
      </c>
      <c r="U586" s="166" t="s">
        <v>3642</v>
      </c>
      <c r="V586" s="166" t="s">
        <v>119</v>
      </c>
      <c r="W586" s="166" t="s">
        <v>627</v>
      </c>
      <c r="X586" s="166" t="s">
        <v>112</v>
      </c>
      <c r="Y586" s="166" t="s">
        <v>3643</v>
      </c>
      <c r="Z586" s="166" t="s">
        <v>3644</v>
      </c>
      <c r="AA586" s="166" t="s">
        <v>3645</v>
      </c>
      <c r="AB586" s="166" t="s">
        <v>3640</v>
      </c>
      <c r="AC586" s="166">
        <v>5864200</v>
      </c>
      <c r="AD586" s="166" t="s">
        <v>23</v>
      </c>
      <c r="AE586" s="166" t="s">
        <v>3646</v>
      </c>
      <c r="AF586" s="166" t="s">
        <v>23</v>
      </c>
      <c r="AG586" s="166" t="s">
        <v>3646</v>
      </c>
      <c r="AH586" s="167" t="s">
        <v>39</v>
      </c>
      <c r="AI586" s="166" t="s">
        <v>354</v>
      </c>
      <c r="AJ586" s="166" t="s">
        <v>355</v>
      </c>
      <c r="AK586" s="166" t="s">
        <v>127</v>
      </c>
      <c r="AL586" s="166" t="s">
        <v>111</v>
      </c>
      <c r="AM586" s="168">
        <v>39900</v>
      </c>
      <c r="AN586" s="166"/>
      <c r="AO586" s="166" t="s">
        <v>111</v>
      </c>
      <c r="AP586" s="166" t="s">
        <v>212</v>
      </c>
      <c r="AQ586" s="166" t="s">
        <v>184</v>
      </c>
      <c r="AR586" s="166" t="s">
        <v>826</v>
      </c>
      <c r="AS586" s="166" t="s">
        <v>3647</v>
      </c>
      <c r="AT586" s="166" t="s">
        <v>3653</v>
      </c>
      <c r="AU586" s="166" t="s">
        <v>533</v>
      </c>
      <c r="AV586" s="166"/>
      <c r="AW586" s="166" t="s">
        <v>3649</v>
      </c>
      <c r="AX586" s="166"/>
      <c r="AY586" s="166"/>
      <c r="AZ586" s="166"/>
      <c r="BA586" s="166"/>
      <c r="BB586" s="166">
        <v>92813506</v>
      </c>
      <c r="BC586" s="166" t="s">
        <v>137</v>
      </c>
      <c r="BD586" s="166" t="s">
        <v>138</v>
      </c>
      <c r="BE586" s="166" t="s">
        <v>3650</v>
      </c>
      <c r="BF586" s="166" t="s">
        <v>812</v>
      </c>
      <c r="BG586" s="166" t="s">
        <v>190</v>
      </c>
      <c r="BH586" s="166" t="s">
        <v>141</v>
      </c>
      <c r="BI586" s="166" t="s">
        <v>191</v>
      </c>
      <c r="BJ586" s="166" t="s">
        <v>111</v>
      </c>
      <c r="BK586" s="166"/>
      <c r="BL586" s="166" t="s">
        <v>142</v>
      </c>
      <c r="BM586" s="166"/>
      <c r="BN586" s="166" t="s">
        <v>192</v>
      </c>
      <c r="BO586" s="166" t="s">
        <v>287</v>
      </c>
    </row>
    <row r="587" spans="1:67">
      <c r="A587" s="166">
        <v>577</v>
      </c>
      <c r="B587" s="166" t="s">
        <v>106</v>
      </c>
      <c r="C587" s="166" t="s">
        <v>107</v>
      </c>
      <c r="D587" s="166" t="s">
        <v>3636</v>
      </c>
      <c r="E587" s="166" t="s">
        <v>3637</v>
      </c>
      <c r="F587" s="166" t="s">
        <v>694</v>
      </c>
      <c r="G587" s="166" t="s">
        <v>3638</v>
      </c>
      <c r="H587" s="166" t="s">
        <v>3639</v>
      </c>
      <c r="I587" s="166" t="s">
        <v>111</v>
      </c>
      <c r="J587" s="166" t="s">
        <v>112</v>
      </c>
      <c r="K587" s="166" t="s">
        <v>23</v>
      </c>
      <c r="L587" s="166" t="s">
        <v>199</v>
      </c>
      <c r="M587" s="166" t="s">
        <v>200</v>
      </c>
      <c r="N587" s="166" t="s">
        <v>111</v>
      </c>
      <c r="O587" s="166"/>
      <c r="P587" s="166"/>
      <c r="Q587" s="166" t="s">
        <v>3640</v>
      </c>
      <c r="R587" s="166" t="s">
        <v>23</v>
      </c>
      <c r="S587" s="166" t="s">
        <v>3641</v>
      </c>
      <c r="T587" s="166" t="s">
        <v>204</v>
      </c>
      <c r="U587" s="166" t="s">
        <v>3642</v>
      </c>
      <c r="V587" s="166" t="s">
        <v>119</v>
      </c>
      <c r="W587" s="166" t="s">
        <v>627</v>
      </c>
      <c r="X587" s="166" t="s">
        <v>112</v>
      </c>
      <c r="Y587" s="166" t="s">
        <v>3643</v>
      </c>
      <c r="Z587" s="166" t="s">
        <v>3644</v>
      </c>
      <c r="AA587" s="166" t="s">
        <v>3645</v>
      </c>
      <c r="AB587" s="166" t="s">
        <v>3640</v>
      </c>
      <c r="AC587" s="166">
        <v>5864200</v>
      </c>
      <c r="AD587" s="166" t="s">
        <v>23</v>
      </c>
      <c r="AE587" s="166" t="s">
        <v>3646</v>
      </c>
      <c r="AF587" s="166" t="s">
        <v>23</v>
      </c>
      <c r="AG587" s="166" t="s">
        <v>3646</v>
      </c>
      <c r="AH587" s="167" t="s">
        <v>39</v>
      </c>
      <c r="AI587" s="166" t="s">
        <v>3654</v>
      </c>
      <c r="AJ587" s="166" t="s">
        <v>3354</v>
      </c>
      <c r="AK587" s="166" t="s">
        <v>127</v>
      </c>
      <c r="AL587" s="166" t="s">
        <v>111</v>
      </c>
      <c r="AM587" s="168">
        <v>21000</v>
      </c>
      <c r="AN587" s="166"/>
      <c r="AO587" s="166" t="s">
        <v>111</v>
      </c>
      <c r="AP587" s="166" t="s">
        <v>212</v>
      </c>
      <c r="AQ587" s="166" t="s">
        <v>184</v>
      </c>
      <c r="AR587" s="166" t="s">
        <v>826</v>
      </c>
      <c r="AS587" s="166" t="s">
        <v>3647</v>
      </c>
      <c r="AT587" s="166"/>
      <c r="AU587" s="166" t="s">
        <v>533</v>
      </c>
      <c r="AV587" s="166"/>
      <c r="AW587" s="166" t="s">
        <v>3649</v>
      </c>
      <c r="AX587" s="166"/>
      <c r="AY587" s="166"/>
      <c r="AZ587" s="166"/>
      <c r="BA587" s="166"/>
      <c r="BB587" s="166">
        <v>92813506</v>
      </c>
      <c r="BC587" s="166" t="s">
        <v>137</v>
      </c>
      <c r="BD587" s="166" t="s">
        <v>138</v>
      </c>
      <c r="BE587" s="166" t="s">
        <v>3650</v>
      </c>
      <c r="BF587" s="166" t="s">
        <v>812</v>
      </c>
      <c r="BG587" s="166" t="s">
        <v>190</v>
      </c>
      <c r="BH587" s="166" t="s">
        <v>141</v>
      </c>
      <c r="BI587" s="166" t="s">
        <v>191</v>
      </c>
      <c r="BJ587" s="166" t="s">
        <v>111</v>
      </c>
      <c r="BK587" s="166"/>
      <c r="BL587" s="166"/>
      <c r="BM587" s="166"/>
      <c r="BN587" s="166" t="s">
        <v>192</v>
      </c>
      <c r="BO587" s="166" t="s">
        <v>287</v>
      </c>
    </row>
    <row r="588" spans="1:67">
      <c r="A588" s="166">
        <v>578</v>
      </c>
      <c r="B588" s="166" t="s">
        <v>106</v>
      </c>
      <c r="C588" s="166" t="s">
        <v>107</v>
      </c>
      <c r="D588" s="166" t="s">
        <v>1522</v>
      </c>
      <c r="E588" s="166" t="s">
        <v>3655</v>
      </c>
      <c r="F588" s="166" t="s">
        <v>663</v>
      </c>
      <c r="G588" s="166" t="s">
        <v>3656</v>
      </c>
      <c r="H588" s="166" t="s">
        <v>3657</v>
      </c>
      <c r="I588" s="166" t="s">
        <v>111</v>
      </c>
      <c r="J588" s="166" t="s">
        <v>112</v>
      </c>
      <c r="K588" s="166" t="s">
        <v>23</v>
      </c>
      <c r="L588" s="166" t="s">
        <v>113</v>
      </c>
      <c r="M588" s="166" t="s">
        <v>114</v>
      </c>
      <c r="N588" s="166" t="s">
        <v>3657</v>
      </c>
      <c r="O588" s="166"/>
      <c r="P588" s="166"/>
      <c r="Q588" s="166" t="s">
        <v>3658</v>
      </c>
      <c r="R588" s="166" t="s">
        <v>23</v>
      </c>
      <c r="S588" s="166" t="s">
        <v>3659</v>
      </c>
      <c r="T588" s="166" t="s">
        <v>204</v>
      </c>
      <c r="U588" s="166" t="s">
        <v>3660</v>
      </c>
      <c r="V588" s="166" t="s">
        <v>119</v>
      </c>
      <c r="W588" s="166" t="s">
        <v>820</v>
      </c>
      <c r="X588" s="166" t="s">
        <v>112</v>
      </c>
      <c r="Y588" s="166" t="s">
        <v>3661</v>
      </c>
      <c r="Z588" s="166" t="s">
        <v>573</v>
      </c>
      <c r="AA588" s="166" t="s">
        <v>3662</v>
      </c>
      <c r="AB588" s="166" t="s">
        <v>3658</v>
      </c>
      <c r="AC588" s="166">
        <v>5863805</v>
      </c>
      <c r="AD588" s="166" t="s">
        <v>23</v>
      </c>
      <c r="AE588" s="166" t="s">
        <v>3663</v>
      </c>
      <c r="AF588" s="166" t="s">
        <v>23</v>
      </c>
      <c r="AG588" s="166" t="s">
        <v>3664</v>
      </c>
      <c r="AH588" s="167" t="s">
        <v>40</v>
      </c>
      <c r="AI588" s="166" t="s">
        <v>3665</v>
      </c>
      <c r="AJ588" s="166" t="s">
        <v>3457</v>
      </c>
      <c r="AK588" s="166" t="s">
        <v>127</v>
      </c>
      <c r="AL588" s="166" t="s">
        <v>111</v>
      </c>
      <c r="AM588" s="168">
        <v>44000</v>
      </c>
      <c r="AN588" s="166"/>
      <c r="AO588" s="166" t="s">
        <v>3657</v>
      </c>
      <c r="AP588" s="166" t="s">
        <v>212</v>
      </c>
      <c r="AQ588" s="166" t="s">
        <v>184</v>
      </c>
      <c r="AR588" s="166"/>
      <c r="AS588" s="166" t="s">
        <v>3666</v>
      </c>
      <c r="AT588" s="166"/>
      <c r="AU588" s="166" t="s">
        <v>533</v>
      </c>
      <c r="AV588" s="166"/>
      <c r="AW588" s="166" t="s">
        <v>3667</v>
      </c>
      <c r="AX588" s="166"/>
      <c r="AY588" s="166"/>
      <c r="AZ588" s="166"/>
      <c r="BA588" s="166"/>
      <c r="BB588" s="166">
        <v>61391084</v>
      </c>
      <c r="BC588" s="166" t="s">
        <v>137</v>
      </c>
      <c r="BD588" s="166" t="s">
        <v>1038</v>
      </c>
      <c r="BE588" s="166" t="s">
        <v>1697</v>
      </c>
      <c r="BF588" s="166" t="s">
        <v>111</v>
      </c>
      <c r="BG588" s="166"/>
      <c r="BH588" s="166" t="s">
        <v>286</v>
      </c>
      <c r="BI588" s="166" t="s">
        <v>191</v>
      </c>
      <c r="BJ588" s="166" t="s">
        <v>111</v>
      </c>
      <c r="BK588" s="166"/>
      <c r="BL588" s="166"/>
      <c r="BM588" s="166"/>
      <c r="BN588" s="166" t="s">
        <v>192</v>
      </c>
      <c r="BO588" s="166" t="s">
        <v>307</v>
      </c>
    </row>
    <row r="589" spans="1:67">
      <c r="A589" s="166">
        <v>579</v>
      </c>
      <c r="B589" s="166" t="s">
        <v>106</v>
      </c>
      <c r="C589" s="166" t="s">
        <v>107</v>
      </c>
      <c r="D589" s="166" t="s">
        <v>3668</v>
      </c>
      <c r="E589" s="166" t="s">
        <v>3669</v>
      </c>
      <c r="F589" s="166" t="s">
        <v>436</v>
      </c>
      <c r="G589" s="166" t="s">
        <v>3670</v>
      </c>
      <c r="H589" s="166" t="s">
        <v>3671</v>
      </c>
      <c r="I589" s="166"/>
      <c r="J589" s="166" t="s">
        <v>228</v>
      </c>
      <c r="K589" s="166" t="s">
        <v>23</v>
      </c>
      <c r="L589" s="166" t="s">
        <v>171</v>
      </c>
      <c r="M589" s="166" t="s">
        <v>172</v>
      </c>
      <c r="N589" s="166" t="s">
        <v>440</v>
      </c>
      <c r="O589" s="166"/>
      <c r="P589" s="166"/>
      <c r="Q589" s="166" t="s">
        <v>3668</v>
      </c>
      <c r="R589" s="166" t="s">
        <v>23</v>
      </c>
      <c r="S589" s="166" t="s">
        <v>3672</v>
      </c>
      <c r="T589" s="166" t="s">
        <v>117</v>
      </c>
      <c r="U589" s="166" t="s">
        <v>3673</v>
      </c>
      <c r="V589" s="166" t="s">
        <v>119</v>
      </c>
      <c r="W589" s="166" t="s">
        <v>276</v>
      </c>
      <c r="X589" s="166" t="s">
        <v>228</v>
      </c>
      <c r="Y589" s="166" t="s">
        <v>901</v>
      </c>
      <c r="Z589" s="166" t="s">
        <v>1908</v>
      </c>
      <c r="AA589" s="166" t="s">
        <v>1102</v>
      </c>
      <c r="AB589" s="166" t="s">
        <v>3668</v>
      </c>
      <c r="AC589" s="166">
        <v>5863632</v>
      </c>
      <c r="AD589" s="166" t="s">
        <v>23</v>
      </c>
      <c r="AE589" s="166" t="s">
        <v>3674</v>
      </c>
      <c r="AF589" s="166" t="s">
        <v>23</v>
      </c>
      <c r="AG589" s="166" t="s">
        <v>3675</v>
      </c>
      <c r="AH589" s="167" t="s">
        <v>38</v>
      </c>
      <c r="AI589" s="166" t="s">
        <v>3676</v>
      </c>
      <c r="AJ589" s="166" t="s">
        <v>1721</v>
      </c>
      <c r="AK589" s="166" t="s">
        <v>127</v>
      </c>
      <c r="AL589" s="166" t="s">
        <v>111</v>
      </c>
      <c r="AM589" s="168">
        <v>6700</v>
      </c>
      <c r="AN589" s="166"/>
      <c r="AO589" s="166" t="s">
        <v>436</v>
      </c>
      <c r="AP589" s="166" t="s">
        <v>130</v>
      </c>
      <c r="AQ589" s="166" t="s">
        <v>184</v>
      </c>
      <c r="AR589" s="166"/>
      <c r="AS589" s="166" t="s">
        <v>3677</v>
      </c>
      <c r="AT589" s="166"/>
      <c r="AU589" s="166" t="s">
        <v>533</v>
      </c>
      <c r="AV589" s="166"/>
      <c r="AW589" s="166" t="s">
        <v>3678</v>
      </c>
      <c r="AX589" s="166"/>
      <c r="AY589" s="166"/>
      <c r="AZ589" s="166"/>
      <c r="BA589" s="166"/>
      <c r="BB589" s="166">
        <v>34615040</v>
      </c>
      <c r="BC589" s="166" t="s">
        <v>137</v>
      </c>
      <c r="BD589" s="166" t="s">
        <v>238</v>
      </c>
      <c r="BE589" s="166" t="s">
        <v>285</v>
      </c>
      <c r="BF589" s="166" t="s">
        <v>217</v>
      </c>
      <c r="BG589" s="166" t="s">
        <v>190</v>
      </c>
      <c r="BH589" s="166" t="s">
        <v>141</v>
      </c>
      <c r="BI589" s="166" t="s">
        <v>191</v>
      </c>
      <c r="BJ589" s="166" t="s">
        <v>111</v>
      </c>
      <c r="BK589" s="166"/>
      <c r="BL589" s="166"/>
      <c r="BM589" s="166"/>
      <c r="BN589" s="166" t="s">
        <v>192</v>
      </c>
      <c r="BO589" s="166" t="s">
        <v>172</v>
      </c>
    </row>
    <row r="590" spans="1:67">
      <c r="A590" s="166">
        <v>580</v>
      </c>
      <c r="B590" s="166" t="s">
        <v>106</v>
      </c>
      <c r="C590" s="166" t="s">
        <v>107</v>
      </c>
      <c r="D590" s="166" t="s">
        <v>298</v>
      </c>
      <c r="E590" s="166" t="s">
        <v>3679</v>
      </c>
      <c r="F590" s="166" t="s">
        <v>329</v>
      </c>
      <c r="G590" s="166" t="s">
        <v>3680</v>
      </c>
      <c r="H590" s="166" t="s">
        <v>362</v>
      </c>
      <c r="I590" s="166" t="s">
        <v>111</v>
      </c>
      <c r="J590" s="166" t="s">
        <v>112</v>
      </c>
      <c r="K590" s="166" t="s">
        <v>9</v>
      </c>
      <c r="L590" s="166" t="s">
        <v>402</v>
      </c>
      <c r="M590" s="166" t="s">
        <v>568</v>
      </c>
      <c r="N590" s="166" t="s">
        <v>111</v>
      </c>
      <c r="O590" s="166"/>
      <c r="P590" s="166"/>
      <c r="Q590" s="166" t="s">
        <v>3681</v>
      </c>
      <c r="R590" s="166" t="s">
        <v>9</v>
      </c>
      <c r="S590" s="166" t="s">
        <v>3682</v>
      </c>
      <c r="T590" s="166" t="s">
        <v>204</v>
      </c>
      <c r="U590" s="166" t="s">
        <v>3683</v>
      </c>
      <c r="V590" s="166" t="s">
        <v>119</v>
      </c>
      <c r="W590" s="166" t="s">
        <v>1032</v>
      </c>
      <c r="X590" s="166" t="s">
        <v>112</v>
      </c>
      <c r="Y590" s="166" t="s">
        <v>1547</v>
      </c>
      <c r="Z590" s="166" t="s">
        <v>3684</v>
      </c>
      <c r="AA590" s="166" t="s">
        <v>945</v>
      </c>
      <c r="AB590" s="166" t="s">
        <v>3681</v>
      </c>
      <c r="AC590" s="166">
        <v>5784026</v>
      </c>
      <c r="AD590" s="166" t="s">
        <v>9</v>
      </c>
      <c r="AE590" s="166" t="s">
        <v>3685</v>
      </c>
      <c r="AF590" s="166" t="s">
        <v>9</v>
      </c>
      <c r="AG590" s="166" t="s">
        <v>3685</v>
      </c>
      <c r="AH590" s="167" t="s">
        <v>40</v>
      </c>
      <c r="AI590" s="166" t="s">
        <v>2449</v>
      </c>
      <c r="AJ590" s="166" t="s">
        <v>1039</v>
      </c>
      <c r="AK590" s="166" t="s">
        <v>127</v>
      </c>
      <c r="AL590" s="166" t="s">
        <v>111</v>
      </c>
      <c r="AM590" s="168">
        <v>6049</v>
      </c>
      <c r="AN590" s="166"/>
      <c r="AO590" s="166" t="s">
        <v>111</v>
      </c>
      <c r="AP590" s="166" t="s">
        <v>212</v>
      </c>
      <c r="AQ590" s="166" t="s">
        <v>184</v>
      </c>
      <c r="AR590" s="166" t="s">
        <v>843</v>
      </c>
      <c r="AS590" s="166" t="s">
        <v>3686</v>
      </c>
      <c r="AT590" s="166" t="s">
        <v>3687</v>
      </c>
      <c r="AU590" s="166" t="s">
        <v>533</v>
      </c>
      <c r="AV590" s="166"/>
      <c r="AW590" s="166" t="s">
        <v>3688</v>
      </c>
      <c r="AX590" s="166"/>
      <c r="AY590" s="166"/>
      <c r="AZ590" s="166"/>
      <c r="BA590" s="166"/>
      <c r="BB590" s="166">
        <v>69898849</v>
      </c>
      <c r="BC590" s="166" t="s">
        <v>137</v>
      </c>
      <c r="BD590" s="166" t="s">
        <v>1054</v>
      </c>
      <c r="BE590" s="166" t="s">
        <v>1039</v>
      </c>
      <c r="BF590" s="166" t="s">
        <v>111</v>
      </c>
      <c r="BG590" s="166"/>
      <c r="BH590" s="166" t="s">
        <v>377</v>
      </c>
      <c r="BI590" s="166" t="s">
        <v>191</v>
      </c>
      <c r="BJ590" s="166" t="s">
        <v>111</v>
      </c>
      <c r="BK590" s="166"/>
      <c r="BL590" s="166" t="s">
        <v>142</v>
      </c>
      <c r="BM590" s="166"/>
      <c r="BN590" s="166" t="s">
        <v>143</v>
      </c>
      <c r="BO590" s="166" t="s">
        <v>307</v>
      </c>
    </row>
    <row r="591" spans="1:67">
      <c r="A591" s="166">
        <v>581</v>
      </c>
      <c r="B591" s="166" t="s">
        <v>106</v>
      </c>
      <c r="C591" s="166" t="s">
        <v>107</v>
      </c>
      <c r="D591" s="166" t="s">
        <v>3689</v>
      </c>
      <c r="E591" s="166" t="s">
        <v>3690</v>
      </c>
      <c r="F591" s="166" t="s">
        <v>956</v>
      </c>
      <c r="G591" s="166" t="s">
        <v>3691</v>
      </c>
      <c r="H591" s="166" t="s">
        <v>3692</v>
      </c>
      <c r="I591" s="166" t="s">
        <v>111</v>
      </c>
      <c r="J591" s="166" t="s">
        <v>247</v>
      </c>
      <c r="K591" s="166" t="s">
        <v>9</v>
      </c>
      <c r="L591" s="166" t="s">
        <v>171</v>
      </c>
      <c r="M591" s="166" t="s">
        <v>1714</v>
      </c>
      <c r="N591" s="166" t="s">
        <v>976</v>
      </c>
      <c r="O591" s="166"/>
      <c r="P591" s="166"/>
      <c r="Q591" s="166" t="s">
        <v>3689</v>
      </c>
      <c r="R591" s="166" t="s">
        <v>9</v>
      </c>
      <c r="S591" s="166" t="s">
        <v>3693</v>
      </c>
      <c r="T591" s="166" t="s">
        <v>204</v>
      </c>
      <c r="U591" s="166" t="s">
        <v>900</v>
      </c>
      <c r="V591" s="166" t="s">
        <v>119</v>
      </c>
      <c r="W591" s="166" t="s">
        <v>1546</v>
      </c>
      <c r="X591" s="166" t="s">
        <v>247</v>
      </c>
      <c r="Y591" s="166" t="s">
        <v>1763</v>
      </c>
      <c r="Z591" s="166" t="s">
        <v>1658</v>
      </c>
      <c r="AA591" s="166" t="s">
        <v>1764</v>
      </c>
      <c r="AB591" s="166" t="s">
        <v>3689</v>
      </c>
      <c r="AC591" s="166">
        <v>5887396</v>
      </c>
      <c r="AD591" s="166" t="s">
        <v>9</v>
      </c>
      <c r="AE591" s="166" t="s">
        <v>3694</v>
      </c>
      <c r="AF591" s="166" t="s">
        <v>9</v>
      </c>
      <c r="AG591" s="166" t="s">
        <v>3694</v>
      </c>
      <c r="AH591" s="167" t="s">
        <v>40</v>
      </c>
      <c r="AI591" s="166" t="s">
        <v>2131</v>
      </c>
      <c r="AJ591" s="166" t="s">
        <v>1039</v>
      </c>
      <c r="AK591" s="166" t="s">
        <v>127</v>
      </c>
      <c r="AL591" s="166" t="s">
        <v>111</v>
      </c>
      <c r="AM591" s="168">
        <v>4101.6</v>
      </c>
      <c r="AN591" s="166"/>
      <c r="AO591" s="166" t="s">
        <v>9</v>
      </c>
      <c r="AP591" s="166" t="s">
        <v>212</v>
      </c>
      <c r="AQ591" s="166" t="s">
        <v>184</v>
      </c>
      <c r="AR591" s="166" t="s">
        <v>132</v>
      </c>
      <c r="AS591" s="166" t="s">
        <v>3695</v>
      </c>
      <c r="AT591" s="166" t="s">
        <v>3696</v>
      </c>
      <c r="AU591" s="166" t="s">
        <v>548</v>
      </c>
      <c r="AV591" s="166"/>
      <c r="AW591" s="166" t="s">
        <v>3697</v>
      </c>
      <c r="AX591" s="166"/>
      <c r="AY591" s="166"/>
      <c r="AZ591" s="166"/>
      <c r="BA591" s="166"/>
      <c r="BB591" s="166">
        <v>92733953</v>
      </c>
      <c r="BC591" s="166" t="s">
        <v>137</v>
      </c>
      <c r="BD591" s="166" t="s">
        <v>263</v>
      </c>
      <c r="BE591" s="166" t="s">
        <v>1554</v>
      </c>
      <c r="BF591" s="166" t="s">
        <v>812</v>
      </c>
      <c r="BG591" s="166" t="s">
        <v>190</v>
      </c>
      <c r="BH591" s="166" t="s">
        <v>141</v>
      </c>
      <c r="BI591" s="166" t="s">
        <v>191</v>
      </c>
      <c r="BJ591" s="166" t="s">
        <v>111</v>
      </c>
      <c r="BK591" s="166"/>
      <c r="BL591" s="166" t="s">
        <v>142</v>
      </c>
      <c r="BM591" s="166"/>
      <c r="BN591" s="166" t="s">
        <v>192</v>
      </c>
      <c r="BO591" s="166" t="s">
        <v>307</v>
      </c>
    </row>
    <row r="592" spans="1:67">
      <c r="A592" s="166">
        <v>582</v>
      </c>
      <c r="B592" s="166" t="s">
        <v>106</v>
      </c>
      <c r="C592" s="166" t="s">
        <v>107</v>
      </c>
      <c r="D592" s="166" t="s">
        <v>3689</v>
      </c>
      <c r="E592" s="166" t="s">
        <v>3690</v>
      </c>
      <c r="F592" s="166" t="s">
        <v>956</v>
      </c>
      <c r="G592" s="166" t="s">
        <v>3691</v>
      </c>
      <c r="H592" s="166" t="s">
        <v>3692</v>
      </c>
      <c r="I592" s="166" t="s">
        <v>111</v>
      </c>
      <c r="J592" s="166" t="s">
        <v>247</v>
      </c>
      <c r="K592" s="166" t="s">
        <v>9</v>
      </c>
      <c r="L592" s="166" t="s">
        <v>171</v>
      </c>
      <c r="M592" s="166" t="s">
        <v>1714</v>
      </c>
      <c r="N592" s="166" t="s">
        <v>976</v>
      </c>
      <c r="O592" s="166"/>
      <c r="P592" s="166"/>
      <c r="Q592" s="166" t="s">
        <v>3689</v>
      </c>
      <c r="R592" s="166" t="s">
        <v>9</v>
      </c>
      <c r="S592" s="166" t="s">
        <v>3693</v>
      </c>
      <c r="T592" s="166" t="s">
        <v>204</v>
      </c>
      <c r="U592" s="166" t="s">
        <v>900</v>
      </c>
      <c r="V592" s="166" t="s">
        <v>119</v>
      </c>
      <c r="W592" s="166" t="s">
        <v>1546</v>
      </c>
      <c r="X592" s="166" t="s">
        <v>247</v>
      </c>
      <c r="Y592" s="166" t="s">
        <v>1763</v>
      </c>
      <c r="Z592" s="166" t="s">
        <v>1658</v>
      </c>
      <c r="AA592" s="166" t="s">
        <v>1764</v>
      </c>
      <c r="AB592" s="166" t="s">
        <v>3689</v>
      </c>
      <c r="AC592" s="166">
        <v>5887396</v>
      </c>
      <c r="AD592" s="166" t="s">
        <v>9</v>
      </c>
      <c r="AE592" s="166" t="s">
        <v>3694</v>
      </c>
      <c r="AF592" s="166" t="s">
        <v>9</v>
      </c>
      <c r="AG592" s="166" t="s">
        <v>3694</v>
      </c>
      <c r="AH592" s="167" t="s">
        <v>41</v>
      </c>
      <c r="AI592" s="166" t="s">
        <v>863</v>
      </c>
      <c r="AJ592" s="166" t="s">
        <v>864</v>
      </c>
      <c r="AK592" s="166" t="s">
        <v>127</v>
      </c>
      <c r="AL592" s="166" t="s">
        <v>111</v>
      </c>
      <c r="AM592" s="168">
        <v>5253.6</v>
      </c>
      <c r="AN592" s="166"/>
      <c r="AO592" s="166" t="s">
        <v>9</v>
      </c>
      <c r="AP592" s="166" t="s">
        <v>212</v>
      </c>
      <c r="AQ592" s="166" t="s">
        <v>184</v>
      </c>
      <c r="AR592" s="166" t="s">
        <v>132</v>
      </c>
      <c r="AS592" s="166" t="s">
        <v>3695</v>
      </c>
      <c r="AT592" s="166" t="s">
        <v>3698</v>
      </c>
      <c r="AU592" s="166" t="s">
        <v>548</v>
      </c>
      <c r="AV592" s="166"/>
      <c r="AW592" s="166" t="s">
        <v>3697</v>
      </c>
      <c r="AX592" s="166"/>
      <c r="AY592" s="166"/>
      <c r="AZ592" s="166"/>
      <c r="BA592" s="166"/>
      <c r="BB592" s="166">
        <v>92733953</v>
      </c>
      <c r="BC592" s="166" t="s">
        <v>137</v>
      </c>
      <c r="BD592" s="166" t="s">
        <v>263</v>
      </c>
      <c r="BE592" s="166" t="s">
        <v>1554</v>
      </c>
      <c r="BF592" s="166" t="s">
        <v>812</v>
      </c>
      <c r="BG592" s="166" t="s">
        <v>190</v>
      </c>
      <c r="BH592" s="166" t="s">
        <v>141</v>
      </c>
      <c r="BI592" s="166" t="s">
        <v>191</v>
      </c>
      <c r="BJ592" s="166" t="s">
        <v>111</v>
      </c>
      <c r="BK592" s="166"/>
      <c r="BL592" s="166" t="s">
        <v>142</v>
      </c>
      <c r="BM592" s="166"/>
      <c r="BN592" s="166" t="s">
        <v>192</v>
      </c>
      <c r="BO592" s="166" t="s">
        <v>307</v>
      </c>
    </row>
    <row r="593" spans="1:67">
      <c r="A593" s="166">
        <v>583</v>
      </c>
      <c r="B593" s="166" t="s">
        <v>106</v>
      </c>
      <c r="C593" s="166" t="s">
        <v>107</v>
      </c>
      <c r="D593" s="166" t="s">
        <v>3689</v>
      </c>
      <c r="E593" s="166" t="s">
        <v>3690</v>
      </c>
      <c r="F593" s="166" t="s">
        <v>956</v>
      </c>
      <c r="G593" s="166" t="s">
        <v>3691</v>
      </c>
      <c r="H593" s="166" t="s">
        <v>3692</v>
      </c>
      <c r="I593" s="166" t="s">
        <v>111</v>
      </c>
      <c r="J593" s="166" t="s">
        <v>247</v>
      </c>
      <c r="K593" s="166" t="s">
        <v>9</v>
      </c>
      <c r="L593" s="166" t="s">
        <v>171</v>
      </c>
      <c r="M593" s="166" t="s">
        <v>1714</v>
      </c>
      <c r="N593" s="166" t="s">
        <v>976</v>
      </c>
      <c r="O593" s="166"/>
      <c r="P593" s="166"/>
      <c r="Q593" s="166" t="s">
        <v>3689</v>
      </c>
      <c r="R593" s="166" t="s">
        <v>9</v>
      </c>
      <c r="S593" s="166" t="s">
        <v>3693</v>
      </c>
      <c r="T593" s="166" t="s">
        <v>204</v>
      </c>
      <c r="U593" s="166" t="s">
        <v>900</v>
      </c>
      <c r="V593" s="166" t="s">
        <v>119</v>
      </c>
      <c r="W593" s="166" t="s">
        <v>1546</v>
      </c>
      <c r="X593" s="166" t="s">
        <v>247</v>
      </c>
      <c r="Y593" s="166" t="s">
        <v>1763</v>
      </c>
      <c r="Z593" s="166" t="s">
        <v>1658</v>
      </c>
      <c r="AA593" s="166" t="s">
        <v>1764</v>
      </c>
      <c r="AB593" s="166" t="s">
        <v>3689</v>
      </c>
      <c r="AC593" s="166">
        <v>5887396</v>
      </c>
      <c r="AD593" s="166" t="s">
        <v>9</v>
      </c>
      <c r="AE593" s="166" t="s">
        <v>3694</v>
      </c>
      <c r="AF593" s="166" t="s">
        <v>9</v>
      </c>
      <c r="AG593" s="166" t="s">
        <v>3694</v>
      </c>
      <c r="AH593" s="167" t="s">
        <v>41</v>
      </c>
      <c r="AI593" s="166" t="s">
        <v>869</v>
      </c>
      <c r="AJ593" s="166" t="s">
        <v>870</v>
      </c>
      <c r="AK593" s="166" t="s">
        <v>127</v>
      </c>
      <c r="AL593" s="166" t="s">
        <v>111</v>
      </c>
      <c r="AM593" s="168">
        <v>4051</v>
      </c>
      <c r="AN593" s="166"/>
      <c r="AO593" s="166" t="s">
        <v>9</v>
      </c>
      <c r="AP593" s="166" t="s">
        <v>212</v>
      </c>
      <c r="AQ593" s="166" t="s">
        <v>184</v>
      </c>
      <c r="AR593" s="166" t="s">
        <v>132</v>
      </c>
      <c r="AS593" s="166" t="s">
        <v>3695</v>
      </c>
      <c r="AT593" s="166" t="s">
        <v>3699</v>
      </c>
      <c r="AU593" s="166" t="s">
        <v>548</v>
      </c>
      <c r="AV593" s="166"/>
      <c r="AW593" s="166" t="s">
        <v>3697</v>
      </c>
      <c r="AX593" s="166"/>
      <c r="AY593" s="166"/>
      <c r="AZ593" s="166"/>
      <c r="BA593" s="166"/>
      <c r="BB593" s="166">
        <v>92733953</v>
      </c>
      <c r="BC593" s="166" t="s">
        <v>137</v>
      </c>
      <c r="BD593" s="166" t="s">
        <v>263</v>
      </c>
      <c r="BE593" s="166" t="s">
        <v>1554</v>
      </c>
      <c r="BF593" s="166" t="s">
        <v>812</v>
      </c>
      <c r="BG593" s="166" t="s">
        <v>190</v>
      </c>
      <c r="BH593" s="166" t="s">
        <v>141</v>
      </c>
      <c r="BI593" s="166" t="s">
        <v>191</v>
      </c>
      <c r="BJ593" s="166" t="s">
        <v>111</v>
      </c>
      <c r="BK593" s="166"/>
      <c r="BL593" s="166" t="s">
        <v>142</v>
      </c>
      <c r="BM593" s="166"/>
      <c r="BN593" s="166" t="s">
        <v>192</v>
      </c>
      <c r="BO593" s="166" t="s">
        <v>307</v>
      </c>
    </row>
    <row r="594" spans="1:67">
      <c r="A594" s="166">
        <v>584</v>
      </c>
      <c r="B594" s="166" t="s">
        <v>106</v>
      </c>
      <c r="C594" s="166" t="s">
        <v>107</v>
      </c>
      <c r="D594" s="166" t="s">
        <v>3689</v>
      </c>
      <c r="E594" s="166" t="s">
        <v>3690</v>
      </c>
      <c r="F594" s="166" t="s">
        <v>956</v>
      </c>
      <c r="G594" s="166" t="s">
        <v>3691</v>
      </c>
      <c r="H594" s="166" t="s">
        <v>3692</v>
      </c>
      <c r="I594" s="166" t="s">
        <v>111</v>
      </c>
      <c r="J594" s="166" t="s">
        <v>247</v>
      </c>
      <c r="K594" s="166" t="s">
        <v>9</v>
      </c>
      <c r="L594" s="166" t="s">
        <v>171</v>
      </c>
      <c r="M594" s="166" t="s">
        <v>1714</v>
      </c>
      <c r="N594" s="166" t="s">
        <v>976</v>
      </c>
      <c r="O594" s="166"/>
      <c r="P594" s="166"/>
      <c r="Q594" s="166" t="s">
        <v>3689</v>
      </c>
      <c r="R594" s="166" t="s">
        <v>9</v>
      </c>
      <c r="S594" s="166" t="s">
        <v>3693</v>
      </c>
      <c r="T594" s="166" t="s">
        <v>204</v>
      </c>
      <c r="U594" s="166" t="s">
        <v>900</v>
      </c>
      <c r="V594" s="166" t="s">
        <v>119</v>
      </c>
      <c r="W594" s="166" t="s">
        <v>1546</v>
      </c>
      <c r="X594" s="166" t="s">
        <v>247</v>
      </c>
      <c r="Y594" s="166" t="s">
        <v>1763</v>
      </c>
      <c r="Z594" s="166" t="s">
        <v>1658</v>
      </c>
      <c r="AA594" s="166" t="s">
        <v>1764</v>
      </c>
      <c r="AB594" s="166" t="s">
        <v>3689</v>
      </c>
      <c r="AC594" s="166">
        <v>5887396</v>
      </c>
      <c r="AD594" s="166" t="s">
        <v>9</v>
      </c>
      <c r="AE594" s="166" t="s">
        <v>3694</v>
      </c>
      <c r="AF594" s="166" t="s">
        <v>9</v>
      </c>
      <c r="AG594" s="166" t="s">
        <v>3694</v>
      </c>
      <c r="AH594" s="167" t="s">
        <v>41</v>
      </c>
      <c r="AI594" s="166" t="s">
        <v>854</v>
      </c>
      <c r="AJ594" s="166" t="s">
        <v>855</v>
      </c>
      <c r="AK594" s="166" t="s">
        <v>127</v>
      </c>
      <c r="AL594" s="166" t="s">
        <v>111</v>
      </c>
      <c r="AM594" s="168">
        <v>3038.2</v>
      </c>
      <c r="AN594" s="166"/>
      <c r="AO594" s="166" t="s">
        <v>9</v>
      </c>
      <c r="AP594" s="166" t="s">
        <v>212</v>
      </c>
      <c r="AQ594" s="166" t="s">
        <v>184</v>
      </c>
      <c r="AR594" s="166" t="s">
        <v>132</v>
      </c>
      <c r="AS594" s="166" t="s">
        <v>3695</v>
      </c>
      <c r="AT594" s="166" t="s">
        <v>3700</v>
      </c>
      <c r="AU594" s="166" t="s">
        <v>548</v>
      </c>
      <c r="AV594" s="166"/>
      <c r="AW594" s="166" t="s">
        <v>3697</v>
      </c>
      <c r="AX594" s="166"/>
      <c r="AY594" s="166"/>
      <c r="AZ594" s="166"/>
      <c r="BA594" s="166"/>
      <c r="BB594" s="166">
        <v>92733953</v>
      </c>
      <c r="BC594" s="166" t="s">
        <v>137</v>
      </c>
      <c r="BD594" s="166" t="s">
        <v>263</v>
      </c>
      <c r="BE594" s="166" t="s">
        <v>1554</v>
      </c>
      <c r="BF594" s="166" t="s">
        <v>812</v>
      </c>
      <c r="BG594" s="166" t="s">
        <v>190</v>
      </c>
      <c r="BH594" s="166" t="s">
        <v>141</v>
      </c>
      <c r="BI594" s="166" t="s">
        <v>191</v>
      </c>
      <c r="BJ594" s="166" t="s">
        <v>111</v>
      </c>
      <c r="BK594" s="166"/>
      <c r="BL594" s="166" t="s">
        <v>142</v>
      </c>
      <c r="BM594" s="166"/>
      <c r="BN594" s="166" t="s">
        <v>192</v>
      </c>
      <c r="BO594" s="166" t="s">
        <v>307</v>
      </c>
    </row>
    <row r="595" spans="1:67">
      <c r="A595" s="166">
        <v>585</v>
      </c>
      <c r="B595" s="166" t="s">
        <v>106</v>
      </c>
      <c r="C595" s="166" t="s">
        <v>107</v>
      </c>
      <c r="D595" s="166" t="s">
        <v>3689</v>
      </c>
      <c r="E595" s="166" t="s">
        <v>3690</v>
      </c>
      <c r="F595" s="166" t="s">
        <v>956</v>
      </c>
      <c r="G595" s="166" t="s">
        <v>3691</v>
      </c>
      <c r="H595" s="166" t="s">
        <v>3692</v>
      </c>
      <c r="I595" s="166" t="s">
        <v>111</v>
      </c>
      <c r="J595" s="166" t="s">
        <v>247</v>
      </c>
      <c r="K595" s="166" t="s">
        <v>9</v>
      </c>
      <c r="L595" s="166" t="s">
        <v>171</v>
      </c>
      <c r="M595" s="166" t="s">
        <v>1714</v>
      </c>
      <c r="N595" s="166" t="s">
        <v>976</v>
      </c>
      <c r="O595" s="166"/>
      <c r="P595" s="166"/>
      <c r="Q595" s="166" t="s">
        <v>3689</v>
      </c>
      <c r="R595" s="166" t="s">
        <v>9</v>
      </c>
      <c r="S595" s="166" t="s">
        <v>3693</v>
      </c>
      <c r="T595" s="166" t="s">
        <v>204</v>
      </c>
      <c r="U595" s="166" t="s">
        <v>900</v>
      </c>
      <c r="V595" s="166" t="s">
        <v>119</v>
      </c>
      <c r="W595" s="166" t="s">
        <v>1546</v>
      </c>
      <c r="X595" s="166" t="s">
        <v>247</v>
      </c>
      <c r="Y595" s="166" t="s">
        <v>1763</v>
      </c>
      <c r="Z595" s="166" t="s">
        <v>1658</v>
      </c>
      <c r="AA595" s="166" t="s">
        <v>1764</v>
      </c>
      <c r="AB595" s="166" t="s">
        <v>3689</v>
      </c>
      <c r="AC595" s="166">
        <v>5887396</v>
      </c>
      <c r="AD595" s="166" t="s">
        <v>9</v>
      </c>
      <c r="AE595" s="166" t="s">
        <v>3694</v>
      </c>
      <c r="AF595" s="166" t="s">
        <v>9</v>
      </c>
      <c r="AG595" s="166" t="s">
        <v>3694</v>
      </c>
      <c r="AH595" s="167" t="s">
        <v>41</v>
      </c>
      <c r="AI595" s="166" t="s">
        <v>857</v>
      </c>
      <c r="AJ595" s="166" t="s">
        <v>858</v>
      </c>
      <c r="AK595" s="166" t="s">
        <v>127</v>
      </c>
      <c r="AL595" s="166" t="s">
        <v>111</v>
      </c>
      <c r="AM595" s="168">
        <v>5316.9</v>
      </c>
      <c r="AN595" s="166"/>
      <c r="AO595" s="166" t="s">
        <v>9</v>
      </c>
      <c r="AP595" s="166" t="s">
        <v>212</v>
      </c>
      <c r="AQ595" s="166" t="s">
        <v>184</v>
      </c>
      <c r="AR595" s="166" t="s">
        <v>132</v>
      </c>
      <c r="AS595" s="166" t="s">
        <v>3695</v>
      </c>
      <c r="AT595" s="166" t="s">
        <v>3701</v>
      </c>
      <c r="AU595" s="166" t="s">
        <v>548</v>
      </c>
      <c r="AV595" s="166"/>
      <c r="AW595" s="166" t="s">
        <v>3697</v>
      </c>
      <c r="AX595" s="166"/>
      <c r="AY595" s="166"/>
      <c r="AZ595" s="166"/>
      <c r="BA595" s="166"/>
      <c r="BB595" s="166">
        <v>92733953</v>
      </c>
      <c r="BC595" s="166" t="s">
        <v>137</v>
      </c>
      <c r="BD595" s="166" t="s">
        <v>263</v>
      </c>
      <c r="BE595" s="166" t="s">
        <v>1554</v>
      </c>
      <c r="BF595" s="166" t="s">
        <v>812</v>
      </c>
      <c r="BG595" s="166" t="s">
        <v>190</v>
      </c>
      <c r="BH595" s="166" t="s">
        <v>141</v>
      </c>
      <c r="BI595" s="166" t="s">
        <v>191</v>
      </c>
      <c r="BJ595" s="166" t="s">
        <v>111</v>
      </c>
      <c r="BK595" s="166"/>
      <c r="BL595" s="166" t="s">
        <v>142</v>
      </c>
      <c r="BM595" s="166"/>
      <c r="BN595" s="166" t="s">
        <v>192</v>
      </c>
      <c r="BO595" s="166" t="s">
        <v>307</v>
      </c>
    </row>
    <row r="596" spans="1:67">
      <c r="A596" s="166">
        <v>586</v>
      </c>
      <c r="B596" s="166" t="s">
        <v>106</v>
      </c>
      <c r="C596" s="166" t="s">
        <v>107</v>
      </c>
      <c r="D596" s="166" t="s">
        <v>3689</v>
      </c>
      <c r="E596" s="166" t="s">
        <v>3690</v>
      </c>
      <c r="F596" s="166" t="s">
        <v>956</v>
      </c>
      <c r="G596" s="166" t="s">
        <v>3691</v>
      </c>
      <c r="H596" s="166" t="s">
        <v>3692</v>
      </c>
      <c r="I596" s="166" t="s">
        <v>111</v>
      </c>
      <c r="J596" s="166" t="s">
        <v>247</v>
      </c>
      <c r="K596" s="166" t="s">
        <v>9</v>
      </c>
      <c r="L596" s="166" t="s">
        <v>171</v>
      </c>
      <c r="M596" s="166" t="s">
        <v>1714</v>
      </c>
      <c r="N596" s="166" t="s">
        <v>976</v>
      </c>
      <c r="O596" s="166"/>
      <c r="P596" s="166"/>
      <c r="Q596" s="166" t="s">
        <v>3689</v>
      </c>
      <c r="R596" s="166" t="s">
        <v>9</v>
      </c>
      <c r="S596" s="166" t="s">
        <v>3693</v>
      </c>
      <c r="T596" s="166" t="s">
        <v>204</v>
      </c>
      <c r="U596" s="166" t="s">
        <v>900</v>
      </c>
      <c r="V596" s="166" t="s">
        <v>119</v>
      </c>
      <c r="W596" s="166" t="s">
        <v>1546</v>
      </c>
      <c r="X596" s="166" t="s">
        <v>247</v>
      </c>
      <c r="Y596" s="166" t="s">
        <v>1763</v>
      </c>
      <c r="Z596" s="166" t="s">
        <v>1658</v>
      </c>
      <c r="AA596" s="166" t="s">
        <v>1764</v>
      </c>
      <c r="AB596" s="166" t="s">
        <v>3689</v>
      </c>
      <c r="AC596" s="166">
        <v>5887396</v>
      </c>
      <c r="AD596" s="166" t="s">
        <v>9</v>
      </c>
      <c r="AE596" s="166" t="s">
        <v>3694</v>
      </c>
      <c r="AF596" s="166" t="s">
        <v>9</v>
      </c>
      <c r="AG596" s="166" t="s">
        <v>3694</v>
      </c>
      <c r="AH596" s="167" t="s">
        <v>41</v>
      </c>
      <c r="AI596" s="166" t="s">
        <v>851</v>
      </c>
      <c r="AJ596" s="166" t="s">
        <v>852</v>
      </c>
      <c r="AK596" s="166" t="s">
        <v>127</v>
      </c>
      <c r="AL596" s="166" t="s">
        <v>111</v>
      </c>
      <c r="AM596" s="168">
        <v>3930.8</v>
      </c>
      <c r="AN596" s="166"/>
      <c r="AO596" s="166" t="s">
        <v>9</v>
      </c>
      <c r="AP596" s="166" t="s">
        <v>212</v>
      </c>
      <c r="AQ596" s="166" t="s">
        <v>184</v>
      </c>
      <c r="AR596" s="166" t="s">
        <v>132</v>
      </c>
      <c r="AS596" s="166" t="s">
        <v>3695</v>
      </c>
      <c r="AT596" s="166" t="s">
        <v>3702</v>
      </c>
      <c r="AU596" s="166" t="s">
        <v>548</v>
      </c>
      <c r="AV596" s="166"/>
      <c r="AW596" s="166" t="s">
        <v>3697</v>
      </c>
      <c r="AX596" s="166"/>
      <c r="AY596" s="166"/>
      <c r="AZ596" s="166"/>
      <c r="BA596" s="166"/>
      <c r="BB596" s="166">
        <v>92733953</v>
      </c>
      <c r="BC596" s="166" t="s">
        <v>137</v>
      </c>
      <c r="BD596" s="166" t="s">
        <v>263</v>
      </c>
      <c r="BE596" s="166" t="s">
        <v>1554</v>
      </c>
      <c r="BF596" s="166" t="s">
        <v>812</v>
      </c>
      <c r="BG596" s="166" t="s">
        <v>190</v>
      </c>
      <c r="BH596" s="166" t="s">
        <v>141</v>
      </c>
      <c r="BI596" s="166" t="s">
        <v>191</v>
      </c>
      <c r="BJ596" s="166" t="s">
        <v>111</v>
      </c>
      <c r="BK596" s="166"/>
      <c r="BL596" s="166" t="s">
        <v>142</v>
      </c>
      <c r="BM596" s="166"/>
      <c r="BN596" s="166" t="s">
        <v>192</v>
      </c>
      <c r="BO596" s="166" t="s">
        <v>307</v>
      </c>
    </row>
    <row r="597" spans="1:67">
      <c r="A597" s="166">
        <v>587</v>
      </c>
      <c r="B597" s="166" t="s">
        <v>106</v>
      </c>
      <c r="C597" s="166" t="s">
        <v>107</v>
      </c>
      <c r="D597" s="166" t="s">
        <v>3689</v>
      </c>
      <c r="E597" s="166" t="s">
        <v>3690</v>
      </c>
      <c r="F597" s="166" t="s">
        <v>956</v>
      </c>
      <c r="G597" s="166" t="s">
        <v>3691</v>
      </c>
      <c r="H597" s="166" t="s">
        <v>3692</v>
      </c>
      <c r="I597" s="166" t="s">
        <v>111</v>
      </c>
      <c r="J597" s="166" t="s">
        <v>247</v>
      </c>
      <c r="K597" s="166" t="s">
        <v>9</v>
      </c>
      <c r="L597" s="166" t="s">
        <v>171</v>
      </c>
      <c r="M597" s="166" t="s">
        <v>1714</v>
      </c>
      <c r="N597" s="166" t="s">
        <v>976</v>
      </c>
      <c r="O597" s="166"/>
      <c r="P597" s="166"/>
      <c r="Q597" s="166" t="s">
        <v>3689</v>
      </c>
      <c r="R597" s="166" t="s">
        <v>9</v>
      </c>
      <c r="S597" s="166" t="s">
        <v>3693</v>
      </c>
      <c r="T597" s="166" t="s">
        <v>204</v>
      </c>
      <c r="U597" s="166" t="s">
        <v>900</v>
      </c>
      <c r="V597" s="166" t="s">
        <v>119</v>
      </c>
      <c r="W597" s="166" t="s">
        <v>1546</v>
      </c>
      <c r="X597" s="166" t="s">
        <v>247</v>
      </c>
      <c r="Y597" s="166" t="s">
        <v>1763</v>
      </c>
      <c r="Z597" s="166" t="s">
        <v>1658</v>
      </c>
      <c r="AA597" s="166" t="s">
        <v>1764</v>
      </c>
      <c r="AB597" s="166" t="s">
        <v>3689</v>
      </c>
      <c r="AC597" s="166">
        <v>5887396</v>
      </c>
      <c r="AD597" s="166" t="s">
        <v>9</v>
      </c>
      <c r="AE597" s="166" t="s">
        <v>3694</v>
      </c>
      <c r="AF597" s="166" t="s">
        <v>9</v>
      </c>
      <c r="AG597" s="166" t="s">
        <v>3694</v>
      </c>
      <c r="AH597" s="167" t="s">
        <v>41</v>
      </c>
      <c r="AI597" s="166" t="s">
        <v>841</v>
      </c>
      <c r="AJ597" s="166" t="s">
        <v>842</v>
      </c>
      <c r="AK597" s="166" t="s">
        <v>127</v>
      </c>
      <c r="AL597" s="166" t="s">
        <v>111</v>
      </c>
      <c r="AM597" s="168">
        <v>3107.9</v>
      </c>
      <c r="AN597" s="166"/>
      <c r="AO597" s="166" t="s">
        <v>9</v>
      </c>
      <c r="AP597" s="166" t="s">
        <v>212</v>
      </c>
      <c r="AQ597" s="166" t="s">
        <v>184</v>
      </c>
      <c r="AR597" s="166" t="s">
        <v>132</v>
      </c>
      <c r="AS597" s="166" t="s">
        <v>3695</v>
      </c>
      <c r="AT597" s="166" t="s">
        <v>3703</v>
      </c>
      <c r="AU597" s="166" t="s">
        <v>548</v>
      </c>
      <c r="AV597" s="166"/>
      <c r="AW597" s="166" t="s">
        <v>3697</v>
      </c>
      <c r="AX597" s="166"/>
      <c r="AY597" s="166"/>
      <c r="AZ597" s="166"/>
      <c r="BA597" s="166"/>
      <c r="BB597" s="166">
        <v>92733953</v>
      </c>
      <c r="BC597" s="166" t="s">
        <v>137</v>
      </c>
      <c r="BD597" s="166" t="s">
        <v>263</v>
      </c>
      <c r="BE597" s="166" t="s">
        <v>1554</v>
      </c>
      <c r="BF597" s="166" t="s">
        <v>812</v>
      </c>
      <c r="BG597" s="166" t="s">
        <v>190</v>
      </c>
      <c r="BH597" s="166" t="s">
        <v>141</v>
      </c>
      <c r="BI597" s="166" t="s">
        <v>191</v>
      </c>
      <c r="BJ597" s="166" t="s">
        <v>111</v>
      </c>
      <c r="BK597" s="166"/>
      <c r="BL597" s="166" t="s">
        <v>142</v>
      </c>
      <c r="BM597" s="166"/>
      <c r="BN597" s="166" t="s">
        <v>192</v>
      </c>
      <c r="BO597" s="166" t="s">
        <v>307</v>
      </c>
    </row>
    <row r="598" spans="1:67">
      <c r="A598" s="166">
        <v>588</v>
      </c>
      <c r="B598" s="166" t="s">
        <v>106</v>
      </c>
      <c r="C598" s="166" t="s">
        <v>107</v>
      </c>
      <c r="D598" s="166" t="s">
        <v>3689</v>
      </c>
      <c r="E598" s="166" t="s">
        <v>3690</v>
      </c>
      <c r="F598" s="166" t="s">
        <v>956</v>
      </c>
      <c r="G598" s="166" t="s">
        <v>3691</v>
      </c>
      <c r="H598" s="166" t="s">
        <v>3692</v>
      </c>
      <c r="I598" s="166" t="s">
        <v>111</v>
      </c>
      <c r="J598" s="166" t="s">
        <v>247</v>
      </c>
      <c r="K598" s="166" t="s">
        <v>9</v>
      </c>
      <c r="L598" s="166" t="s">
        <v>171</v>
      </c>
      <c r="M598" s="166" t="s">
        <v>1714</v>
      </c>
      <c r="N598" s="166" t="s">
        <v>976</v>
      </c>
      <c r="O598" s="166"/>
      <c r="P598" s="166"/>
      <c r="Q598" s="166" t="s">
        <v>3689</v>
      </c>
      <c r="R598" s="166" t="s">
        <v>9</v>
      </c>
      <c r="S598" s="166" t="s">
        <v>3693</v>
      </c>
      <c r="T598" s="166" t="s">
        <v>204</v>
      </c>
      <c r="U598" s="166" t="s">
        <v>900</v>
      </c>
      <c r="V598" s="166" t="s">
        <v>119</v>
      </c>
      <c r="W598" s="166" t="s">
        <v>1546</v>
      </c>
      <c r="X598" s="166" t="s">
        <v>247</v>
      </c>
      <c r="Y598" s="166" t="s">
        <v>1763</v>
      </c>
      <c r="Z598" s="166" t="s">
        <v>1658</v>
      </c>
      <c r="AA598" s="166" t="s">
        <v>1764</v>
      </c>
      <c r="AB598" s="166" t="s">
        <v>3689</v>
      </c>
      <c r="AC598" s="166">
        <v>5887396</v>
      </c>
      <c r="AD598" s="166" t="s">
        <v>9</v>
      </c>
      <c r="AE598" s="166" t="s">
        <v>3694</v>
      </c>
      <c r="AF598" s="166" t="s">
        <v>9</v>
      </c>
      <c r="AG598" s="166" t="s">
        <v>3694</v>
      </c>
      <c r="AH598" s="167" t="s">
        <v>41</v>
      </c>
      <c r="AI598" s="166" t="s">
        <v>3704</v>
      </c>
      <c r="AJ598" s="166" t="s">
        <v>1562</v>
      </c>
      <c r="AK598" s="166" t="s">
        <v>127</v>
      </c>
      <c r="AL598" s="166" t="s">
        <v>111</v>
      </c>
      <c r="AM598" s="168">
        <v>21000</v>
      </c>
      <c r="AN598" s="166"/>
      <c r="AO598" s="166" t="s">
        <v>9</v>
      </c>
      <c r="AP598" s="166" t="s">
        <v>212</v>
      </c>
      <c r="AQ598" s="166" t="s">
        <v>184</v>
      </c>
      <c r="AR598" s="166" t="s">
        <v>132</v>
      </c>
      <c r="AS598" s="166" t="s">
        <v>3695</v>
      </c>
      <c r="AT598" s="166"/>
      <c r="AU598" s="166" t="s">
        <v>548</v>
      </c>
      <c r="AV598" s="166"/>
      <c r="AW598" s="166" t="s">
        <v>3697</v>
      </c>
      <c r="AX598" s="166"/>
      <c r="AY598" s="166"/>
      <c r="AZ598" s="166"/>
      <c r="BA598" s="166"/>
      <c r="BB598" s="166">
        <v>92733953</v>
      </c>
      <c r="BC598" s="166" t="s">
        <v>137</v>
      </c>
      <c r="BD598" s="166" t="s">
        <v>263</v>
      </c>
      <c r="BE598" s="166" t="s">
        <v>1554</v>
      </c>
      <c r="BF598" s="166" t="s">
        <v>812</v>
      </c>
      <c r="BG598" s="166" t="s">
        <v>190</v>
      </c>
      <c r="BH598" s="166" t="s">
        <v>141</v>
      </c>
      <c r="BI598" s="166" t="s">
        <v>191</v>
      </c>
      <c r="BJ598" s="166" t="s">
        <v>111</v>
      </c>
      <c r="BK598" s="166"/>
      <c r="BL598" s="166"/>
      <c r="BM598" s="166"/>
      <c r="BN598" s="166" t="s">
        <v>192</v>
      </c>
      <c r="BO598" s="166" t="s">
        <v>307</v>
      </c>
    </row>
    <row r="599" spans="1:67">
      <c r="A599" s="166">
        <v>589</v>
      </c>
      <c r="B599" s="166" t="s">
        <v>106</v>
      </c>
      <c r="C599" s="166" t="s">
        <v>107</v>
      </c>
      <c r="D599" s="166" t="s">
        <v>3705</v>
      </c>
      <c r="E599" s="166" t="s">
        <v>3706</v>
      </c>
      <c r="F599" s="166" t="s">
        <v>244</v>
      </c>
      <c r="G599" s="166" t="s">
        <v>3707</v>
      </c>
      <c r="H599" s="166" t="s">
        <v>3708</v>
      </c>
      <c r="I599" s="166" t="s">
        <v>601</v>
      </c>
      <c r="J599" s="166" t="s">
        <v>298</v>
      </c>
      <c r="K599" s="166" t="s">
        <v>602</v>
      </c>
      <c r="L599" s="166" t="s">
        <v>603</v>
      </c>
      <c r="M599" s="166" t="s">
        <v>604</v>
      </c>
      <c r="N599" s="166" t="s">
        <v>111</v>
      </c>
      <c r="O599" s="166" t="s">
        <v>602</v>
      </c>
      <c r="P599" s="166" t="s">
        <v>3709</v>
      </c>
      <c r="Q599" s="166" t="s">
        <v>3710</v>
      </c>
      <c r="R599" s="166" t="s">
        <v>32</v>
      </c>
      <c r="S599" s="166" t="s">
        <v>3711</v>
      </c>
      <c r="T599" s="166" t="s">
        <v>204</v>
      </c>
      <c r="U599" s="166" t="s">
        <v>3712</v>
      </c>
      <c r="V599" s="166" t="s">
        <v>119</v>
      </c>
      <c r="W599" s="166" t="s">
        <v>3713</v>
      </c>
      <c r="X599" s="166" t="s">
        <v>112</v>
      </c>
      <c r="Y599" s="166" t="s">
        <v>1957</v>
      </c>
      <c r="Z599" s="166" t="s">
        <v>3714</v>
      </c>
      <c r="AA599" s="166" t="s">
        <v>3715</v>
      </c>
      <c r="AB599" s="166" t="s">
        <v>3710</v>
      </c>
      <c r="AC599" s="166">
        <v>5887162</v>
      </c>
      <c r="AD599" s="166" t="s">
        <v>32</v>
      </c>
      <c r="AE599" s="166" t="s">
        <v>3716</v>
      </c>
      <c r="AF599" s="166" t="s">
        <v>32</v>
      </c>
      <c r="AG599" s="166" t="s">
        <v>3716</v>
      </c>
      <c r="AH599" s="167" t="s">
        <v>41</v>
      </c>
      <c r="AI599" s="166" t="s">
        <v>2810</v>
      </c>
      <c r="AJ599" s="166" t="s">
        <v>158</v>
      </c>
      <c r="AK599" s="166" t="s">
        <v>127</v>
      </c>
      <c r="AL599" s="166" t="s">
        <v>111</v>
      </c>
      <c r="AM599" s="168">
        <v>6514.3</v>
      </c>
      <c r="AN599" s="166"/>
      <c r="AO599" s="166" t="s">
        <v>111</v>
      </c>
      <c r="AP599" s="166" t="s">
        <v>212</v>
      </c>
      <c r="AQ599" s="166" t="s">
        <v>184</v>
      </c>
      <c r="AR599" s="166" t="s">
        <v>132</v>
      </c>
      <c r="AS599" s="166" t="s">
        <v>3717</v>
      </c>
      <c r="AT599" s="166" t="s">
        <v>3718</v>
      </c>
      <c r="AU599" s="166" t="s">
        <v>548</v>
      </c>
      <c r="AV599" s="166"/>
      <c r="AW599" s="166" t="s">
        <v>3719</v>
      </c>
      <c r="AX599" s="166"/>
      <c r="AY599" s="166"/>
      <c r="AZ599" s="166"/>
      <c r="BA599" s="166"/>
      <c r="BB599" s="166">
        <v>92470573</v>
      </c>
      <c r="BC599" s="166" t="s">
        <v>137</v>
      </c>
      <c r="BD599" s="166" t="s">
        <v>138</v>
      </c>
      <c r="BE599" s="166" t="s">
        <v>375</v>
      </c>
      <c r="BF599" s="166" t="s">
        <v>376</v>
      </c>
      <c r="BG599" s="166" t="s">
        <v>190</v>
      </c>
      <c r="BH599" s="166" t="s">
        <v>286</v>
      </c>
      <c r="BI599" s="166" t="s">
        <v>191</v>
      </c>
      <c r="BJ599" s="166" t="s">
        <v>111</v>
      </c>
      <c r="BK599" s="166"/>
      <c r="BL599" s="166" t="s">
        <v>142</v>
      </c>
      <c r="BM599" s="166"/>
      <c r="BN599" s="166" t="s">
        <v>192</v>
      </c>
      <c r="BO599" s="166" t="s">
        <v>620</v>
      </c>
    </row>
    <row r="600" spans="1:67">
      <c r="A600" s="166">
        <v>590</v>
      </c>
      <c r="B600" s="166" t="s">
        <v>106</v>
      </c>
      <c r="C600" s="166" t="s">
        <v>107</v>
      </c>
      <c r="D600" s="166" t="s">
        <v>3705</v>
      </c>
      <c r="E600" s="166" t="s">
        <v>3706</v>
      </c>
      <c r="F600" s="166" t="s">
        <v>244</v>
      </c>
      <c r="G600" s="166" t="s">
        <v>3707</v>
      </c>
      <c r="H600" s="166" t="s">
        <v>3708</v>
      </c>
      <c r="I600" s="166" t="s">
        <v>601</v>
      </c>
      <c r="J600" s="166" t="s">
        <v>298</v>
      </c>
      <c r="K600" s="166" t="s">
        <v>602</v>
      </c>
      <c r="L600" s="166" t="s">
        <v>603</v>
      </c>
      <c r="M600" s="166" t="s">
        <v>604</v>
      </c>
      <c r="N600" s="166" t="s">
        <v>111</v>
      </c>
      <c r="O600" s="166" t="s">
        <v>602</v>
      </c>
      <c r="P600" s="166" t="s">
        <v>3709</v>
      </c>
      <c r="Q600" s="166" t="s">
        <v>3710</v>
      </c>
      <c r="R600" s="166" t="s">
        <v>32</v>
      </c>
      <c r="S600" s="166" t="s">
        <v>3711</v>
      </c>
      <c r="T600" s="166" t="s">
        <v>204</v>
      </c>
      <c r="U600" s="166" t="s">
        <v>3712</v>
      </c>
      <c r="V600" s="166" t="s">
        <v>119</v>
      </c>
      <c r="W600" s="166" t="s">
        <v>3713</v>
      </c>
      <c r="X600" s="166" t="s">
        <v>112</v>
      </c>
      <c r="Y600" s="166" t="s">
        <v>1957</v>
      </c>
      <c r="Z600" s="166" t="s">
        <v>3714</v>
      </c>
      <c r="AA600" s="166" t="s">
        <v>3715</v>
      </c>
      <c r="AB600" s="166" t="s">
        <v>3710</v>
      </c>
      <c r="AC600" s="166">
        <v>5887162</v>
      </c>
      <c r="AD600" s="166" t="s">
        <v>32</v>
      </c>
      <c r="AE600" s="166" t="s">
        <v>3716</v>
      </c>
      <c r="AF600" s="166" t="s">
        <v>32</v>
      </c>
      <c r="AG600" s="166" t="s">
        <v>3716</v>
      </c>
      <c r="AH600" s="167" t="s">
        <v>41</v>
      </c>
      <c r="AI600" s="166" t="s">
        <v>3720</v>
      </c>
      <c r="AJ600" s="166" t="s">
        <v>928</v>
      </c>
      <c r="AK600" s="166" t="s">
        <v>127</v>
      </c>
      <c r="AL600" s="166" t="s">
        <v>111</v>
      </c>
      <c r="AM600" s="168">
        <v>6545.8</v>
      </c>
      <c r="AN600" s="166"/>
      <c r="AO600" s="166" t="s">
        <v>111</v>
      </c>
      <c r="AP600" s="166" t="s">
        <v>212</v>
      </c>
      <c r="AQ600" s="166" t="s">
        <v>184</v>
      </c>
      <c r="AR600" s="166" t="s">
        <v>132</v>
      </c>
      <c r="AS600" s="166" t="s">
        <v>3717</v>
      </c>
      <c r="AT600" s="166" t="s">
        <v>3721</v>
      </c>
      <c r="AU600" s="166" t="s">
        <v>548</v>
      </c>
      <c r="AV600" s="166"/>
      <c r="AW600" s="166" t="s">
        <v>3719</v>
      </c>
      <c r="AX600" s="166"/>
      <c r="AY600" s="166"/>
      <c r="AZ600" s="166"/>
      <c r="BA600" s="166"/>
      <c r="BB600" s="166">
        <v>92470573</v>
      </c>
      <c r="BC600" s="166" t="s">
        <v>137</v>
      </c>
      <c r="BD600" s="166" t="s">
        <v>138</v>
      </c>
      <c r="BE600" s="166" t="s">
        <v>375</v>
      </c>
      <c r="BF600" s="166" t="s">
        <v>376</v>
      </c>
      <c r="BG600" s="166" t="s">
        <v>190</v>
      </c>
      <c r="BH600" s="166" t="s">
        <v>286</v>
      </c>
      <c r="BI600" s="166" t="s">
        <v>191</v>
      </c>
      <c r="BJ600" s="166" t="s">
        <v>111</v>
      </c>
      <c r="BK600" s="166"/>
      <c r="BL600" s="166" t="s">
        <v>142</v>
      </c>
      <c r="BM600" s="166"/>
      <c r="BN600" s="166" t="s">
        <v>192</v>
      </c>
      <c r="BO600" s="166" t="s">
        <v>620</v>
      </c>
    </row>
    <row r="601" spans="1:67">
      <c r="A601" s="166">
        <v>591</v>
      </c>
      <c r="B601" s="166" t="s">
        <v>106</v>
      </c>
      <c r="C601" s="166" t="s">
        <v>107</v>
      </c>
      <c r="D601" s="166" t="s">
        <v>3705</v>
      </c>
      <c r="E601" s="166" t="s">
        <v>3706</v>
      </c>
      <c r="F601" s="166" t="s">
        <v>244</v>
      </c>
      <c r="G601" s="166" t="s">
        <v>3707</v>
      </c>
      <c r="H601" s="166" t="s">
        <v>3708</v>
      </c>
      <c r="I601" s="166" t="s">
        <v>601</v>
      </c>
      <c r="J601" s="166" t="s">
        <v>298</v>
      </c>
      <c r="K601" s="166" t="s">
        <v>602</v>
      </c>
      <c r="L601" s="166" t="s">
        <v>603</v>
      </c>
      <c r="M601" s="166" t="s">
        <v>604</v>
      </c>
      <c r="N601" s="166" t="s">
        <v>111</v>
      </c>
      <c r="O601" s="166" t="s">
        <v>602</v>
      </c>
      <c r="P601" s="166" t="s">
        <v>3709</v>
      </c>
      <c r="Q601" s="166" t="s">
        <v>3710</v>
      </c>
      <c r="R601" s="166" t="s">
        <v>32</v>
      </c>
      <c r="S601" s="166" t="s">
        <v>3711</v>
      </c>
      <c r="T601" s="166" t="s">
        <v>204</v>
      </c>
      <c r="U601" s="166" t="s">
        <v>3712</v>
      </c>
      <c r="V601" s="166" t="s">
        <v>119</v>
      </c>
      <c r="W601" s="166" t="s">
        <v>3713</v>
      </c>
      <c r="X601" s="166" t="s">
        <v>112</v>
      </c>
      <c r="Y601" s="166" t="s">
        <v>1957</v>
      </c>
      <c r="Z601" s="166" t="s">
        <v>3714</v>
      </c>
      <c r="AA601" s="166" t="s">
        <v>3715</v>
      </c>
      <c r="AB601" s="166" t="s">
        <v>3710</v>
      </c>
      <c r="AC601" s="166">
        <v>5887162</v>
      </c>
      <c r="AD601" s="166" t="s">
        <v>32</v>
      </c>
      <c r="AE601" s="166" t="s">
        <v>3716</v>
      </c>
      <c r="AF601" s="166" t="s">
        <v>32</v>
      </c>
      <c r="AG601" s="166" t="s">
        <v>3716</v>
      </c>
      <c r="AH601" s="167" t="s">
        <v>41</v>
      </c>
      <c r="AI601" s="166" t="s">
        <v>2803</v>
      </c>
      <c r="AJ601" s="166" t="s">
        <v>161</v>
      </c>
      <c r="AK601" s="166" t="s">
        <v>127</v>
      </c>
      <c r="AL601" s="166" t="s">
        <v>111</v>
      </c>
      <c r="AM601" s="168">
        <v>3662.5</v>
      </c>
      <c r="AN601" s="166"/>
      <c r="AO601" s="166" t="s">
        <v>111</v>
      </c>
      <c r="AP601" s="166" t="s">
        <v>212</v>
      </c>
      <c r="AQ601" s="166" t="s">
        <v>184</v>
      </c>
      <c r="AR601" s="166" t="s">
        <v>132</v>
      </c>
      <c r="AS601" s="166" t="s">
        <v>3717</v>
      </c>
      <c r="AT601" s="166" t="s">
        <v>3722</v>
      </c>
      <c r="AU601" s="166" t="s">
        <v>548</v>
      </c>
      <c r="AV601" s="166"/>
      <c r="AW601" s="166" t="s">
        <v>3719</v>
      </c>
      <c r="AX601" s="166"/>
      <c r="AY601" s="166"/>
      <c r="AZ601" s="166"/>
      <c r="BA601" s="166"/>
      <c r="BB601" s="166">
        <v>92470573</v>
      </c>
      <c r="BC601" s="166" t="s">
        <v>137</v>
      </c>
      <c r="BD601" s="166" t="s">
        <v>138</v>
      </c>
      <c r="BE601" s="166" t="s">
        <v>375</v>
      </c>
      <c r="BF601" s="166" t="s">
        <v>376</v>
      </c>
      <c r="BG601" s="166" t="s">
        <v>190</v>
      </c>
      <c r="BH601" s="166" t="s">
        <v>286</v>
      </c>
      <c r="BI601" s="166" t="s">
        <v>191</v>
      </c>
      <c r="BJ601" s="166" t="s">
        <v>111</v>
      </c>
      <c r="BK601" s="166"/>
      <c r="BL601" s="166" t="s">
        <v>142</v>
      </c>
      <c r="BM601" s="166"/>
      <c r="BN601" s="166" t="s">
        <v>192</v>
      </c>
      <c r="BO601" s="166" t="s">
        <v>620</v>
      </c>
    </row>
    <row r="602" spans="1:67">
      <c r="A602" s="166">
        <v>592</v>
      </c>
      <c r="B602" s="166" t="s">
        <v>106</v>
      </c>
      <c r="C602" s="166" t="s">
        <v>107</v>
      </c>
      <c r="D602" s="166" t="s">
        <v>3705</v>
      </c>
      <c r="E602" s="166" t="s">
        <v>3706</v>
      </c>
      <c r="F602" s="166" t="s">
        <v>244</v>
      </c>
      <c r="G602" s="166" t="s">
        <v>3707</v>
      </c>
      <c r="H602" s="166" t="s">
        <v>3708</v>
      </c>
      <c r="I602" s="166" t="s">
        <v>601</v>
      </c>
      <c r="J602" s="166" t="s">
        <v>298</v>
      </c>
      <c r="K602" s="166" t="s">
        <v>602</v>
      </c>
      <c r="L602" s="166" t="s">
        <v>603</v>
      </c>
      <c r="M602" s="166" t="s">
        <v>604</v>
      </c>
      <c r="N602" s="166" t="s">
        <v>111</v>
      </c>
      <c r="O602" s="166" t="s">
        <v>602</v>
      </c>
      <c r="P602" s="166" t="s">
        <v>3709</v>
      </c>
      <c r="Q602" s="166" t="s">
        <v>3710</v>
      </c>
      <c r="R602" s="166" t="s">
        <v>32</v>
      </c>
      <c r="S602" s="166" t="s">
        <v>3711</v>
      </c>
      <c r="T602" s="166" t="s">
        <v>204</v>
      </c>
      <c r="U602" s="166" t="s">
        <v>3712</v>
      </c>
      <c r="V602" s="166" t="s">
        <v>119</v>
      </c>
      <c r="W602" s="166" t="s">
        <v>3713</v>
      </c>
      <c r="X602" s="166" t="s">
        <v>112</v>
      </c>
      <c r="Y602" s="166" t="s">
        <v>1957</v>
      </c>
      <c r="Z602" s="166" t="s">
        <v>3714</v>
      </c>
      <c r="AA602" s="166" t="s">
        <v>3715</v>
      </c>
      <c r="AB602" s="166" t="s">
        <v>3710</v>
      </c>
      <c r="AC602" s="166">
        <v>5887162</v>
      </c>
      <c r="AD602" s="166" t="s">
        <v>32</v>
      </c>
      <c r="AE602" s="166" t="s">
        <v>3716</v>
      </c>
      <c r="AF602" s="166" t="s">
        <v>32</v>
      </c>
      <c r="AG602" s="166" t="s">
        <v>3716</v>
      </c>
      <c r="AH602" s="167" t="s">
        <v>41</v>
      </c>
      <c r="AI602" s="166" t="s">
        <v>3378</v>
      </c>
      <c r="AJ602" s="166" t="s">
        <v>148</v>
      </c>
      <c r="AK602" s="166" t="s">
        <v>127</v>
      </c>
      <c r="AL602" s="166" t="s">
        <v>111</v>
      </c>
      <c r="AM602" s="168">
        <v>4987.3</v>
      </c>
      <c r="AN602" s="166"/>
      <c r="AO602" s="166" t="s">
        <v>111</v>
      </c>
      <c r="AP602" s="166" t="s">
        <v>212</v>
      </c>
      <c r="AQ602" s="166" t="s">
        <v>184</v>
      </c>
      <c r="AR602" s="166" t="s">
        <v>132</v>
      </c>
      <c r="AS602" s="166" t="s">
        <v>3717</v>
      </c>
      <c r="AT602" s="166" t="s">
        <v>3723</v>
      </c>
      <c r="AU602" s="166" t="s">
        <v>548</v>
      </c>
      <c r="AV602" s="166"/>
      <c r="AW602" s="166" t="s">
        <v>3719</v>
      </c>
      <c r="AX602" s="166"/>
      <c r="AY602" s="166"/>
      <c r="AZ602" s="166"/>
      <c r="BA602" s="166"/>
      <c r="BB602" s="166">
        <v>92470573</v>
      </c>
      <c r="BC602" s="166" t="s">
        <v>137</v>
      </c>
      <c r="BD602" s="166" t="s">
        <v>138</v>
      </c>
      <c r="BE602" s="166" t="s">
        <v>375</v>
      </c>
      <c r="BF602" s="166" t="s">
        <v>376</v>
      </c>
      <c r="BG602" s="166" t="s">
        <v>190</v>
      </c>
      <c r="BH602" s="166" t="s">
        <v>286</v>
      </c>
      <c r="BI602" s="166" t="s">
        <v>191</v>
      </c>
      <c r="BJ602" s="166" t="s">
        <v>111</v>
      </c>
      <c r="BK602" s="166"/>
      <c r="BL602" s="166" t="s">
        <v>142</v>
      </c>
      <c r="BM602" s="166"/>
      <c r="BN602" s="166" t="s">
        <v>192</v>
      </c>
      <c r="BO602" s="166" t="s">
        <v>620</v>
      </c>
    </row>
    <row r="603" spans="1:67">
      <c r="A603" s="166">
        <v>593</v>
      </c>
      <c r="B603" s="166" t="s">
        <v>106</v>
      </c>
      <c r="C603" s="166" t="s">
        <v>107</v>
      </c>
      <c r="D603" s="166" t="s">
        <v>3705</v>
      </c>
      <c r="E603" s="166" t="s">
        <v>3706</v>
      </c>
      <c r="F603" s="166" t="s">
        <v>244</v>
      </c>
      <c r="G603" s="166" t="s">
        <v>3707</v>
      </c>
      <c r="H603" s="166" t="s">
        <v>3708</v>
      </c>
      <c r="I603" s="166" t="s">
        <v>601</v>
      </c>
      <c r="J603" s="166" t="s">
        <v>298</v>
      </c>
      <c r="K603" s="166" t="s">
        <v>602</v>
      </c>
      <c r="L603" s="166" t="s">
        <v>603</v>
      </c>
      <c r="M603" s="166" t="s">
        <v>604</v>
      </c>
      <c r="N603" s="166" t="s">
        <v>111</v>
      </c>
      <c r="O603" s="166" t="s">
        <v>602</v>
      </c>
      <c r="P603" s="166" t="s">
        <v>3709</v>
      </c>
      <c r="Q603" s="166" t="s">
        <v>3710</v>
      </c>
      <c r="R603" s="166" t="s">
        <v>32</v>
      </c>
      <c r="S603" s="166" t="s">
        <v>3711</v>
      </c>
      <c r="T603" s="166" t="s">
        <v>204</v>
      </c>
      <c r="U603" s="166" t="s">
        <v>3712</v>
      </c>
      <c r="V603" s="166" t="s">
        <v>119</v>
      </c>
      <c r="W603" s="166" t="s">
        <v>3713</v>
      </c>
      <c r="X603" s="166" t="s">
        <v>112</v>
      </c>
      <c r="Y603" s="166" t="s">
        <v>1957</v>
      </c>
      <c r="Z603" s="166" t="s">
        <v>3714</v>
      </c>
      <c r="AA603" s="166" t="s">
        <v>3715</v>
      </c>
      <c r="AB603" s="166" t="s">
        <v>3710</v>
      </c>
      <c r="AC603" s="166">
        <v>5887162</v>
      </c>
      <c r="AD603" s="166" t="s">
        <v>32</v>
      </c>
      <c r="AE603" s="166" t="s">
        <v>3716</v>
      </c>
      <c r="AF603" s="166" t="s">
        <v>32</v>
      </c>
      <c r="AG603" s="166" t="s">
        <v>3716</v>
      </c>
      <c r="AH603" s="167" t="s">
        <v>41</v>
      </c>
      <c r="AI603" s="166" t="s">
        <v>3724</v>
      </c>
      <c r="AJ603" s="166" t="s">
        <v>925</v>
      </c>
      <c r="AK603" s="166" t="s">
        <v>127</v>
      </c>
      <c r="AL603" s="166" t="s">
        <v>111</v>
      </c>
      <c r="AM603" s="168">
        <v>3117.1</v>
      </c>
      <c r="AN603" s="166"/>
      <c r="AO603" s="166" t="s">
        <v>111</v>
      </c>
      <c r="AP603" s="166" t="s">
        <v>212</v>
      </c>
      <c r="AQ603" s="166" t="s">
        <v>184</v>
      </c>
      <c r="AR603" s="166" t="s">
        <v>132</v>
      </c>
      <c r="AS603" s="166" t="s">
        <v>3717</v>
      </c>
      <c r="AT603" s="166" t="s">
        <v>3725</v>
      </c>
      <c r="AU603" s="166" t="s">
        <v>548</v>
      </c>
      <c r="AV603" s="166"/>
      <c r="AW603" s="166" t="s">
        <v>3719</v>
      </c>
      <c r="AX603" s="166"/>
      <c r="AY603" s="166"/>
      <c r="AZ603" s="166"/>
      <c r="BA603" s="166"/>
      <c r="BB603" s="166">
        <v>92470573</v>
      </c>
      <c r="BC603" s="166" t="s">
        <v>137</v>
      </c>
      <c r="BD603" s="166" t="s">
        <v>138</v>
      </c>
      <c r="BE603" s="166" t="s">
        <v>375</v>
      </c>
      <c r="BF603" s="166" t="s">
        <v>376</v>
      </c>
      <c r="BG603" s="166" t="s">
        <v>190</v>
      </c>
      <c r="BH603" s="166" t="s">
        <v>286</v>
      </c>
      <c r="BI603" s="166" t="s">
        <v>191</v>
      </c>
      <c r="BJ603" s="166" t="s">
        <v>111</v>
      </c>
      <c r="BK603" s="166"/>
      <c r="BL603" s="166" t="s">
        <v>142</v>
      </c>
      <c r="BM603" s="166"/>
      <c r="BN603" s="166" t="s">
        <v>192</v>
      </c>
      <c r="BO603" s="166" t="s">
        <v>620</v>
      </c>
    </row>
    <row r="604" spans="1:67">
      <c r="A604" s="166">
        <v>594</v>
      </c>
      <c r="B604" s="166" t="s">
        <v>106</v>
      </c>
      <c r="C604" s="166" t="s">
        <v>107</v>
      </c>
      <c r="D604" s="166" t="s">
        <v>3705</v>
      </c>
      <c r="E604" s="166" t="s">
        <v>3706</v>
      </c>
      <c r="F604" s="166" t="s">
        <v>244</v>
      </c>
      <c r="G604" s="166" t="s">
        <v>3707</v>
      </c>
      <c r="H604" s="166" t="s">
        <v>3708</v>
      </c>
      <c r="I604" s="166" t="s">
        <v>601</v>
      </c>
      <c r="J604" s="166" t="s">
        <v>298</v>
      </c>
      <c r="K604" s="166" t="s">
        <v>602</v>
      </c>
      <c r="L604" s="166" t="s">
        <v>603</v>
      </c>
      <c r="M604" s="166" t="s">
        <v>604</v>
      </c>
      <c r="N604" s="166" t="s">
        <v>111</v>
      </c>
      <c r="O604" s="166" t="s">
        <v>602</v>
      </c>
      <c r="P604" s="166" t="s">
        <v>3709</v>
      </c>
      <c r="Q604" s="166" t="s">
        <v>3710</v>
      </c>
      <c r="R604" s="166" t="s">
        <v>32</v>
      </c>
      <c r="S604" s="166" t="s">
        <v>3711</v>
      </c>
      <c r="T604" s="166" t="s">
        <v>204</v>
      </c>
      <c r="U604" s="166" t="s">
        <v>3712</v>
      </c>
      <c r="V604" s="166" t="s">
        <v>119</v>
      </c>
      <c r="W604" s="166" t="s">
        <v>3713</v>
      </c>
      <c r="X604" s="166" t="s">
        <v>112</v>
      </c>
      <c r="Y604" s="166" t="s">
        <v>1957</v>
      </c>
      <c r="Z604" s="166" t="s">
        <v>3714</v>
      </c>
      <c r="AA604" s="166" t="s">
        <v>3715</v>
      </c>
      <c r="AB604" s="166" t="s">
        <v>3710</v>
      </c>
      <c r="AC604" s="166">
        <v>5887162</v>
      </c>
      <c r="AD604" s="166" t="s">
        <v>32</v>
      </c>
      <c r="AE604" s="166" t="s">
        <v>3716</v>
      </c>
      <c r="AF604" s="166" t="s">
        <v>32</v>
      </c>
      <c r="AG604" s="166" t="s">
        <v>3716</v>
      </c>
      <c r="AH604" s="167" t="s">
        <v>41</v>
      </c>
      <c r="AI604" s="166" t="s">
        <v>2797</v>
      </c>
      <c r="AJ604" s="166" t="s">
        <v>164</v>
      </c>
      <c r="AK604" s="166" t="s">
        <v>127</v>
      </c>
      <c r="AL604" s="166" t="s">
        <v>111</v>
      </c>
      <c r="AM604" s="168">
        <v>4473</v>
      </c>
      <c r="AN604" s="166"/>
      <c r="AO604" s="166" t="s">
        <v>111</v>
      </c>
      <c r="AP604" s="166" t="s">
        <v>212</v>
      </c>
      <c r="AQ604" s="166" t="s">
        <v>184</v>
      </c>
      <c r="AR604" s="166" t="s">
        <v>132</v>
      </c>
      <c r="AS604" s="166" t="s">
        <v>3717</v>
      </c>
      <c r="AT604" s="166" t="s">
        <v>3726</v>
      </c>
      <c r="AU604" s="166" t="s">
        <v>548</v>
      </c>
      <c r="AV604" s="166"/>
      <c r="AW604" s="166" t="s">
        <v>3719</v>
      </c>
      <c r="AX604" s="166"/>
      <c r="AY604" s="166"/>
      <c r="AZ604" s="166"/>
      <c r="BA604" s="166"/>
      <c r="BB604" s="166">
        <v>92470573</v>
      </c>
      <c r="BC604" s="166" t="s">
        <v>137</v>
      </c>
      <c r="BD604" s="166" t="s">
        <v>138</v>
      </c>
      <c r="BE604" s="166" t="s">
        <v>375</v>
      </c>
      <c r="BF604" s="166" t="s">
        <v>376</v>
      </c>
      <c r="BG604" s="166" t="s">
        <v>190</v>
      </c>
      <c r="BH604" s="166" t="s">
        <v>286</v>
      </c>
      <c r="BI604" s="166" t="s">
        <v>191</v>
      </c>
      <c r="BJ604" s="166" t="s">
        <v>111</v>
      </c>
      <c r="BK604" s="166"/>
      <c r="BL604" s="166" t="s">
        <v>142</v>
      </c>
      <c r="BM604" s="166"/>
      <c r="BN604" s="166" t="s">
        <v>192</v>
      </c>
      <c r="BO604" s="166" t="s">
        <v>620</v>
      </c>
    </row>
    <row r="605" spans="1:67">
      <c r="A605" s="166">
        <v>595</v>
      </c>
      <c r="B605" s="166" t="s">
        <v>106</v>
      </c>
      <c r="C605" s="166" t="s">
        <v>107</v>
      </c>
      <c r="D605" s="166" t="s">
        <v>2496</v>
      </c>
      <c r="E605" s="166" t="s">
        <v>3727</v>
      </c>
      <c r="F605" s="166" t="s">
        <v>989</v>
      </c>
      <c r="G605" s="166" t="s">
        <v>3728</v>
      </c>
      <c r="H605" s="166" t="s">
        <v>3729</v>
      </c>
      <c r="I605" s="166"/>
      <c r="J605" s="166" t="s">
        <v>228</v>
      </c>
      <c r="K605" s="166" t="s">
        <v>9</v>
      </c>
      <c r="L605" s="166" t="s">
        <v>171</v>
      </c>
      <c r="M605" s="166" t="s">
        <v>172</v>
      </c>
      <c r="N605" s="166" t="s">
        <v>992</v>
      </c>
      <c r="O605" s="166"/>
      <c r="P605" s="166"/>
      <c r="Q605" s="166" t="s">
        <v>2496</v>
      </c>
      <c r="R605" s="166" t="s">
        <v>9</v>
      </c>
      <c r="S605" s="166" t="s">
        <v>3730</v>
      </c>
      <c r="T605" s="166" t="s">
        <v>117</v>
      </c>
      <c r="U605" s="166" t="s">
        <v>3731</v>
      </c>
      <c r="V605" s="166" t="s">
        <v>119</v>
      </c>
      <c r="W605" s="166" t="s">
        <v>1032</v>
      </c>
      <c r="X605" s="166" t="s">
        <v>228</v>
      </c>
      <c r="Y605" s="166" t="s">
        <v>995</v>
      </c>
      <c r="Z605" s="166" t="s">
        <v>996</v>
      </c>
      <c r="AA605" s="166" t="s">
        <v>997</v>
      </c>
      <c r="AB605" s="166" t="s">
        <v>2496</v>
      </c>
      <c r="AC605" s="166">
        <v>5886813</v>
      </c>
      <c r="AD605" s="166" t="s">
        <v>9</v>
      </c>
      <c r="AE605" s="166" t="s">
        <v>3731</v>
      </c>
      <c r="AF605" s="166" t="s">
        <v>9</v>
      </c>
      <c r="AG605" s="166" t="s">
        <v>3732</v>
      </c>
      <c r="AH605" s="167" t="s">
        <v>40</v>
      </c>
      <c r="AI605" s="166" t="s">
        <v>2449</v>
      </c>
      <c r="AJ605" s="166" t="s">
        <v>1039</v>
      </c>
      <c r="AK605" s="166" t="s">
        <v>127</v>
      </c>
      <c r="AL605" s="166" t="s">
        <v>111</v>
      </c>
      <c r="AM605" s="168">
        <v>5945</v>
      </c>
      <c r="AN605" s="166"/>
      <c r="AO605" s="166" t="s">
        <v>989</v>
      </c>
      <c r="AP605" s="166" t="s">
        <v>130</v>
      </c>
      <c r="AQ605" s="166" t="s">
        <v>184</v>
      </c>
      <c r="AR605" s="166" t="s">
        <v>843</v>
      </c>
      <c r="AS605" s="166" t="s">
        <v>2506</v>
      </c>
      <c r="AT605" s="166" t="s">
        <v>3733</v>
      </c>
      <c r="AU605" s="166" t="s">
        <v>548</v>
      </c>
      <c r="AV605" s="166"/>
      <c r="AW605" s="166" t="s">
        <v>3734</v>
      </c>
      <c r="AX605" s="166"/>
      <c r="AY605" s="166"/>
      <c r="AZ605" s="166"/>
      <c r="BA605" s="166"/>
      <c r="BB605" s="166">
        <v>47869257</v>
      </c>
      <c r="BC605" s="166" t="s">
        <v>137</v>
      </c>
      <c r="BD605" s="166" t="s">
        <v>1038</v>
      </c>
      <c r="BE605" s="166" t="s">
        <v>1039</v>
      </c>
      <c r="BF605" s="166" t="s">
        <v>111</v>
      </c>
      <c r="BG605" s="166"/>
      <c r="BH605" s="166" t="s">
        <v>286</v>
      </c>
      <c r="BI605" s="166" t="s">
        <v>191</v>
      </c>
      <c r="BJ605" s="166" t="s">
        <v>111</v>
      </c>
      <c r="BK605" s="166"/>
      <c r="BL605" s="166" t="s">
        <v>142</v>
      </c>
      <c r="BM605" s="166"/>
      <c r="BN605" s="166" t="s">
        <v>192</v>
      </c>
      <c r="BO605" s="166" t="s">
        <v>172</v>
      </c>
    </row>
    <row r="606" spans="1:67">
      <c r="A606" s="166">
        <v>596</v>
      </c>
      <c r="B606" s="166" t="s">
        <v>106</v>
      </c>
      <c r="C606" s="166" t="s">
        <v>107</v>
      </c>
      <c r="D606" s="166" t="s">
        <v>3735</v>
      </c>
      <c r="E606" s="166" t="s">
        <v>3736</v>
      </c>
      <c r="F606" s="166" t="s">
        <v>3737</v>
      </c>
      <c r="G606" s="166" t="s">
        <v>3738</v>
      </c>
      <c r="H606" s="166" t="s">
        <v>3739</v>
      </c>
      <c r="I606" s="166"/>
      <c r="J606" s="166" t="s">
        <v>228</v>
      </c>
      <c r="K606" s="166" t="s">
        <v>9</v>
      </c>
      <c r="L606" s="166" t="s">
        <v>171</v>
      </c>
      <c r="M606" s="166" t="s">
        <v>172</v>
      </c>
      <c r="N606" s="166" t="s">
        <v>3740</v>
      </c>
      <c r="O606" s="166"/>
      <c r="P606" s="166"/>
      <c r="Q606" s="166" t="s">
        <v>3735</v>
      </c>
      <c r="R606" s="166" t="s">
        <v>9</v>
      </c>
      <c r="S606" s="166" t="s">
        <v>3741</v>
      </c>
      <c r="T606" s="166" t="s">
        <v>117</v>
      </c>
      <c r="U606" s="166" t="s">
        <v>3742</v>
      </c>
      <c r="V606" s="166" t="s">
        <v>119</v>
      </c>
      <c r="W606" s="166" t="s">
        <v>3315</v>
      </c>
      <c r="X606" s="166" t="s">
        <v>228</v>
      </c>
      <c r="Y606" s="166" t="s">
        <v>3743</v>
      </c>
      <c r="Z606" s="166" t="s">
        <v>573</v>
      </c>
      <c r="AA606" s="166" t="s">
        <v>545</v>
      </c>
      <c r="AB606" s="166" t="s">
        <v>3735</v>
      </c>
      <c r="AC606" s="166">
        <v>5886386</v>
      </c>
      <c r="AD606" s="166" t="s">
        <v>9</v>
      </c>
      <c r="AE606" s="166" t="s">
        <v>3744</v>
      </c>
      <c r="AF606" s="166" t="s">
        <v>9</v>
      </c>
      <c r="AG606" s="166" t="s">
        <v>3745</v>
      </c>
      <c r="AH606" s="167" t="s">
        <v>41</v>
      </c>
      <c r="AI606" s="166" t="s">
        <v>3746</v>
      </c>
      <c r="AJ606" s="166" t="s">
        <v>1913</v>
      </c>
      <c r="AK606" s="166" t="s">
        <v>127</v>
      </c>
      <c r="AL606" s="166" t="s">
        <v>111</v>
      </c>
      <c r="AM606" s="168">
        <v>4300</v>
      </c>
      <c r="AN606" s="166"/>
      <c r="AO606" s="166" t="s">
        <v>3737</v>
      </c>
      <c r="AP606" s="166" t="s">
        <v>130</v>
      </c>
      <c r="AQ606" s="166" t="s">
        <v>184</v>
      </c>
      <c r="AR606" s="166"/>
      <c r="AS606" s="166" t="s">
        <v>3747</v>
      </c>
      <c r="AT606" s="166"/>
      <c r="AU606" s="166" t="s">
        <v>548</v>
      </c>
      <c r="AV606" s="166"/>
      <c r="AW606" s="166" t="s">
        <v>3748</v>
      </c>
      <c r="AX606" s="166"/>
      <c r="AY606" s="166"/>
      <c r="AZ606" s="166"/>
      <c r="BA606" s="166"/>
      <c r="BB606" s="166">
        <v>62177250</v>
      </c>
      <c r="BC606" s="166" t="s">
        <v>137</v>
      </c>
      <c r="BD606" s="166" t="s">
        <v>238</v>
      </c>
      <c r="BE606" s="166" t="s">
        <v>276</v>
      </c>
      <c r="BF606" s="166" t="s">
        <v>3749</v>
      </c>
      <c r="BG606" s="166" t="s">
        <v>190</v>
      </c>
      <c r="BH606" s="166" t="s">
        <v>286</v>
      </c>
      <c r="BI606" s="166" t="s">
        <v>191</v>
      </c>
      <c r="BJ606" s="166" t="s">
        <v>111</v>
      </c>
      <c r="BK606" s="166"/>
      <c r="BL606" s="166"/>
      <c r="BM606" s="166"/>
      <c r="BN606" s="166" t="s">
        <v>192</v>
      </c>
      <c r="BO606" s="166" t="s">
        <v>172</v>
      </c>
    </row>
    <row r="607" spans="1:67">
      <c r="A607" s="166">
        <v>597</v>
      </c>
      <c r="B607" s="166" t="s">
        <v>106</v>
      </c>
      <c r="C607" s="166" t="s">
        <v>107</v>
      </c>
      <c r="D607" s="166" t="s">
        <v>3735</v>
      </c>
      <c r="E607" s="166" t="s">
        <v>3736</v>
      </c>
      <c r="F607" s="166" t="s">
        <v>3737</v>
      </c>
      <c r="G607" s="166" t="s">
        <v>3738</v>
      </c>
      <c r="H607" s="166" t="s">
        <v>3739</v>
      </c>
      <c r="I607" s="166"/>
      <c r="J607" s="166" t="s">
        <v>228</v>
      </c>
      <c r="K607" s="166" t="s">
        <v>9</v>
      </c>
      <c r="L607" s="166" t="s">
        <v>171</v>
      </c>
      <c r="M607" s="166" t="s">
        <v>172</v>
      </c>
      <c r="N607" s="166" t="s">
        <v>3740</v>
      </c>
      <c r="O607" s="166"/>
      <c r="P607" s="166"/>
      <c r="Q607" s="166" t="s">
        <v>3735</v>
      </c>
      <c r="R607" s="166" t="s">
        <v>9</v>
      </c>
      <c r="S607" s="166" t="s">
        <v>3741</v>
      </c>
      <c r="T607" s="166" t="s">
        <v>117</v>
      </c>
      <c r="U607" s="166" t="s">
        <v>3742</v>
      </c>
      <c r="V607" s="166" t="s">
        <v>119</v>
      </c>
      <c r="W607" s="166" t="s">
        <v>3315</v>
      </c>
      <c r="X607" s="166" t="s">
        <v>228</v>
      </c>
      <c r="Y607" s="166" t="s">
        <v>3743</v>
      </c>
      <c r="Z607" s="166" t="s">
        <v>573</v>
      </c>
      <c r="AA607" s="166" t="s">
        <v>545</v>
      </c>
      <c r="AB607" s="166" t="s">
        <v>3735</v>
      </c>
      <c r="AC607" s="166">
        <v>5886386</v>
      </c>
      <c r="AD607" s="166" t="s">
        <v>9</v>
      </c>
      <c r="AE607" s="166" t="s">
        <v>3744</v>
      </c>
      <c r="AF607" s="166" t="s">
        <v>9</v>
      </c>
      <c r="AG607" s="166" t="s">
        <v>3745</v>
      </c>
      <c r="AH607" s="167" t="s">
        <v>41</v>
      </c>
      <c r="AI607" s="166" t="s">
        <v>3750</v>
      </c>
      <c r="AJ607" s="166" t="s">
        <v>1000</v>
      </c>
      <c r="AK607" s="166" t="s">
        <v>127</v>
      </c>
      <c r="AL607" s="166" t="s">
        <v>111</v>
      </c>
      <c r="AM607" s="168">
        <v>10800</v>
      </c>
      <c r="AN607" s="166"/>
      <c r="AO607" s="166" t="s">
        <v>3737</v>
      </c>
      <c r="AP607" s="166" t="s">
        <v>130</v>
      </c>
      <c r="AQ607" s="166" t="s">
        <v>184</v>
      </c>
      <c r="AR607" s="166"/>
      <c r="AS607" s="166" t="s">
        <v>3747</v>
      </c>
      <c r="AT607" s="166"/>
      <c r="AU607" s="166" t="s">
        <v>548</v>
      </c>
      <c r="AV607" s="166"/>
      <c r="AW607" s="166" t="s">
        <v>3748</v>
      </c>
      <c r="AX607" s="166"/>
      <c r="AY607" s="166"/>
      <c r="AZ607" s="166"/>
      <c r="BA607" s="166"/>
      <c r="BB607" s="166">
        <v>62177250</v>
      </c>
      <c r="BC607" s="166" t="s">
        <v>137</v>
      </c>
      <c r="BD607" s="166" t="s">
        <v>238</v>
      </c>
      <c r="BE607" s="166" t="s">
        <v>276</v>
      </c>
      <c r="BF607" s="166" t="s">
        <v>3749</v>
      </c>
      <c r="BG607" s="166" t="s">
        <v>190</v>
      </c>
      <c r="BH607" s="166" t="s">
        <v>286</v>
      </c>
      <c r="BI607" s="166" t="s">
        <v>191</v>
      </c>
      <c r="BJ607" s="166" t="s">
        <v>111</v>
      </c>
      <c r="BK607" s="166"/>
      <c r="BL607" s="166"/>
      <c r="BM607" s="166"/>
      <c r="BN607" s="166" t="s">
        <v>192</v>
      </c>
      <c r="BO607" s="166" t="s">
        <v>172</v>
      </c>
    </row>
    <row r="608" spans="1:67">
      <c r="A608" s="166">
        <v>598</v>
      </c>
      <c r="B608" s="166" t="s">
        <v>106</v>
      </c>
      <c r="C608" s="166" t="s">
        <v>107</v>
      </c>
      <c r="D608" s="166" t="s">
        <v>3751</v>
      </c>
      <c r="E608" s="166" t="s">
        <v>3752</v>
      </c>
      <c r="F608" s="166" t="s">
        <v>3753</v>
      </c>
      <c r="G608" s="166" t="s">
        <v>3754</v>
      </c>
      <c r="H608" s="166" t="s">
        <v>3755</v>
      </c>
      <c r="I608" s="166" t="s">
        <v>111</v>
      </c>
      <c r="J608" s="166" t="s">
        <v>247</v>
      </c>
      <c r="K608" s="166" t="s">
        <v>663</v>
      </c>
      <c r="L608" s="166" t="s">
        <v>199</v>
      </c>
      <c r="M608" s="166" t="s">
        <v>1225</v>
      </c>
      <c r="N608" s="166" t="s">
        <v>111</v>
      </c>
      <c r="O608" s="166" t="s">
        <v>663</v>
      </c>
      <c r="P608" s="166" t="s">
        <v>3418</v>
      </c>
      <c r="Q608" s="166" t="s">
        <v>3420</v>
      </c>
      <c r="R608" s="166" t="s">
        <v>9</v>
      </c>
      <c r="S608" s="166" t="s">
        <v>3756</v>
      </c>
      <c r="T608" s="166" t="s">
        <v>204</v>
      </c>
      <c r="U608" s="166" t="s">
        <v>900</v>
      </c>
      <c r="V608" s="166" t="s">
        <v>119</v>
      </c>
      <c r="W608" s="166" t="s">
        <v>3423</v>
      </c>
      <c r="X608" s="166" t="s">
        <v>247</v>
      </c>
      <c r="Y608" s="166" t="s">
        <v>1361</v>
      </c>
      <c r="Z608" s="166" t="s">
        <v>1658</v>
      </c>
      <c r="AA608" s="166" t="s">
        <v>1659</v>
      </c>
      <c r="AB608" s="166" t="s">
        <v>3420</v>
      </c>
      <c r="AC608" s="166">
        <v>5863326</v>
      </c>
      <c r="AD608" s="166" t="s">
        <v>9</v>
      </c>
      <c r="AE608" s="166" t="s">
        <v>3757</v>
      </c>
      <c r="AF608" s="166" t="s">
        <v>9</v>
      </c>
      <c r="AG608" s="166" t="s">
        <v>3757</v>
      </c>
      <c r="AH608" s="167" t="s">
        <v>41</v>
      </c>
      <c r="AI608" s="166" t="s">
        <v>1746</v>
      </c>
      <c r="AJ608" s="166" t="s">
        <v>870</v>
      </c>
      <c r="AK608" s="166" t="s">
        <v>127</v>
      </c>
      <c r="AL608" s="166" t="s">
        <v>111</v>
      </c>
      <c r="AM608" s="168">
        <v>4051</v>
      </c>
      <c r="AN608" s="166"/>
      <c r="AO608" s="166" t="s">
        <v>111</v>
      </c>
      <c r="AP608" s="166" t="s">
        <v>212</v>
      </c>
      <c r="AQ608" s="166" t="s">
        <v>184</v>
      </c>
      <c r="AR608" s="166" t="s">
        <v>132</v>
      </c>
      <c r="AS608" s="166" t="s">
        <v>3425</v>
      </c>
      <c r="AT608" s="166" t="s">
        <v>3758</v>
      </c>
      <c r="AU608" s="166" t="s">
        <v>548</v>
      </c>
      <c r="AV608" s="166"/>
      <c r="AW608" s="166" t="s">
        <v>3759</v>
      </c>
      <c r="AX608" s="166"/>
      <c r="AY608" s="166"/>
      <c r="AZ608" s="166"/>
      <c r="BA608" s="166"/>
      <c r="BB608" s="166">
        <v>92733975</v>
      </c>
      <c r="BC608" s="166" t="s">
        <v>137</v>
      </c>
      <c r="BD608" s="166" t="s">
        <v>263</v>
      </c>
      <c r="BE608" s="166" t="s">
        <v>3428</v>
      </c>
      <c r="BF608" s="166" t="s">
        <v>812</v>
      </c>
      <c r="BG608" s="166"/>
      <c r="BH608" s="166" t="s">
        <v>658</v>
      </c>
      <c r="BI608" s="166" t="s">
        <v>137</v>
      </c>
      <c r="BJ608" s="166" t="s">
        <v>111</v>
      </c>
      <c r="BK608" s="166"/>
      <c r="BL608" s="166" t="s">
        <v>142</v>
      </c>
      <c r="BM608" s="166"/>
      <c r="BN608" s="166" t="s">
        <v>143</v>
      </c>
      <c r="BO608" s="166"/>
    </row>
    <row r="609" spans="1:67">
      <c r="A609" s="166">
        <v>599</v>
      </c>
      <c r="B609" s="166" t="s">
        <v>106</v>
      </c>
      <c r="C609" s="166" t="s">
        <v>107</v>
      </c>
      <c r="D609" s="166" t="s">
        <v>3751</v>
      </c>
      <c r="E609" s="166" t="s">
        <v>3752</v>
      </c>
      <c r="F609" s="166" t="s">
        <v>3753</v>
      </c>
      <c r="G609" s="166" t="s">
        <v>3754</v>
      </c>
      <c r="H609" s="166" t="s">
        <v>3755</v>
      </c>
      <c r="I609" s="166" t="s">
        <v>111</v>
      </c>
      <c r="J609" s="166" t="s">
        <v>247</v>
      </c>
      <c r="K609" s="166" t="s">
        <v>663</v>
      </c>
      <c r="L609" s="166" t="s">
        <v>199</v>
      </c>
      <c r="M609" s="166" t="s">
        <v>1225</v>
      </c>
      <c r="N609" s="166" t="s">
        <v>111</v>
      </c>
      <c r="O609" s="166" t="s">
        <v>663</v>
      </c>
      <c r="P609" s="166" t="s">
        <v>3418</v>
      </c>
      <c r="Q609" s="166" t="s">
        <v>3420</v>
      </c>
      <c r="R609" s="166" t="s">
        <v>9</v>
      </c>
      <c r="S609" s="166" t="s">
        <v>3756</v>
      </c>
      <c r="T609" s="166" t="s">
        <v>204</v>
      </c>
      <c r="U609" s="166" t="s">
        <v>900</v>
      </c>
      <c r="V609" s="166" t="s">
        <v>119</v>
      </c>
      <c r="W609" s="166" t="s">
        <v>3423</v>
      </c>
      <c r="X609" s="166" t="s">
        <v>247</v>
      </c>
      <c r="Y609" s="166" t="s">
        <v>1361</v>
      </c>
      <c r="Z609" s="166" t="s">
        <v>1658</v>
      </c>
      <c r="AA609" s="166" t="s">
        <v>1659</v>
      </c>
      <c r="AB609" s="166" t="s">
        <v>3420</v>
      </c>
      <c r="AC609" s="166">
        <v>5863326</v>
      </c>
      <c r="AD609" s="166" t="s">
        <v>9</v>
      </c>
      <c r="AE609" s="166" t="s">
        <v>3757</v>
      </c>
      <c r="AF609" s="166" t="s">
        <v>9</v>
      </c>
      <c r="AG609" s="166" t="s">
        <v>3757</v>
      </c>
      <c r="AH609" s="167" t="s">
        <v>41</v>
      </c>
      <c r="AI609" s="166" t="s">
        <v>1737</v>
      </c>
      <c r="AJ609" s="166" t="s">
        <v>1738</v>
      </c>
      <c r="AK609" s="166" t="s">
        <v>127</v>
      </c>
      <c r="AL609" s="166" t="s">
        <v>111</v>
      </c>
      <c r="AM609" s="168">
        <v>4430.8</v>
      </c>
      <c r="AN609" s="166"/>
      <c r="AO609" s="166" t="s">
        <v>111</v>
      </c>
      <c r="AP609" s="166" t="s">
        <v>212</v>
      </c>
      <c r="AQ609" s="166" t="s">
        <v>184</v>
      </c>
      <c r="AR609" s="166" t="s">
        <v>132</v>
      </c>
      <c r="AS609" s="166" t="s">
        <v>3425</v>
      </c>
      <c r="AT609" s="166" t="s">
        <v>3760</v>
      </c>
      <c r="AU609" s="166" t="s">
        <v>548</v>
      </c>
      <c r="AV609" s="166"/>
      <c r="AW609" s="166" t="s">
        <v>3759</v>
      </c>
      <c r="AX609" s="166"/>
      <c r="AY609" s="166"/>
      <c r="AZ609" s="166"/>
      <c r="BA609" s="166"/>
      <c r="BB609" s="166">
        <v>92733975</v>
      </c>
      <c r="BC609" s="166" t="s">
        <v>137</v>
      </c>
      <c r="BD609" s="166" t="s">
        <v>263</v>
      </c>
      <c r="BE609" s="166" t="s">
        <v>3428</v>
      </c>
      <c r="BF609" s="166" t="s">
        <v>812</v>
      </c>
      <c r="BG609" s="166"/>
      <c r="BH609" s="166" t="s">
        <v>658</v>
      </c>
      <c r="BI609" s="166" t="s">
        <v>137</v>
      </c>
      <c r="BJ609" s="166" t="s">
        <v>111</v>
      </c>
      <c r="BK609" s="166"/>
      <c r="BL609" s="166" t="s">
        <v>142</v>
      </c>
      <c r="BM609" s="166"/>
      <c r="BN609" s="166" t="s">
        <v>143</v>
      </c>
      <c r="BO609" s="166"/>
    </row>
    <row r="610" spans="1:67">
      <c r="A610" s="166">
        <v>600</v>
      </c>
      <c r="B610" s="166" t="s">
        <v>106</v>
      </c>
      <c r="C610" s="166" t="s">
        <v>107</v>
      </c>
      <c r="D610" s="166" t="s">
        <v>3751</v>
      </c>
      <c r="E610" s="166" t="s">
        <v>3752</v>
      </c>
      <c r="F610" s="166" t="s">
        <v>3753</v>
      </c>
      <c r="G610" s="166" t="s">
        <v>3754</v>
      </c>
      <c r="H610" s="166" t="s">
        <v>3755</v>
      </c>
      <c r="I610" s="166" t="s">
        <v>111</v>
      </c>
      <c r="J610" s="166" t="s">
        <v>247</v>
      </c>
      <c r="K610" s="166" t="s">
        <v>663</v>
      </c>
      <c r="L610" s="166" t="s">
        <v>199</v>
      </c>
      <c r="M610" s="166" t="s">
        <v>1225</v>
      </c>
      <c r="N610" s="166" t="s">
        <v>111</v>
      </c>
      <c r="O610" s="166" t="s">
        <v>663</v>
      </c>
      <c r="P610" s="166" t="s">
        <v>3418</v>
      </c>
      <c r="Q610" s="166" t="s">
        <v>3420</v>
      </c>
      <c r="R610" s="166" t="s">
        <v>9</v>
      </c>
      <c r="S610" s="166" t="s">
        <v>3756</v>
      </c>
      <c r="T610" s="166" t="s">
        <v>204</v>
      </c>
      <c r="U610" s="166" t="s">
        <v>900</v>
      </c>
      <c r="V610" s="166" t="s">
        <v>119</v>
      </c>
      <c r="W610" s="166" t="s">
        <v>3423</v>
      </c>
      <c r="X610" s="166" t="s">
        <v>247</v>
      </c>
      <c r="Y610" s="166" t="s">
        <v>1361</v>
      </c>
      <c r="Z610" s="166" t="s">
        <v>1658</v>
      </c>
      <c r="AA610" s="166" t="s">
        <v>1659</v>
      </c>
      <c r="AB610" s="166" t="s">
        <v>3420</v>
      </c>
      <c r="AC610" s="166">
        <v>5863326</v>
      </c>
      <c r="AD610" s="166" t="s">
        <v>9</v>
      </c>
      <c r="AE610" s="166" t="s">
        <v>3757</v>
      </c>
      <c r="AF610" s="166" t="s">
        <v>9</v>
      </c>
      <c r="AG610" s="166" t="s">
        <v>3757</v>
      </c>
      <c r="AH610" s="167" t="s">
        <v>41</v>
      </c>
      <c r="AI610" s="166" t="s">
        <v>1743</v>
      </c>
      <c r="AJ610" s="166" t="s">
        <v>1744</v>
      </c>
      <c r="AK610" s="166" t="s">
        <v>127</v>
      </c>
      <c r="AL610" s="166" t="s">
        <v>111</v>
      </c>
      <c r="AM610" s="168">
        <v>5316.9</v>
      </c>
      <c r="AN610" s="166"/>
      <c r="AO610" s="166" t="s">
        <v>111</v>
      </c>
      <c r="AP610" s="166" t="s">
        <v>212</v>
      </c>
      <c r="AQ610" s="166" t="s">
        <v>184</v>
      </c>
      <c r="AR610" s="166" t="s">
        <v>132</v>
      </c>
      <c r="AS610" s="166" t="s">
        <v>3425</v>
      </c>
      <c r="AT610" s="166" t="s">
        <v>3761</v>
      </c>
      <c r="AU610" s="166" t="s">
        <v>548</v>
      </c>
      <c r="AV610" s="166"/>
      <c r="AW610" s="166" t="s">
        <v>3759</v>
      </c>
      <c r="AX610" s="166"/>
      <c r="AY610" s="166"/>
      <c r="AZ610" s="166"/>
      <c r="BA610" s="166"/>
      <c r="BB610" s="166">
        <v>92733975</v>
      </c>
      <c r="BC610" s="166" t="s">
        <v>137</v>
      </c>
      <c r="BD610" s="166" t="s">
        <v>263</v>
      </c>
      <c r="BE610" s="166" t="s">
        <v>3428</v>
      </c>
      <c r="BF610" s="166" t="s">
        <v>812</v>
      </c>
      <c r="BG610" s="166"/>
      <c r="BH610" s="166" t="s">
        <v>658</v>
      </c>
      <c r="BI610" s="166" t="s">
        <v>137</v>
      </c>
      <c r="BJ610" s="166" t="s">
        <v>111</v>
      </c>
      <c r="BK610" s="166"/>
      <c r="BL610" s="166" t="s">
        <v>142</v>
      </c>
      <c r="BM610" s="166"/>
      <c r="BN610" s="166" t="s">
        <v>143</v>
      </c>
      <c r="BO610" s="166"/>
    </row>
    <row r="611" spans="1:67">
      <c r="A611" s="166">
        <v>601</v>
      </c>
      <c r="B611" s="166" t="s">
        <v>106</v>
      </c>
      <c r="C611" s="166" t="s">
        <v>107</v>
      </c>
      <c r="D611" s="166" t="s">
        <v>3751</v>
      </c>
      <c r="E611" s="166" t="s">
        <v>3752</v>
      </c>
      <c r="F611" s="166" t="s">
        <v>3753</v>
      </c>
      <c r="G611" s="166" t="s">
        <v>3754</v>
      </c>
      <c r="H611" s="166" t="s">
        <v>3755</v>
      </c>
      <c r="I611" s="166" t="s">
        <v>111</v>
      </c>
      <c r="J611" s="166" t="s">
        <v>247</v>
      </c>
      <c r="K611" s="166" t="s">
        <v>663</v>
      </c>
      <c r="L611" s="166" t="s">
        <v>199</v>
      </c>
      <c r="M611" s="166" t="s">
        <v>1225</v>
      </c>
      <c r="N611" s="166" t="s">
        <v>111</v>
      </c>
      <c r="O611" s="166" t="s">
        <v>663</v>
      </c>
      <c r="P611" s="166" t="s">
        <v>3418</v>
      </c>
      <c r="Q611" s="166" t="s">
        <v>3420</v>
      </c>
      <c r="R611" s="166" t="s">
        <v>9</v>
      </c>
      <c r="S611" s="166" t="s">
        <v>3756</v>
      </c>
      <c r="T611" s="166" t="s">
        <v>204</v>
      </c>
      <c r="U611" s="166" t="s">
        <v>900</v>
      </c>
      <c r="V611" s="166" t="s">
        <v>119</v>
      </c>
      <c r="W611" s="166" t="s">
        <v>3423</v>
      </c>
      <c r="X611" s="166" t="s">
        <v>247</v>
      </c>
      <c r="Y611" s="166" t="s">
        <v>1361</v>
      </c>
      <c r="Z611" s="166" t="s">
        <v>1658</v>
      </c>
      <c r="AA611" s="166" t="s">
        <v>1659</v>
      </c>
      <c r="AB611" s="166" t="s">
        <v>3420</v>
      </c>
      <c r="AC611" s="166">
        <v>5863326</v>
      </c>
      <c r="AD611" s="166" t="s">
        <v>9</v>
      </c>
      <c r="AE611" s="166" t="s">
        <v>3757</v>
      </c>
      <c r="AF611" s="166" t="s">
        <v>9</v>
      </c>
      <c r="AG611" s="166" t="s">
        <v>3757</v>
      </c>
      <c r="AH611" s="167" t="s">
        <v>41</v>
      </c>
      <c r="AI611" s="166" t="s">
        <v>1752</v>
      </c>
      <c r="AJ611" s="166" t="s">
        <v>864</v>
      </c>
      <c r="AK611" s="166" t="s">
        <v>127</v>
      </c>
      <c r="AL611" s="166" t="s">
        <v>111</v>
      </c>
      <c r="AM611" s="168">
        <v>5253.6</v>
      </c>
      <c r="AN611" s="166"/>
      <c r="AO611" s="166" t="s">
        <v>111</v>
      </c>
      <c r="AP611" s="166" t="s">
        <v>212</v>
      </c>
      <c r="AQ611" s="166" t="s">
        <v>184</v>
      </c>
      <c r="AR611" s="166" t="s">
        <v>132</v>
      </c>
      <c r="AS611" s="166" t="s">
        <v>3425</v>
      </c>
      <c r="AT611" s="166" t="s">
        <v>3762</v>
      </c>
      <c r="AU611" s="166" t="s">
        <v>548</v>
      </c>
      <c r="AV611" s="166"/>
      <c r="AW611" s="166" t="s">
        <v>3759</v>
      </c>
      <c r="AX611" s="166"/>
      <c r="AY611" s="166"/>
      <c r="AZ611" s="166"/>
      <c r="BA611" s="166"/>
      <c r="BB611" s="166">
        <v>92733975</v>
      </c>
      <c r="BC611" s="166" t="s">
        <v>137</v>
      </c>
      <c r="BD611" s="166" t="s">
        <v>263</v>
      </c>
      <c r="BE611" s="166" t="s">
        <v>3428</v>
      </c>
      <c r="BF611" s="166" t="s">
        <v>812</v>
      </c>
      <c r="BG611" s="166"/>
      <c r="BH611" s="166" t="s">
        <v>658</v>
      </c>
      <c r="BI611" s="166" t="s">
        <v>137</v>
      </c>
      <c r="BJ611" s="166" t="s">
        <v>111</v>
      </c>
      <c r="BK611" s="166"/>
      <c r="BL611" s="166" t="s">
        <v>142</v>
      </c>
      <c r="BM611" s="166"/>
      <c r="BN611" s="166" t="s">
        <v>143</v>
      </c>
      <c r="BO611" s="166"/>
    </row>
    <row r="612" spans="1:67">
      <c r="A612" s="166">
        <v>602</v>
      </c>
      <c r="B612" s="166" t="s">
        <v>106</v>
      </c>
      <c r="C612" s="166" t="s">
        <v>107</v>
      </c>
      <c r="D612" s="166" t="s">
        <v>3751</v>
      </c>
      <c r="E612" s="166" t="s">
        <v>3752</v>
      </c>
      <c r="F612" s="166" t="s">
        <v>3753</v>
      </c>
      <c r="G612" s="166" t="s">
        <v>3754</v>
      </c>
      <c r="H612" s="166" t="s">
        <v>3755</v>
      </c>
      <c r="I612" s="166" t="s">
        <v>111</v>
      </c>
      <c r="J612" s="166" t="s">
        <v>247</v>
      </c>
      <c r="K612" s="166" t="s">
        <v>663</v>
      </c>
      <c r="L612" s="166" t="s">
        <v>199</v>
      </c>
      <c r="M612" s="166" t="s">
        <v>1225</v>
      </c>
      <c r="N612" s="166" t="s">
        <v>111</v>
      </c>
      <c r="O612" s="166" t="s">
        <v>663</v>
      </c>
      <c r="P612" s="166" t="s">
        <v>3418</v>
      </c>
      <c r="Q612" s="166" t="s">
        <v>3420</v>
      </c>
      <c r="R612" s="166" t="s">
        <v>9</v>
      </c>
      <c r="S612" s="166" t="s">
        <v>3756</v>
      </c>
      <c r="T612" s="166" t="s">
        <v>204</v>
      </c>
      <c r="U612" s="166" t="s">
        <v>900</v>
      </c>
      <c r="V612" s="166" t="s">
        <v>119</v>
      </c>
      <c r="W612" s="166" t="s">
        <v>3423</v>
      </c>
      <c r="X612" s="166" t="s">
        <v>247</v>
      </c>
      <c r="Y612" s="166" t="s">
        <v>1361</v>
      </c>
      <c r="Z612" s="166" t="s">
        <v>1658</v>
      </c>
      <c r="AA612" s="166" t="s">
        <v>1659</v>
      </c>
      <c r="AB612" s="166" t="s">
        <v>3420</v>
      </c>
      <c r="AC612" s="166">
        <v>5863326</v>
      </c>
      <c r="AD612" s="166" t="s">
        <v>9</v>
      </c>
      <c r="AE612" s="166" t="s">
        <v>3757</v>
      </c>
      <c r="AF612" s="166" t="s">
        <v>9</v>
      </c>
      <c r="AG612" s="166" t="s">
        <v>3757</v>
      </c>
      <c r="AH612" s="167" t="s">
        <v>41</v>
      </c>
      <c r="AI612" s="166" t="s">
        <v>1750</v>
      </c>
      <c r="AJ612" s="166" t="s">
        <v>855</v>
      </c>
      <c r="AK612" s="166" t="s">
        <v>127</v>
      </c>
      <c r="AL612" s="166" t="s">
        <v>111</v>
      </c>
      <c r="AM612" s="168">
        <v>3038.2</v>
      </c>
      <c r="AN612" s="166"/>
      <c r="AO612" s="166" t="s">
        <v>111</v>
      </c>
      <c r="AP612" s="166" t="s">
        <v>212</v>
      </c>
      <c r="AQ612" s="166" t="s">
        <v>184</v>
      </c>
      <c r="AR612" s="166" t="s">
        <v>132</v>
      </c>
      <c r="AS612" s="166" t="s">
        <v>3425</v>
      </c>
      <c r="AT612" s="166" t="s">
        <v>3763</v>
      </c>
      <c r="AU612" s="166" t="s">
        <v>548</v>
      </c>
      <c r="AV612" s="166"/>
      <c r="AW612" s="166" t="s">
        <v>3759</v>
      </c>
      <c r="AX612" s="166"/>
      <c r="AY612" s="166"/>
      <c r="AZ612" s="166"/>
      <c r="BA612" s="166"/>
      <c r="BB612" s="166">
        <v>92733975</v>
      </c>
      <c r="BC612" s="166" t="s">
        <v>137</v>
      </c>
      <c r="BD612" s="166" t="s">
        <v>263</v>
      </c>
      <c r="BE612" s="166" t="s">
        <v>3428</v>
      </c>
      <c r="BF612" s="166" t="s">
        <v>812</v>
      </c>
      <c r="BG612" s="166"/>
      <c r="BH612" s="166" t="s">
        <v>658</v>
      </c>
      <c r="BI612" s="166" t="s">
        <v>137</v>
      </c>
      <c r="BJ612" s="166" t="s">
        <v>111</v>
      </c>
      <c r="BK612" s="166"/>
      <c r="BL612" s="166" t="s">
        <v>142</v>
      </c>
      <c r="BM612" s="166"/>
      <c r="BN612" s="166" t="s">
        <v>143</v>
      </c>
      <c r="BO612" s="166"/>
    </row>
    <row r="613" spans="1:67">
      <c r="A613" s="166">
        <v>603</v>
      </c>
      <c r="B613" s="166" t="s">
        <v>106</v>
      </c>
      <c r="C613" s="166" t="s">
        <v>107</v>
      </c>
      <c r="D613" s="166" t="s">
        <v>3751</v>
      </c>
      <c r="E613" s="166" t="s">
        <v>3752</v>
      </c>
      <c r="F613" s="166" t="s">
        <v>3753</v>
      </c>
      <c r="G613" s="166" t="s">
        <v>3754</v>
      </c>
      <c r="H613" s="166" t="s">
        <v>3755</v>
      </c>
      <c r="I613" s="166" t="s">
        <v>111</v>
      </c>
      <c r="J613" s="166" t="s">
        <v>247</v>
      </c>
      <c r="K613" s="166" t="s">
        <v>663</v>
      </c>
      <c r="L613" s="166" t="s">
        <v>199</v>
      </c>
      <c r="M613" s="166" t="s">
        <v>1225</v>
      </c>
      <c r="N613" s="166" t="s">
        <v>111</v>
      </c>
      <c r="O613" s="166" t="s">
        <v>663</v>
      </c>
      <c r="P613" s="166" t="s">
        <v>3418</v>
      </c>
      <c r="Q613" s="166" t="s">
        <v>3420</v>
      </c>
      <c r="R613" s="166" t="s">
        <v>9</v>
      </c>
      <c r="S613" s="166" t="s">
        <v>3756</v>
      </c>
      <c r="T613" s="166" t="s">
        <v>204</v>
      </c>
      <c r="U613" s="166" t="s">
        <v>900</v>
      </c>
      <c r="V613" s="166" t="s">
        <v>119</v>
      </c>
      <c r="W613" s="166" t="s">
        <v>3423</v>
      </c>
      <c r="X613" s="166" t="s">
        <v>247</v>
      </c>
      <c r="Y613" s="166" t="s">
        <v>1361</v>
      </c>
      <c r="Z613" s="166" t="s">
        <v>1658</v>
      </c>
      <c r="AA613" s="166" t="s">
        <v>1659</v>
      </c>
      <c r="AB613" s="166" t="s">
        <v>3420</v>
      </c>
      <c r="AC613" s="166">
        <v>5863326</v>
      </c>
      <c r="AD613" s="166" t="s">
        <v>9</v>
      </c>
      <c r="AE613" s="166" t="s">
        <v>3757</v>
      </c>
      <c r="AF613" s="166" t="s">
        <v>9</v>
      </c>
      <c r="AG613" s="166" t="s">
        <v>3757</v>
      </c>
      <c r="AH613" s="167" t="s">
        <v>40</v>
      </c>
      <c r="AI613" s="166" t="s">
        <v>2131</v>
      </c>
      <c r="AJ613" s="166" t="s">
        <v>1039</v>
      </c>
      <c r="AK613" s="166" t="s">
        <v>127</v>
      </c>
      <c r="AL613" s="166" t="s">
        <v>111</v>
      </c>
      <c r="AM613" s="168">
        <v>4101.6</v>
      </c>
      <c r="AN613" s="166"/>
      <c r="AO613" s="166" t="s">
        <v>111</v>
      </c>
      <c r="AP613" s="166" t="s">
        <v>212</v>
      </c>
      <c r="AQ613" s="166" t="s">
        <v>184</v>
      </c>
      <c r="AR613" s="166" t="s">
        <v>132</v>
      </c>
      <c r="AS613" s="166" t="s">
        <v>3425</v>
      </c>
      <c r="AT613" s="166" t="s">
        <v>3764</v>
      </c>
      <c r="AU613" s="166" t="s">
        <v>548</v>
      </c>
      <c r="AV613" s="166"/>
      <c r="AW613" s="166" t="s">
        <v>3759</v>
      </c>
      <c r="AX613" s="166"/>
      <c r="AY613" s="166"/>
      <c r="AZ613" s="166"/>
      <c r="BA613" s="166"/>
      <c r="BB613" s="166">
        <v>92733975</v>
      </c>
      <c r="BC613" s="166" t="s">
        <v>137</v>
      </c>
      <c r="BD613" s="166" t="s">
        <v>263</v>
      </c>
      <c r="BE613" s="166" t="s">
        <v>3428</v>
      </c>
      <c r="BF613" s="166" t="s">
        <v>812</v>
      </c>
      <c r="BG613" s="166"/>
      <c r="BH613" s="166" t="s">
        <v>658</v>
      </c>
      <c r="BI613" s="166" t="s">
        <v>137</v>
      </c>
      <c r="BJ613" s="166" t="s">
        <v>111</v>
      </c>
      <c r="BK613" s="166"/>
      <c r="BL613" s="166" t="s">
        <v>142</v>
      </c>
      <c r="BM613" s="166"/>
      <c r="BN613" s="166" t="s">
        <v>143</v>
      </c>
      <c r="BO613" s="166"/>
    </row>
    <row r="614" spans="1:67">
      <c r="A614" s="166">
        <v>604</v>
      </c>
      <c r="B614" s="166" t="s">
        <v>106</v>
      </c>
      <c r="C614" s="166" t="s">
        <v>107</v>
      </c>
      <c r="D614" s="166" t="s">
        <v>3751</v>
      </c>
      <c r="E614" s="166" t="s">
        <v>3752</v>
      </c>
      <c r="F614" s="166" t="s">
        <v>3753</v>
      </c>
      <c r="G614" s="166" t="s">
        <v>3754</v>
      </c>
      <c r="H614" s="166" t="s">
        <v>3755</v>
      </c>
      <c r="I614" s="166" t="s">
        <v>111</v>
      </c>
      <c r="J614" s="166" t="s">
        <v>247</v>
      </c>
      <c r="K614" s="166" t="s">
        <v>663</v>
      </c>
      <c r="L614" s="166" t="s">
        <v>199</v>
      </c>
      <c r="M614" s="166" t="s">
        <v>1225</v>
      </c>
      <c r="N614" s="166" t="s">
        <v>111</v>
      </c>
      <c r="O614" s="166" t="s">
        <v>663</v>
      </c>
      <c r="P614" s="166" t="s">
        <v>3418</v>
      </c>
      <c r="Q614" s="166" t="s">
        <v>3420</v>
      </c>
      <c r="R614" s="166" t="s">
        <v>9</v>
      </c>
      <c r="S614" s="166" t="s">
        <v>3756</v>
      </c>
      <c r="T614" s="166" t="s">
        <v>204</v>
      </c>
      <c r="U614" s="166" t="s">
        <v>900</v>
      </c>
      <c r="V614" s="166" t="s">
        <v>119</v>
      </c>
      <c r="W614" s="166" t="s">
        <v>3423</v>
      </c>
      <c r="X614" s="166" t="s">
        <v>247</v>
      </c>
      <c r="Y614" s="166" t="s">
        <v>1361</v>
      </c>
      <c r="Z614" s="166" t="s">
        <v>1658</v>
      </c>
      <c r="AA614" s="166" t="s">
        <v>1659</v>
      </c>
      <c r="AB614" s="166" t="s">
        <v>3420</v>
      </c>
      <c r="AC614" s="166">
        <v>5863326</v>
      </c>
      <c r="AD614" s="166" t="s">
        <v>9</v>
      </c>
      <c r="AE614" s="166" t="s">
        <v>3757</v>
      </c>
      <c r="AF614" s="166" t="s">
        <v>9</v>
      </c>
      <c r="AG614" s="166" t="s">
        <v>3757</v>
      </c>
      <c r="AH614" s="167" t="s">
        <v>41</v>
      </c>
      <c r="AI614" s="166" t="s">
        <v>1748</v>
      </c>
      <c r="AJ614" s="166" t="s">
        <v>842</v>
      </c>
      <c r="AK614" s="166" t="s">
        <v>127</v>
      </c>
      <c r="AL614" s="166" t="s">
        <v>111</v>
      </c>
      <c r="AM614" s="168">
        <v>3107.9</v>
      </c>
      <c r="AN614" s="166"/>
      <c r="AO614" s="166" t="s">
        <v>111</v>
      </c>
      <c r="AP614" s="166" t="s">
        <v>212</v>
      </c>
      <c r="AQ614" s="166" t="s">
        <v>184</v>
      </c>
      <c r="AR614" s="166" t="s">
        <v>132</v>
      </c>
      <c r="AS614" s="166" t="s">
        <v>3425</v>
      </c>
      <c r="AT614" s="166" t="s">
        <v>3765</v>
      </c>
      <c r="AU614" s="166" t="s">
        <v>548</v>
      </c>
      <c r="AV614" s="166"/>
      <c r="AW614" s="166" t="s">
        <v>3759</v>
      </c>
      <c r="AX614" s="166"/>
      <c r="AY614" s="166"/>
      <c r="AZ614" s="166"/>
      <c r="BA614" s="166"/>
      <c r="BB614" s="166">
        <v>92733975</v>
      </c>
      <c r="BC614" s="166" t="s">
        <v>137</v>
      </c>
      <c r="BD614" s="166" t="s">
        <v>263</v>
      </c>
      <c r="BE614" s="166" t="s">
        <v>3428</v>
      </c>
      <c r="BF614" s="166" t="s">
        <v>812</v>
      </c>
      <c r="BG614" s="166"/>
      <c r="BH614" s="166" t="s">
        <v>658</v>
      </c>
      <c r="BI614" s="166" t="s">
        <v>137</v>
      </c>
      <c r="BJ614" s="166" t="s">
        <v>111</v>
      </c>
      <c r="BK614" s="166"/>
      <c r="BL614" s="166" t="s">
        <v>142</v>
      </c>
      <c r="BM614" s="166"/>
      <c r="BN614" s="166" t="s">
        <v>143</v>
      </c>
      <c r="BO614" s="166"/>
    </row>
    <row r="615" spans="1:67">
      <c r="A615" s="166">
        <v>605</v>
      </c>
      <c r="B615" s="166" t="s">
        <v>106</v>
      </c>
      <c r="C615" s="166" t="s">
        <v>107</v>
      </c>
      <c r="D615" s="166" t="s">
        <v>3751</v>
      </c>
      <c r="E615" s="166" t="s">
        <v>3752</v>
      </c>
      <c r="F615" s="166" t="s">
        <v>3753</v>
      </c>
      <c r="G615" s="166" t="s">
        <v>3754</v>
      </c>
      <c r="H615" s="166" t="s">
        <v>3755</v>
      </c>
      <c r="I615" s="166" t="s">
        <v>111</v>
      </c>
      <c r="J615" s="166" t="s">
        <v>247</v>
      </c>
      <c r="K615" s="166" t="s">
        <v>663</v>
      </c>
      <c r="L615" s="166" t="s">
        <v>199</v>
      </c>
      <c r="M615" s="166" t="s">
        <v>1225</v>
      </c>
      <c r="N615" s="166" t="s">
        <v>111</v>
      </c>
      <c r="O615" s="166" t="s">
        <v>663</v>
      </c>
      <c r="P615" s="166" t="s">
        <v>3418</v>
      </c>
      <c r="Q615" s="166" t="s">
        <v>3420</v>
      </c>
      <c r="R615" s="166" t="s">
        <v>9</v>
      </c>
      <c r="S615" s="166" t="s">
        <v>3756</v>
      </c>
      <c r="T615" s="166" t="s">
        <v>204</v>
      </c>
      <c r="U615" s="166" t="s">
        <v>900</v>
      </c>
      <c r="V615" s="166" t="s">
        <v>119</v>
      </c>
      <c r="W615" s="166" t="s">
        <v>3423</v>
      </c>
      <c r="X615" s="166" t="s">
        <v>247</v>
      </c>
      <c r="Y615" s="166" t="s">
        <v>1361</v>
      </c>
      <c r="Z615" s="166" t="s">
        <v>1658</v>
      </c>
      <c r="AA615" s="166" t="s">
        <v>1659</v>
      </c>
      <c r="AB615" s="166" t="s">
        <v>3420</v>
      </c>
      <c r="AC615" s="166">
        <v>5863326</v>
      </c>
      <c r="AD615" s="166" t="s">
        <v>9</v>
      </c>
      <c r="AE615" s="166" t="s">
        <v>3757</v>
      </c>
      <c r="AF615" s="166" t="s">
        <v>9</v>
      </c>
      <c r="AG615" s="166" t="s">
        <v>3757</v>
      </c>
      <c r="AH615" s="167" t="s">
        <v>41</v>
      </c>
      <c r="AI615" s="166" t="s">
        <v>3766</v>
      </c>
      <c r="AJ615" s="166" t="s">
        <v>1562</v>
      </c>
      <c r="AK615" s="166" t="s">
        <v>127</v>
      </c>
      <c r="AL615" s="166" t="s">
        <v>111</v>
      </c>
      <c r="AM615" s="168">
        <v>21000</v>
      </c>
      <c r="AN615" s="166"/>
      <c r="AO615" s="166" t="s">
        <v>111</v>
      </c>
      <c r="AP615" s="166" t="s">
        <v>212</v>
      </c>
      <c r="AQ615" s="166" t="s">
        <v>184</v>
      </c>
      <c r="AR615" s="166" t="s">
        <v>132</v>
      </c>
      <c r="AS615" s="166" t="s">
        <v>3425</v>
      </c>
      <c r="AT615" s="166"/>
      <c r="AU615" s="166" t="s">
        <v>548</v>
      </c>
      <c r="AV615" s="166"/>
      <c r="AW615" s="166" t="s">
        <v>3759</v>
      </c>
      <c r="AX615" s="166"/>
      <c r="AY615" s="166"/>
      <c r="AZ615" s="166"/>
      <c r="BA615" s="166"/>
      <c r="BB615" s="166">
        <v>92733975</v>
      </c>
      <c r="BC615" s="166" t="s">
        <v>137</v>
      </c>
      <c r="BD615" s="166" t="s">
        <v>263</v>
      </c>
      <c r="BE615" s="166" t="s">
        <v>3428</v>
      </c>
      <c r="BF615" s="166" t="s">
        <v>812</v>
      </c>
      <c r="BG615" s="166"/>
      <c r="BH615" s="166" t="s">
        <v>658</v>
      </c>
      <c r="BI615" s="166" t="s">
        <v>137</v>
      </c>
      <c r="BJ615" s="166" t="s">
        <v>111</v>
      </c>
      <c r="BK615" s="166"/>
      <c r="BL615" s="166"/>
      <c r="BM615" s="166"/>
      <c r="BN615" s="166" t="s">
        <v>143</v>
      </c>
      <c r="BO615" s="166"/>
    </row>
    <row r="616" spans="1:67">
      <c r="A616" s="166">
        <v>606</v>
      </c>
      <c r="B616" s="166" t="s">
        <v>106</v>
      </c>
      <c r="C616" s="166" t="s">
        <v>107</v>
      </c>
      <c r="D616" s="166" t="s">
        <v>298</v>
      </c>
      <c r="E616" s="166" t="s">
        <v>3767</v>
      </c>
      <c r="F616" s="166" t="s">
        <v>694</v>
      </c>
      <c r="G616" s="166" t="s">
        <v>3768</v>
      </c>
      <c r="H616" s="166" t="s">
        <v>3769</v>
      </c>
      <c r="I616" s="166" t="s">
        <v>111</v>
      </c>
      <c r="J616" s="166" t="s">
        <v>112</v>
      </c>
      <c r="K616" s="166" t="s">
        <v>9</v>
      </c>
      <c r="L616" s="166" t="s">
        <v>333</v>
      </c>
      <c r="M616" s="166" t="s">
        <v>697</v>
      </c>
      <c r="N616" s="166" t="s">
        <v>111</v>
      </c>
      <c r="O616" s="166"/>
      <c r="P616" s="166"/>
      <c r="Q616" s="166" t="s">
        <v>3770</v>
      </c>
      <c r="R616" s="166" t="s">
        <v>9</v>
      </c>
      <c r="S616" s="166" t="s">
        <v>3771</v>
      </c>
      <c r="T616" s="166" t="s">
        <v>204</v>
      </c>
      <c r="U616" s="166" t="s">
        <v>3772</v>
      </c>
      <c r="V616" s="166" t="s">
        <v>119</v>
      </c>
      <c r="W616" s="166" t="s">
        <v>1032</v>
      </c>
      <c r="X616" s="166" t="s">
        <v>112</v>
      </c>
      <c r="Y616" s="166" t="s">
        <v>1489</v>
      </c>
      <c r="Z616" s="166" t="s">
        <v>3773</v>
      </c>
      <c r="AA616" s="166" t="s">
        <v>2573</v>
      </c>
      <c r="AB616" s="166" t="s">
        <v>3770</v>
      </c>
      <c r="AC616" s="166">
        <v>5862671</v>
      </c>
      <c r="AD616" s="166" t="s">
        <v>9</v>
      </c>
      <c r="AE616" s="166" t="s">
        <v>3731</v>
      </c>
      <c r="AF616" s="166" t="s">
        <v>9</v>
      </c>
      <c r="AG616" s="166" t="s">
        <v>3774</v>
      </c>
      <c r="AH616" s="167" t="s">
        <v>40</v>
      </c>
      <c r="AI616" s="166" t="s">
        <v>3775</v>
      </c>
      <c r="AJ616" s="166" t="s">
        <v>3776</v>
      </c>
      <c r="AK616" s="166" t="s">
        <v>127</v>
      </c>
      <c r="AL616" s="166" t="s">
        <v>111</v>
      </c>
      <c r="AM616" s="168">
        <v>24694</v>
      </c>
      <c r="AN616" s="166"/>
      <c r="AO616" s="166" t="s">
        <v>111</v>
      </c>
      <c r="AP616" s="166" t="s">
        <v>212</v>
      </c>
      <c r="AQ616" s="166" t="s">
        <v>184</v>
      </c>
      <c r="AR616" s="166"/>
      <c r="AS616" s="166" t="s">
        <v>3777</v>
      </c>
      <c r="AT616" s="166"/>
      <c r="AU616" s="166" t="s">
        <v>548</v>
      </c>
      <c r="AV616" s="166"/>
      <c r="AW616" s="166" t="s">
        <v>3778</v>
      </c>
      <c r="AX616" s="166"/>
      <c r="AY616" s="166"/>
      <c r="AZ616" s="166"/>
      <c r="BA616" s="166"/>
      <c r="BB616" s="166">
        <v>89122769</v>
      </c>
      <c r="BC616" s="166" t="s">
        <v>137</v>
      </c>
      <c r="BD616" s="166" t="s">
        <v>830</v>
      </c>
      <c r="BE616" s="166" t="s">
        <v>1039</v>
      </c>
      <c r="BF616" s="166" t="s">
        <v>111</v>
      </c>
      <c r="BG616" s="166"/>
      <c r="BH616" s="166" t="s">
        <v>286</v>
      </c>
      <c r="BI616" s="166" t="s">
        <v>191</v>
      </c>
      <c r="BJ616" s="166" t="s">
        <v>111</v>
      </c>
      <c r="BK616" s="166"/>
      <c r="BL616" s="166"/>
      <c r="BM616" s="166"/>
      <c r="BN616" s="166" t="s">
        <v>192</v>
      </c>
      <c r="BO616" s="166" t="s">
        <v>287</v>
      </c>
    </row>
    <row r="617" spans="1:67">
      <c r="A617" s="166">
        <v>607</v>
      </c>
      <c r="B617" s="166" t="s">
        <v>106</v>
      </c>
      <c r="C617" s="166" t="s">
        <v>107</v>
      </c>
      <c r="D617" s="166" t="s">
        <v>397</v>
      </c>
      <c r="E617" s="166" t="s">
        <v>3779</v>
      </c>
      <c r="F617" s="166" t="s">
        <v>290</v>
      </c>
      <c r="G617" s="166" t="s">
        <v>3780</v>
      </c>
      <c r="H617" s="166" t="s">
        <v>3781</v>
      </c>
      <c r="I617" s="166" t="s">
        <v>111</v>
      </c>
      <c r="J617" s="166" t="s">
        <v>298</v>
      </c>
      <c r="K617" s="166" t="s">
        <v>477</v>
      </c>
      <c r="L617" s="166" t="s">
        <v>171</v>
      </c>
      <c r="M617" s="166" t="s">
        <v>2285</v>
      </c>
      <c r="N617" s="166" t="s">
        <v>1894</v>
      </c>
      <c r="O617" s="166"/>
      <c r="P617" s="166"/>
      <c r="Q617" s="166" t="s">
        <v>3782</v>
      </c>
      <c r="R617" s="166" t="s">
        <v>477</v>
      </c>
      <c r="S617" s="166" t="s">
        <v>3783</v>
      </c>
      <c r="T617" s="166" t="s">
        <v>204</v>
      </c>
      <c r="U617" s="166" t="s">
        <v>3784</v>
      </c>
      <c r="V617" s="166" t="s">
        <v>119</v>
      </c>
      <c r="W617" s="166" t="s">
        <v>820</v>
      </c>
      <c r="X617" s="166" t="s">
        <v>112</v>
      </c>
      <c r="Y617" s="166" t="s">
        <v>3785</v>
      </c>
      <c r="Z617" s="166" t="s">
        <v>2334</v>
      </c>
      <c r="AA617" s="166" t="s">
        <v>3786</v>
      </c>
      <c r="AB617" s="166" t="s">
        <v>3782</v>
      </c>
      <c r="AC617" s="166">
        <v>5783686</v>
      </c>
      <c r="AD617" s="166" t="s">
        <v>23</v>
      </c>
      <c r="AE617" s="166" t="s">
        <v>3787</v>
      </c>
      <c r="AF617" s="166" t="s">
        <v>477</v>
      </c>
      <c r="AG617" s="166" t="s">
        <v>3788</v>
      </c>
      <c r="AH617" s="167" t="s">
        <v>40</v>
      </c>
      <c r="AI617" s="166"/>
      <c r="AJ617" s="166"/>
      <c r="AK617" s="166" t="s">
        <v>127</v>
      </c>
      <c r="AL617" s="166" t="s">
        <v>111</v>
      </c>
      <c r="AM617" s="168">
        <v>2590</v>
      </c>
      <c r="AN617" s="166"/>
      <c r="AO617" s="166" t="s">
        <v>1890</v>
      </c>
      <c r="AP617" s="166" t="s">
        <v>447</v>
      </c>
      <c r="AQ617" s="166" t="s">
        <v>184</v>
      </c>
      <c r="AR617" s="166"/>
      <c r="AS617" s="166" t="s">
        <v>3789</v>
      </c>
      <c r="AT617" s="166"/>
      <c r="AU617" s="166"/>
      <c r="AV617" s="166"/>
      <c r="AW617" s="166" t="s">
        <v>3790</v>
      </c>
      <c r="AX617" s="166"/>
      <c r="AY617" s="166"/>
      <c r="AZ617" s="166"/>
      <c r="BA617" s="166"/>
      <c r="BB617" s="166">
        <v>92600485</v>
      </c>
      <c r="BC617" s="166" t="s">
        <v>137</v>
      </c>
      <c r="BD617" s="166" t="s">
        <v>1038</v>
      </c>
      <c r="BE617" s="166" t="s">
        <v>825</v>
      </c>
      <c r="BF617" s="166" t="s">
        <v>111</v>
      </c>
      <c r="BG617" s="166"/>
      <c r="BH617" s="166" t="s">
        <v>286</v>
      </c>
      <c r="BI617" s="166" t="s">
        <v>137</v>
      </c>
      <c r="BJ617" s="166" t="s">
        <v>111</v>
      </c>
      <c r="BK617" s="166"/>
      <c r="BL617" s="166"/>
      <c r="BM617" s="166"/>
      <c r="BN617" s="166" t="s">
        <v>192</v>
      </c>
      <c r="BO617" s="166" t="s">
        <v>307</v>
      </c>
    </row>
    <row r="618" spans="1:67">
      <c r="A618" s="166">
        <v>608</v>
      </c>
      <c r="B618" s="166" t="s">
        <v>106</v>
      </c>
      <c r="C618" s="166" t="s">
        <v>107</v>
      </c>
      <c r="D618" s="166" t="s">
        <v>3791</v>
      </c>
      <c r="E618" s="166" t="s">
        <v>3792</v>
      </c>
      <c r="F618" s="166" t="s">
        <v>201</v>
      </c>
      <c r="G618" s="166" t="s">
        <v>3793</v>
      </c>
      <c r="H618" s="166" t="s">
        <v>3794</v>
      </c>
      <c r="I618" s="166" t="s">
        <v>111</v>
      </c>
      <c r="J618" s="166" t="s">
        <v>298</v>
      </c>
      <c r="K618" s="166" t="s">
        <v>23</v>
      </c>
      <c r="L618" s="166" t="s">
        <v>113</v>
      </c>
      <c r="M618" s="166" t="s">
        <v>1387</v>
      </c>
      <c r="N618" s="166" t="s">
        <v>3795</v>
      </c>
      <c r="O618" s="166"/>
      <c r="P618" s="166"/>
      <c r="Q618" s="166" t="s">
        <v>3791</v>
      </c>
      <c r="R618" s="166" t="s">
        <v>23</v>
      </c>
      <c r="S618" s="166" t="s">
        <v>3796</v>
      </c>
      <c r="T618" s="166" t="s">
        <v>204</v>
      </c>
      <c r="U618" s="166" t="s">
        <v>3774</v>
      </c>
      <c r="V618" s="166" t="s">
        <v>119</v>
      </c>
      <c r="W618" s="166" t="s">
        <v>609</v>
      </c>
      <c r="X618" s="166" t="s">
        <v>610</v>
      </c>
      <c r="Y618" s="166" t="s">
        <v>2182</v>
      </c>
      <c r="Z618" s="166" t="s">
        <v>758</v>
      </c>
      <c r="AA618" s="166" t="s">
        <v>3797</v>
      </c>
      <c r="AB618" s="166" t="s">
        <v>3791</v>
      </c>
      <c r="AC618" s="166">
        <v>5783504</v>
      </c>
      <c r="AD618" s="166" t="s">
        <v>23</v>
      </c>
      <c r="AE618" s="166" t="s">
        <v>3798</v>
      </c>
      <c r="AF618" s="166" t="s">
        <v>23</v>
      </c>
      <c r="AG618" s="166" t="s">
        <v>3799</v>
      </c>
      <c r="AH618" s="167" t="s">
        <v>38</v>
      </c>
      <c r="AI618" s="166" t="s">
        <v>3800</v>
      </c>
      <c r="AJ618" s="166" t="s">
        <v>3801</v>
      </c>
      <c r="AK618" s="166" t="s">
        <v>127</v>
      </c>
      <c r="AL618" s="166" t="s">
        <v>111</v>
      </c>
      <c r="AM618" s="168">
        <v>7200</v>
      </c>
      <c r="AN618" s="166"/>
      <c r="AO618" s="166" t="s">
        <v>3802</v>
      </c>
      <c r="AP618" s="166" t="s">
        <v>212</v>
      </c>
      <c r="AQ618" s="166" t="s">
        <v>184</v>
      </c>
      <c r="AR618" s="166"/>
      <c r="AS618" s="166" t="s">
        <v>3803</v>
      </c>
      <c r="AT618" s="166"/>
      <c r="AU618" s="166" t="s">
        <v>548</v>
      </c>
      <c r="AV618" s="166"/>
      <c r="AW618" s="166" t="s">
        <v>3804</v>
      </c>
      <c r="AX618" s="166"/>
      <c r="AY618" s="166"/>
      <c r="AZ618" s="166"/>
      <c r="BA618" s="166"/>
      <c r="BB618" s="166">
        <v>92728632</v>
      </c>
      <c r="BC618" s="166" t="s">
        <v>137</v>
      </c>
      <c r="BD618" s="166"/>
      <c r="BE618" s="166" t="s">
        <v>111</v>
      </c>
      <c r="BF618" s="166" t="s">
        <v>111</v>
      </c>
      <c r="BG618" s="166"/>
      <c r="BH618" s="166" t="s">
        <v>396</v>
      </c>
      <c r="BI618" s="166" t="s">
        <v>191</v>
      </c>
      <c r="BJ618" s="166" t="s">
        <v>111</v>
      </c>
      <c r="BK618" s="166"/>
      <c r="BL618" s="166"/>
      <c r="BM618" s="166"/>
      <c r="BN618" s="166"/>
      <c r="BO618" s="166" t="s">
        <v>307</v>
      </c>
    </row>
    <row r="619" spans="1:67">
      <c r="A619" s="166">
        <v>609</v>
      </c>
      <c r="B619" s="166" t="s">
        <v>106</v>
      </c>
      <c r="C619" s="166" t="s">
        <v>107</v>
      </c>
      <c r="D619" s="166"/>
      <c r="E619" s="166" t="s">
        <v>3805</v>
      </c>
      <c r="F619" s="166"/>
      <c r="G619" s="166" t="s">
        <v>3806</v>
      </c>
      <c r="H619" s="166" t="s">
        <v>3807</v>
      </c>
      <c r="I619" s="166" t="s">
        <v>111</v>
      </c>
      <c r="J619" s="166" t="s">
        <v>1893</v>
      </c>
      <c r="K619" s="166" t="s">
        <v>9</v>
      </c>
      <c r="L619" s="166" t="s">
        <v>199</v>
      </c>
      <c r="M619" s="166" t="s">
        <v>1225</v>
      </c>
      <c r="N619" s="166"/>
      <c r="O619" s="166"/>
      <c r="P619" s="166"/>
      <c r="Q619" s="166" t="s">
        <v>3808</v>
      </c>
      <c r="R619" s="166" t="s">
        <v>9</v>
      </c>
      <c r="S619" s="166" t="s">
        <v>3809</v>
      </c>
      <c r="T619" s="166" t="s">
        <v>117</v>
      </c>
      <c r="U619" s="166" t="s">
        <v>3810</v>
      </c>
      <c r="V619" s="166" t="s">
        <v>119</v>
      </c>
      <c r="W619" s="166" t="s">
        <v>1032</v>
      </c>
      <c r="X619" s="166" t="s">
        <v>112</v>
      </c>
      <c r="Y619" s="166" t="s">
        <v>464</v>
      </c>
      <c r="Z619" s="166" t="s">
        <v>3811</v>
      </c>
      <c r="AA619" s="166" t="s">
        <v>3812</v>
      </c>
      <c r="AB619" s="166" t="s">
        <v>3808</v>
      </c>
      <c r="AC619" s="166">
        <v>5885590</v>
      </c>
      <c r="AD619" s="166" t="s">
        <v>9</v>
      </c>
      <c r="AE619" s="166" t="s">
        <v>3813</v>
      </c>
      <c r="AF619" s="166" t="s">
        <v>9</v>
      </c>
      <c r="AG619" s="166" t="s">
        <v>3813</v>
      </c>
      <c r="AH619" s="167" t="s">
        <v>40</v>
      </c>
      <c r="AI619" s="166" t="s">
        <v>3814</v>
      </c>
      <c r="AJ619" s="166" t="s">
        <v>3815</v>
      </c>
      <c r="AK619" s="166" t="s">
        <v>127</v>
      </c>
      <c r="AL619" s="166" t="s">
        <v>111</v>
      </c>
      <c r="AM619" s="168">
        <v>6180</v>
      </c>
      <c r="AN619" s="166"/>
      <c r="AO619" s="166" t="s">
        <v>111</v>
      </c>
      <c r="AP619" s="166" t="s">
        <v>130</v>
      </c>
      <c r="AQ619" s="166" t="s">
        <v>184</v>
      </c>
      <c r="AR619" s="166" t="s">
        <v>843</v>
      </c>
      <c r="AS619" s="166" t="s">
        <v>3816</v>
      </c>
      <c r="AT619" s="166" t="s">
        <v>3817</v>
      </c>
      <c r="AU619" s="166" t="s">
        <v>563</v>
      </c>
      <c r="AV619" s="166"/>
      <c r="AW619" s="166" t="s">
        <v>3818</v>
      </c>
      <c r="AX619" s="166"/>
      <c r="AY619" s="166"/>
      <c r="AZ619" s="166"/>
      <c r="BA619" s="166"/>
      <c r="BB619" s="166">
        <v>60497268</v>
      </c>
      <c r="BC619" s="166" t="s">
        <v>137</v>
      </c>
      <c r="BD619" s="166" t="s">
        <v>1054</v>
      </c>
      <c r="BE619" s="166" t="s">
        <v>1039</v>
      </c>
      <c r="BF619" s="166" t="s">
        <v>111</v>
      </c>
      <c r="BG619" s="166"/>
      <c r="BH619" s="166" t="s">
        <v>241</v>
      </c>
      <c r="BI619" s="166" t="s">
        <v>191</v>
      </c>
      <c r="BJ619" s="166" t="s">
        <v>111</v>
      </c>
      <c r="BK619" s="166"/>
      <c r="BL619" s="166" t="s">
        <v>142</v>
      </c>
      <c r="BM619" s="166"/>
      <c r="BN619" s="166" t="s">
        <v>378</v>
      </c>
      <c r="BO619" s="166"/>
    </row>
    <row r="620" spans="1:67">
      <c r="A620" s="166">
        <v>610</v>
      </c>
      <c r="B620" s="166" t="s">
        <v>106</v>
      </c>
      <c r="C620" s="166" t="s">
        <v>107</v>
      </c>
      <c r="D620" s="166"/>
      <c r="E620" s="166" t="s">
        <v>3819</v>
      </c>
      <c r="F620" s="166"/>
      <c r="G620" s="166" t="s">
        <v>3820</v>
      </c>
      <c r="H620" s="166" t="s">
        <v>3821</v>
      </c>
      <c r="I620" s="166" t="s">
        <v>111</v>
      </c>
      <c r="J620" s="166" t="s">
        <v>112</v>
      </c>
      <c r="K620" s="166" t="s">
        <v>9</v>
      </c>
      <c r="L620" s="166" t="s">
        <v>222</v>
      </c>
      <c r="M620" s="166" t="s">
        <v>223</v>
      </c>
      <c r="N620" s="166"/>
      <c r="O620" s="166"/>
      <c r="P620" s="166"/>
      <c r="Q620" s="166" t="s">
        <v>3822</v>
      </c>
      <c r="R620" s="166" t="s">
        <v>9</v>
      </c>
      <c r="S620" s="166" t="s">
        <v>3823</v>
      </c>
      <c r="T620" s="166" t="s">
        <v>117</v>
      </c>
      <c r="U620" s="166" t="s">
        <v>3824</v>
      </c>
      <c r="V620" s="166" t="s">
        <v>119</v>
      </c>
      <c r="W620" s="166" t="s">
        <v>820</v>
      </c>
      <c r="X620" s="166" t="s">
        <v>112</v>
      </c>
      <c r="Y620" s="166" t="s">
        <v>3743</v>
      </c>
      <c r="Z620" s="166" t="s">
        <v>1448</v>
      </c>
      <c r="AA620" s="166" t="s">
        <v>321</v>
      </c>
      <c r="AB620" s="166" t="s">
        <v>3822</v>
      </c>
      <c r="AC620" s="166">
        <v>5885582</v>
      </c>
      <c r="AD620" s="166" t="s">
        <v>9</v>
      </c>
      <c r="AE620" s="166" t="s">
        <v>3825</v>
      </c>
      <c r="AF620" s="166" t="s">
        <v>9</v>
      </c>
      <c r="AG620" s="166" t="s">
        <v>3825</v>
      </c>
      <c r="AH620" s="167" t="s">
        <v>40</v>
      </c>
      <c r="AI620" s="166" t="s">
        <v>2674</v>
      </c>
      <c r="AJ620" s="166" t="s">
        <v>825</v>
      </c>
      <c r="AK620" s="166" t="s">
        <v>127</v>
      </c>
      <c r="AL620" s="166" t="s">
        <v>111</v>
      </c>
      <c r="AM620" s="168">
        <v>6059</v>
      </c>
      <c r="AN620" s="166" t="s">
        <v>511</v>
      </c>
      <c r="AO620" s="166" t="s">
        <v>111</v>
      </c>
      <c r="AP620" s="166" t="s">
        <v>130</v>
      </c>
      <c r="AQ620" s="166" t="s">
        <v>184</v>
      </c>
      <c r="AR620" s="166" t="s">
        <v>843</v>
      </c>
      <c r="AS620" s="166" t="s">
        <v>3826</v>
      </c>
      <c r="AT620" s="166" t="s">
        <v>3827</v>
      </c>
      <c r="AU620" s="166" t="s">
        <v>563</v>
      </c>
      <c r="AV620" s="166"/>
      <c r="AW620" s="166" t="s">
        <v>3828</v>
      </c>
      <c r="AX620" s="166"/>
      <c r="AY620" s="166"/>
      <c r="AZ620" s="166"/>
      <c r="BA620" s="166"/>
      <c r="BB620" s="166">
        <v>67339122</v>
      </c>
      <c r="BC620" s="166" t="s">
        <v>137</v>
      </c>
      <c r="BD620" s="166" t="s">
        <v>1038</v>
      </c>
      <c r="BE620" s="166" t="s">
        <v>825</v>
      </c>
      <c r="BF620" s="166" t="s">
        <v>111</v>
      </c>
      <c r="BG620" s="166"/>
      <c r="BH620" s="166" t="s">
        <v>286</v>
      </c>
      <c r="BI620" s="166" t="s">
        <v>191</v>
      </c>
      <c r="BJ620" s="166" t="s">
        <v>111</v>
      </c>
      <c r="BK620" s="166"/>
      <c r="BL620" s="166" t="s">
        <v>142</v>
      </c>
      <c r="BM620" s="166"/>
      <c r="BN620" s="166" t="s">
        <v>192</v>
      </c>
      <c r="BO620" s="166"/>
    </row>
    <row r="621" spans="1:67">
      <c r="A621" s="166">
        <v>611</v>
      </c>
      <c r="B621" s="166" t="s">
        <v>106</v>
      </c>
      <c r="C621" s="166" t="s">
        <v>107</v>
      </c>
      <c r="D621" s="166" t="s">
        <v>3829</v>
      </c>
      <c r="E621" s="166" t="s">
        <v>3830</v>
      </c>
      <c r="F621" s="166" t="s">
        <v>1221</v>
      </c>
      <c r="G621" s="166" t="s">
        <v>3831</v>
      </c>
      <c r="H621" s="166" t="s">
        <v>3832</v>
      </c>
      <c r="I621" s="166" t="s">
        <v>1224</v>
      </c>
      <c r="J621" s="166" t="s">
        <v>228</v>
      </c>
      <c r="K621" s="166" t="s">
        <v>9</v>
      </c>
      <c r="L621" s="166" t="s">
        <v>199</v>
      </c>
      <c r="M621" s="166" t="s">
        <v>1225</v>
      </c>
      <c r="N621" s="166" t="s">
        <v>111</v>
      </c>
      <c r="O621" s="166"/>
      <c r="P621" s="166"/>
      <c r="Q621" s="166" t="s">
        <v>3833</v>
      </c>
      <c r="R621" s="166" t="s">
        <v>9</v>
      </c>
      <c r="S621" s="166" t="s">
        <v>3834</v>
      </c>
      <c r="T621" s="166" t="s">
        <v>204</v>
      </c>
      <c r="U621" s="166" t="s">
        <v>3835</v>
      </c>
      <c r="V621" s="166" t="s">
        <v>119</v>
      </c>
      <c r="W621" s="166" t="s">
        <v>1762</v>
      </c>
      <c r="X621" s="166" t="s">
        <v>228</v>
      </c>
      <c r="Y621" s="166" t="s">
        <v>1489</v>
      </c>
      <c r="Z621" s="166" t="s">
        <v>3836</v>
      </c>
      <c r="AA621" s="166" t="s">
        <v>3837</v>
      </c>
      <c r="AB621" s="166" t="s">
        <v>3833</v>
      </c>
      <c r="AC621" s="166">
        <v>5885547</v>
      </c>
      <c r="AD621" s="166" t="s">
        <v>9</v>
      </c>
      <c r="AE621" s="166" t="s">
        <v>3149</v>
      </c>
      <c r="AF621" s="166" t="s">
        <v>9</v>
      </c>
      <c r="AG621" s="166" t="s">
        <v>3838</v>
      </c>
      <c r="AH621" s="167" t="s">
        <v>38</v>
      </c>
      <c r="AI621" s="166" t="s">
        <v>3839</v>
      </c>
      <c r="AJ621" s="166" t="s">
        <v>3840</v>
      </c>
      <c r="AK621" s="166" t="s">
        <v>127</v>
      </c>
      <c r="AL621" s="166" t="s">
        <v>111</v>
      </c>
      <c r="AM621" s="168">
        <v>113940</v>
      </c>
      <c r="AN621" s="166"/>
      <c r="AO621" s="166" t="s">
        <v>111</v>
      </c>
      <c r="AP621" s="166" t="s">
        <v>212</v>
      </c>
      <c r="AQ621" s="166" t="s">
        <v>184</v>
      </c>
      <c r="AR621" s="166"/>
      <c r="AS621" s="166" t="s">
        <v>3841</v>
      </c>
      <c r="AT621" s="166" t="s">
        <v>3842</v>
      </c>
      <c r="AU621" s="166" t="s">
        <v>563</v>
      </c>
      <c r="AV621" s="166"/>
      <c r="AW621" s="166" t="s">
        <v>3843</v>
      </c>
      <c r="AX621" s="166"/>
      <c r="AY621" s="166"/>
      <c r="AZ621" s="166"/>
      <c r="BA621" s="166"/>
      <c r="BB621" s="166">
        <v>92710643</v>
      </c>
      <c r="BC621" s="166" t="s">
        <v>137</v>
      </c>
      <c r="BD621" s="166" t="s">
        <v>138</v>
      </c>
      <c r="BE621" s="166" t="s">
        <v>2254</v>
      </c>
      <c r="BF621" s="166" t="s">
        <v>140</v>
      </c>
      <c r="BG621" s="166" t="s">
        <v>190</v>
      </c>
      <c r="BH621" s="166" t="s">
        <v>286</v>
      </c>
      <c r="BI621" s="166" t="s">
        <v>191</v>
      </c>
      <c r="BJ621" s="166" t="s">
        <v>111</v>
      </c>
      <c r="BK621" s="166"/>
      <c r="BL621" s="166"/>
      <c r="BM621" s="166"/>
      <c r="BN621" s="166" t="s">
        <v>192</v>
      </c>
      <c r="BO621" s="166" t="s">
        <v>1225</v>
      </c>
    </row>
    <row r="622" spans="1:67">
      <c r="A622" s="166">
        <v>612</v>
      </c>
      <c r="B622" s="166" t="s">
        <v>106</v>
      </c>
      <c r="C622" s="166" t="s">
        <v>107</v>
      </c>
      <c r="D622" s="166" t="s">
        <v>3829</v>
      </c>
      <c r="E622" s="166" t="s">
        <v>3830</v>
      </c>
      <c r="F622" s="166" t="s">
        <v>1221</v>
      </c>
      <c r="G622" s="166" t="s">
        <v>3831</v>
      </c>
      <c r="H622" s="166" t="s">
        <v>3832</v>
      </c>
      <c r="I622" s="166" t="s">
        <v>1224</v>
      </c>
      <c r="J622" s="166" t="s">
        <v>228</v>
      </c>
      <c r="K622" s="166" t="s">
        <v>9</v>
      </c>
      <c r="L622" s="166" t="s">
        <v>199</v>
      </c>
      <c r="M622" s="166" t="s">
        <v>1225</v>
      </c>
      <c r="N622" s="166" t="s">
        <v>111</v>
      </c>
      <c r="O622" s="166"/>
      <c r="P622" s="166"/>
      <c r="Q622" s="166" t="s">
        <v>3833</v>
      </c>
      <c r="R622" s="166" t="s">
        <v>9</v>
      </c>
      <c r="S622" s="166" t="s">
        <v>3834</v>
      </c>
      <c r="T622" s="166" t="s">
        <v>204</v>
      </c>
      <c r="U622" s="166" t="s">
        <v>3835</v>
      </c>
      <c r="V622" s="166" t="s">
        <v>119</v>
      </c>
      <c r="W622" s="166" t="s">
        <v>1762</v>
      </c>
      <c r="X622" s="166" t="s">
        <v>228</v>
      </c>
      <c r="Y622" s="166" t="s">
        <v>1489</v>
      </c>
      <c r="Z622" s="166" t="s">
        <v>3836</v>
      </c>
      <c r="AA622" s="166" t="s">
        <v>3837</v>
      </c>
      <c r="AB622" s="166" t="s">
        <v>3833</v>
      </c>
      <c r="AC622" s="166">
        <v>5885547</v>
      </c>
      <c r="AD622" s="166" t="s">
        <v>9</v>
      </c>
      <c r="AE622" s="166" t="s">
        <v>3149</v>
      </c>
      <c r="AF622" s="166" t="s">
        <v>9</v>
      </c>
      <c r="AG622" s="166" t="s">
        <v>3838</v>
      </c>
      <c r="AH622" s="167" t="s">
        <v>38</v>
      </c>
      <c r="AI622" s="166" t="s">
        <v>3844</v>
      </c>
      <c r="AJ622" s="166" t="s">
        <v>3845</v>
      </c>
      <c r="AK622" s="166" t="s">
        <v>127</v>
      </c>
      <c r="AL622" s="166" t="s">
        <v>111</v>
      </c>
      <c r="AM622" s="168">
        <v>12000</v>
      </c>
      <c r="AN622" s="166"/>
      <c r="AO622" s="166" t="s">
        <v>111</v>
      </c>
      <c r="AP622" s="166" t="s">
        <v>212</v>
      </c>
      <c r="AQ622" s="166" t="s">
        <v>184</v>
      </c>
      <c r="AR622" s="166"/>
      <c r="AS622" s="166" t="s">
        <v>3841</v>
      </c>
      <c r="AT622" s="166" t="s">
        <v>3842</v>
      </c>
      <c r="AU622" s="166" t="s">
        <v>563</v>
      </c>
      <c r="AV622" s="166"/>
      <c r="AW622" s="166" t="s">
        <v>3843</v>
      </c>
      <c r="AX622" s="166"/>
      <c r="AY622" s="166"/>
      <c r="AZ622" s="166"/>
      <c r="BA622" s="166"/>
      <c r="BB622" s="166">
        <v>92710643</v>
      </c>
      <c r="BC622" s="166" t="s">
        <v>137</v>
      </c>
      <c r="BD622" s="166" t="s">
        <v>138</v>
      </c>
      <c r="BE622" s="166" t="s">
        <v>2254</v>
      </c>
      <c r="BF622" s="166" t="s">
        <v>140</v>
      </c>
      <c r="BG622" s="166" t="s">
        <v>190</v>
      </c>
      <c r="BH622" s="166" t="s">
        <v>286</v>
      </c>
      <c r="BI622" s="166" t="s">
        <v>191</v>
      </c>
      <c r="BJ622" s="166" t="s">
        <v>111</v>
      </c>
      <c r="BK622" s="166"/>
      <c r="BL622" s="166"/>
      <c r="BM622" s="166"/>
      <c r="BN622" s="166" t="s">
        <v>192</v>
      </c>
      <c r="BO622" s="166" t="s">
        <v>1225</v>
      </c>
    </row>
    <row r="623" spans="1:67">
      <c r="A623" s="166">
        <v>613</v>
      </c>
      <c r="B623" s="166" t="s">
        <v>106</v>
      </c>
      <c r="C623" s="166" t="s">
        <v>107</v>
      </c>
      <c r="D623" s="166" t="s">
        <v>3846</v>
      </c>
      <c r="E623" s="166" t="s">
        <v>3847</v>
      </c>
      <c r="F623" s="166" t="s">
        <v>436</v>
      </c>
      <c r="G623" s="166" t="s">
        <v>3848</v>
      </c>
      <c r="H623" s="166" t="s">
        <v>3849</v>
      </c>
      <c r="I623" s="166"/>
      <c r="J623" s="166" t="s">
        <v>228</v>
      </c>
      <c r="K623" s="166" t="s">
        <v>9</v>
      </c>
      <c r="L623" s="166" t="s">
        <v>171</v>
      </c>
      <c r="M623" s="166" t="s">
        <v>172</v>
      </c>
      <c r="N623" s="166" t="s">
        <v>440</v>
      </c>
      <c r="O623" s="166"/>
      <c r="P623" s="166"/>
      <c r="Q623" s="166" t="s">
        <v>3846</v>
      </c>
      <c r="R623" s="166" t="s">
        <v>9</v>
      </c>
      <c r="S623" s="166" t="s">
        <v>3850</v>
      </c>
      <c r="T623" s="166" t="s">
        <v>117</v>
      </c>
      <c r="U623" s="166" t="s">
        <v>3851</v>
      </c>
      <c r="V623" s="166" t="s">
        <v>119</v>
      </c>
      <c r="W623" s="166" t="s">
        <v>227</v>
      </c>
      <c r="X623" s="166" t="s">
        <v>228</v>
      </c>
      <c r="Y623" s="166" t="s">
        <v>277</v>
      </c>
      <c r="Z623" s="166" t="s">
        <v>3852</v>
      </c>
      <c r="AA623" s="166" t="s">
        <v>997</v>
      </c>
      <c r="AB623" s="166" t="s">
        <v>3846</v>
      </c>
      <c r="AC623" s="166">
        <v>5885437</v>
      </c>
      <c r="AD623" s="166" t="s">
        <v>9</v>
      </c>
      <c r="AE623" s="166" t="s">
        <v>3853</v>
      </c>
      <c r="AF623" s="166" t="s">
        <v>9</v>
      </c>
      <c r="AG623" s="166" t="s">
        <v>3854</v>
      </c>
      <c r="AH623" s="167" t="s">
        <v>38</v>
      </c>
      <c r="AI623" s="166" t="s">
        <v>3855</v>
      </c>
      <c r="AJ623" s="166" t="s">
        <v>2847</v>
      </c>
      <c r="AK623" s="166" t="s">
        <v>127</v>
      </c>
      <c r="AL623" s="166" t="s">
        <v>111</v>
      </c>
      <c r="AM623" s="168">
        <v>13300</v>
      </c>
      <c r="AN623" s="166"/>
      <c r="AO623" s="166" t="s">
        <v>436</v>
      </c>
      <c r="AP623" s="166" t="s">
        <v>130</v>
      </c>
      <c r="AQ623" s="166" t="s">
        <v>184</v>
      </c>
      <c r="AR623" s="166"/>
      <c r="AS623" s="166" t="s">
        <v>3856</v>
      </c>
      <c r="AT623" s="166"/>
      <c r="AU623" s="166" t="s">
        <v>563</v>
      </c>
      <c r="AV623" s="166"/>
      <c r="AW623" s="166" t="s">
        <v>3857</v>
      </c>
      <c r="AX623" s="166"/>
      <c r="AY623" s="166"/>
      <c r="AZ623" s="166"/>
      <c r="BA623" s="166"/>
      <c r="BB623" s="166">
        <v>23575151</v>
      </c>
      <c r="BC623" s="166" t="s">
        <v>137</v>
      </c>
      <c r="BD623" s="166" t="s">
        <v>238</v>
      </c>
      <c r="BE623" s="166" t="s">
        <v>239</v>
      </c>
      <c r="BF623" s="166" t="s">
        <v>217</v>
      </c>
      <c r="BG623" s="166" t="s">
        <v>190</v>
      </c>
      <c r="BH623" s="166" t="s">
        <v>286</v>
      </c>
      <c r="BI623" s="166" t="s">
        <v>191</v>
      </c>
      <c r="BJ623" s="166" t="s">
        <v>111</v>
      </c>
      <c r="BK623" s="166"/>
      <c r="BL623" s="166"/>
      <c r="BM623" s="166"/>
      <c r="BN623" s="166" t="s">
        <v>378</v>
      </c>
      <c r="BO623" s="166" t="s">
        <v>172</v>
      </c>
    </row>
    <row r="624" spans="1:67">
      <c r="A624" s="166">
        <v>614</v>
      </c>
      <c r="B624" s="166" t="s">
        <v>106</v>
      </c>
      <c r="C624" s="166" t="s">
        <v>107</v>
      </c>
      <c r="D624" s="166" t="s">
        <v>3858</v>
      </c>
      <c r="E624" s="166" t="s">
        <v>3859</v>
      </c>
      <c r="F624" s="166" t="s">
        <v>3860</v>
      </c>
      <c r="G624" s="166" t="s">
        <v>3861</v>
      </c>
      <c r="H624" s="166" t="s">
        <v>3862</v>
      </c>
      <c r="I624" s="166"/>
      <c r="J624" s="166" t="s">
        <v>228</v>
      </c>
      <c r="K624" s="166" t="s">
        <v>23</v>
      </c>
      <c r="L624" s="166" t="s">
        <v>171</v>
      </c>
      <c r="M624" s="166" t="s">
        <v>172</v>
      </c>
      <c r="N624" s="166" t="s">
        <v>3863</v>
      </c>
      <c r="O624" s="166"/>
      <c r="P624" s="166"/>
      <c r="Q624" s="166" t="s">
        <v>3858</v>
      </c>
      <c r="R624" s="166" t="s">
        <v>23</v>
      </c>
      <c r="S624" s="166" t="s">
        <v>3864</v>
      </c>
      <c r="T624" s="166" t="s">
        <v>117</v>
      </c>
      <c r="U624" s="166" t="s">
        <v>3865</v>
      </c>
      <c r="V624" s="166" t="s">
        <v>119</v>
      </c>
      <c r="W624" s="166" t="s">
        <v>276</v>
      </c>
      <c r="X624" s="166" t="s">
        <v>228</v>
      </c>
      <c r="Y624" s="166" t="s">
        <v>3866</v>
      </c>
      <c r="Z624" s="166" t="s">
        <v>3867</v>
      </c>
      <c r="AA624" s="166" t="s">
        <v>3868</v>
      </c>
      <c r="AB624" s="166" t="s">
        <v>3858</v>
      </c>
      <c r="AC624" s="166">
        <v>5885041</v>
      </c>
      <c r="AD624" s="166" t="s">
        <v>23</v>
      </c>
      <c r="AE624" s="166" t="s">
        <v>3869</v>
      </c>
      <c r="AF624" s="166" t="s">
        <v>23</v>
      </c>
      <c r="AG624" s="166" t="s">
        <v>3870</v>
      </c>
      <c r="AH624" s="167" t="s">
        <v>39</v>
      </c>
      <c r="AI624" s="166" t="s">
        <v>3871</v>
      </c>
      <c r="AJ624" s="166" t="s">
        <v>3872</v>
      </c>
      <c r="AK624" s="166" t="s">
        <v>127</v>
      </c>
      <c r="AL624" s="166" t="s">
        <v>111</v>
      </c>
      <c r="AM624" s="168">
        <v>13300</v>
      </c>
      <c r="AN624" s="166"/>
      <c r="AO624" s="166" t="s">
        <v>3860</v>
      </c>
      <c r="AP624" s="166" t="s">
        <v>130</v>
      </c>
      <c r="AQ624" s="166" t="s">
        <v>184</v>
      </c>
      <c r="AR624" s="166"/>
      <c r="AS624" s="166" t="s">
        <v>3873</v>
      </c>
      <c r="AT624" s="166"/>
      <c r="AU624" s="166" t="s">
        <v>563</v>
      </c>
      <c r="AV624" s="166"/>
      <c r="AW624" s="166" t="s">
        <v>3874</v>
      </c>
      <c r="AX624" s="166"/>
      <c r="AY624" s="166"/>
      <c r="AZ624" s="166"/>
      <c r="BA624" s="166"/>
      <c r="BB624" s="166">
        <v>38346789</v>
      </c>
      <c r="BC624" s="166" t="s">
        <v>137</v>
      </c>
      <c r="BD624" s="166" t="s">
        <v>238</v>
      </c>
      <c r="BE624" s="166" t="s">
        <v>285</v>
      </c>
      <c r="BF624" s="166" t="s">
        <v>240</v>
      </c>
      <c r="BG624" s="166" t="s">
        <v>190</v>
      </c>
      <c r="BH624" s="166" t="s">
        <v>286</v>
      </c>
      <c r="BI624" s="166" t="s">
        <v>191</v>
      </c>
      <c r="BJ624" s="166" t="s">
        <v>111</v>
      </c>
      <c r="BK624" s="166"/>
      <c r="BL624" s="166"/>
      <c r="BM624" s="166"/>
      <c r="BN624" s="166" t="s">
        <v>378</v>
      </c>
      <c r="BO624" s="166" t="s">
        <v>172</v>
      </c>
    </row>
    <row r="625" spans="1:67">
      <c r="A625" s="166">
        <v>615</v>
      </c>
      <c r="B625" s="166" t="s">
        <v>106</v>
      </c>
      <c r="C625" s="166" t="s">
        <v>107</v>
      </c>
      <c r="D625" s="166" t="s">
        <v>3875</v>
      </c>
      <c r="E625" s="166" t="s">
        <v>3876</v>
      </c>
      <c r="F625" s="166" t="s">
        <v>2975</v>
      </c>
      <c r="G625" s="166" t="s">
        <v>3877</v>
      </c>
      <c r="H625" s="166" t="s">
        <v>3878</v>
      </c>
      <c r="I625" s="166"/>
      <c r="J625" s="166" t="s">
        <v>228</v>
      </c>
      <c r="K625" s="166" t="s">
        <v>32</v>
      </c>
      <c r="L625" s="166" t="s">
        <v>171</v>
      </c>
      <c r="M625" s="166" t="s">
        <v>172</v>
      </c>
      <c r="N625" s="166" t="s">
        <v>2978</v>
      </c>
      <c r="O625" s="166"/>
      <c r="P625" s="166"/>
      <c r="Q625" s="166" t="s">
        <v>3875</v>
      </c>
      <c r="R625" s="166" t="s">
        <v>32</v>
      </c>
      <c r="S625" s="166" t="s">
        <v>3879</v>
      </c>
      <c r="T625" s="166" t="s">
        <v>117</v>
      </c>
      <c r="U625" s="166" t="s">
        <v>3880</v>
      </c>
      <c r="V625" s="166" t="s">
        <v>119</v>
      </c>
      <c r="W625" s="166" t="s">
        <v>276</v>
      </c>
      <c r="X625" s="166" t="s">
        <v>228</v>
      </c>
      <c r="Y625" s="166" t="s">
        <v>717</v>
      </c>
      <c r="Z625" s="166" t="s">
        <v>1908</v>
      </c>
      <c r="AA625" s="166" t="s">
        <v>3881</v>
      </c>
      <c r="AB625" s="166" t="s">
        <v>3875</v>
      </c>
      <c r="AC625" s="166">
        <v>5884832</v>
      </c>
      <c r="AD625" s="166" t="s">
        <v>32</v>
      </c>
      <c r="AE625" s="166" t="s">
        <v>3882</v>
      </c>
      <c r="AF625" s="166" t="s">
        <v>32</v>
      </c>
      <c r="AG625" s="166" t="s">
        <v>3882</v>
      </c>
      <c r="AH625" s="167" t="s">
        <v>41</v>
      </c>
      <c r="AI625" s="166" t="s">
        <v>3219</v>
      </c>
      <c r="AJ625" s="166" t="s">
        <v>517</v>
      </c>
      <c r="AK625" s="166" t="s">
        <v>127</v>
      </c>
      <c r="AL625" s="166" t="s">
        <v>111</v>
      </c>
      <c r="AM625" s="168">
        <v>582.8</v>
      </c>
      <c r="AN625" s="166"/>
      <c r="AO625" s="166" t="s">
        <v>2975</v>
      </c>
      <c r="AP625" s="166" t="s">
        <v>130</v>
      </c>
      <c r="AQ625" s="166" t="s">
        <v>184</v>
      </c>
      <c r="AR625" s="166" t="s">
        <v>1345</v>
      </c>
      <c r="AS625" s="166" t="s">
        <v>3883</v>
      </c>
      <c r="AT625" s="166" t="s">
        <v>3884</v>
      </c>
      <c r="AU625" s="166" t="s">
        <v>563</v>
      </c>
      <c r="AV625" s="166"/>
      <c r="AW625" s="166" t="s">
        <v>3885</v>
      </c>
      <c r="AX625" s="166"/>
      <c r="AY625" s="166"/>
      <c r="AZ625" s="166"/>
      <c r="BA625" s="166"/>
      <c r="BB625" s="166">
        <v>63078608</v>
      </c>
      <c r="BC625" s="166" t="s">
        <v>137</v>
      </c>
      <c r="BD625" s="166" t="s">
        <v>238</v>
      </c>
      <c r="BE625" s="166" t="s">
        <v>276</v>
      </c>
      <c r="BF625" s="166" t="s">
        <v>217</v>
      </c>
      <c r="BG625" s="166" t="s">
        <v>190</v>
      </c>
      <c r="BH625" s="166" t="s">
        <v>141</v>
      </c>
      <c r="BI625" s="166" t="s">
        <v>191</v>
      </c>
      <c r="BJ625" s="166" t="s">
        <v>111</v>
      </c>
      <c r="BK625" s="166"/>
      <c r="BL625" s="166" t="s">
        <v>142</v>
      </c>
      <c r="BM625" s="166"/>
      <c r="BN625" s="166" t="s">
        <v>192</v>
      </c>
      <c r="BO625" s="166" t="s">
        <v>172</v>
      </c>
    </row>
    <row r="626" spans="1:67">
      <c r="A626" s="166">
        <v>616</v>
      </c>
      <c r="B626" s="166" t="s">
        <v>106</v>
      </c>
      <c r="C626" s="166" t="s">
        <v>107</v>
      </c>
      <c r="D626" s="166" t="s">
        <v>3875</v>
      </c>
      <c r="E626" s="166" t="s">
        <v>3876</v>
      </c>
      <c r="F626" s="166" t="s">
        <v>2975</v>
      </c>
      <c r="G626" s="166" t="s">
        <v>3877</v>
      </c>
      <c r="H626" s="166" t="s">
        <v>3878</v>
      </c>
      <c r="I626" s="166"/>
      <c r="J626" s="166" t="s">
        <v>228</v>
      </c>
      <c r="K626" s="166" t="s">
        <v>32</v>
      </c>
      <c r="L626" s="166" t="s">
        <v>171</v>
      </c>
      <c r="M626" s="166" t="s">
        <v>172</v>
      </c>
      <c r="N626" s="166" t="s">
        <v>2978</v>
      </c>
      <c r="O626" s="166"/>
      <c r="P626" s="166"/>
      <c r="Q626" s="166" t="s">
        <v>3875</v>
      </c>
      <c r="R626" s="166" t="s">
        <v>32</v>
      </c>
      <c r="S626" s="166" t="s">
        <v>3879</v>
      </c>
      <c r="T626" s="166" t="s">
        <v>117</v>
      </c>
      <c r="U626" s="166" t="s">
        <v>3880</v>
      </c>
      <c r="V626" s="166" t="s">
        <v>119</v>
      </c>
      <c r="W626" s="166" t="s">
        <v>276</v>
      </c>
      <c r="X626" s="166" t="s">
        <v>228</v>
      </c>
      <c r="Y626" s="166" t="s">
        <v>717</v>
      </c>
      <c r="Z626" s="166" t="s">
        <v>1908</v>
      </c>
      <c r="AA626" s="166" t="s">
        <v>3881</v>
      </c>
      <c r="AB626" s="166" t="s">
        <v>3875</v>
      </c>
      <c r="AC626" s="166">
        <v>5884832</v>
      </c>
      <c r="AD626" s="166" t="s">
        <v>32</v>
      </c>
      <c r="AE626" s="166" t="s">
        <v>3882</v>
      </c>
      <c r="AF626" s="166" t="s">
        <v>32</v>
      </c>
      <c r="AG626" s="166" t="s">
        <v>3882</v>
      </c>
      <c r="AH626" s="167" t="s">
        <v>41</v>
      </c>
      <c r="AI626" s="166" t="s">
        <v>3215</v>
      </c>
      <c r="AJ626" s="166" t="s">
        <v>510</v>
      </c>
      <c r="AK626" s="166" t="s">
        <v>127</v>
      </c>
      <c r="AL626" s="166" t="s">
        <v>111</v>
      </c>
      <c r="AM626" s="168">
        <v>4748.3</v>
      </c>
      <c r="AN626" s="166"/>
      <c r="AO626" s="166" t="s">
        <v>2975</v>
      </c>
      <c r="AP626" s="166" t="s">
        <v>130</v>
      </c>
      <c r="AQ626" s="166" t="s">
        <v>184</v>
      </c>
      <c r="AR626" s="166" t="s">
        <v>1345</v>
      </c>
      <c r="AS626" s="166" t="s">
        <v>3883</v>
      </c>
      <c r="AT626" s="166" t="s">
        <v>3886</v>
      </c>
      <c r="AU626" s="166" t="s">
        <v>563</v>
      </c>
      <c r="AV626" s="166"/>
      <c r="AW626" s="166" t="s">
        <v>3885</v>
      </c>
      <c r="AX626" s="166"/>
      <c r="AY626" s="166"/>
      <c r="AZ626" s="166"/>
      <c r="BA626" s="166"/>
      <c r="BB626" s="166">
        <v>63078608</v>
      </c>
      <c r="BC626" s="166" t="s">
        <v>137</v>
      </c>
      <c r="BD626" s="166" t="s">
        <v>238</v>
      </c>
      <c r="BE626" s="166" t="s">
        <v>276</v>
      </c>
      <c r="BF626" s="166" t="s">
        <v>217</v>
      </c>
      <c r="BG626" s="166" t="s">
        <v>190</v>
      </c>
      <c r="BH626" s="166" t="s">
        <v>141</v>
      </c>
      <c r="BI626" s="166" t="s">
        <v>191</v>
      </c>
      <c r="BJ626" s="166" t="s">
        <v>111</v>
      </c>
      <c r="BK626" s="166"/>
      <c r="BL626" s="166" t="s">
        <v>142</v>
      </c>
      <c r="BM626" s="166"/>
      <c r="BN626" s="166" t="s">
        <v>192</v>
      </c>
      <c r="BO626" s="166" t="s">
        <v>172</v>
      </c>
    </row>
    <row r="627" spans="1:67">
      <c r="A627" s="166">
        <v>617</v>
      </c>
      <c r="B627" s="166" t="s">
        <v>106</v>
      </c>
      <c r="C627" s="166" t="s">
        <v>107</v>
      </c>
      <c r="D627" s="166" t="s">
        <v>3875</v>
      </c>
      <c r="E627" s="166" t="s">
        <v>3876</v>
      </c>
      <c r="F627" s="166" t="s">
        <v>2975</v>
      </c>
      <c r="G627" s="166" t="s">
        <v>3877</v>
      </c>
      <c r="H627" s="166" t="s">
        <v>3878</v>
      </c>
      <c r="I627" s="166"/>
      <c r="J627" s="166" t="s">
        <v>228</v>
      </c>
      <c r="K627" s="166" t="s">
        <v>32</v>
      </c>
      <c r="L627" s="166" t="s">
        <v>171</v>
      </c>
      <c r="M627" s="166" t="s">
        <v>172</v>
      </c>
      <c r="N627" s="166" t="s">
        <v>2978</v>
      </c>
      <c r="O627" s="166"/>
      <c r="P627" s="166"/>
      <c r="Q627" s="166" t="s">
        <v>3875</v>
      </c>
      <c r="R627" s="166" t="s">
        <v>32</v>
      </c>
      <c r="S627" s="166" t="s">
        <v>3879</v>
      </c>
      <c r="T627" s="166" t="s">
        <v>117</v>
      </c>
      <c r="U627" s="166" t="s">
        <v>3880</v>
      </c>
      <c r="V627" s="166" t="s">
        <v>119</v>
      </c>
      <c r="W627" s="166" t="s">
        <v>276</v>
      </c>
      <c r="X627" s="166" t="s">
        <v>228</v>
      </c>
      <c r="Y627" s="166" t="s">
        <v>717</v>
      </c>
      <c r="Z627" s="166" t="s">
        <v>1908</v>
      </c>
      <c r="AA627" s="166" t="s">
        <v>3881</v>
      </c>
      <c r="AB627" s="166" t="s">
        <v>3875</v>
      </c>
      <c r="AC627" s="166">
        <v>5884832</v>
      </c>
      <c r="AD627" s="166" t="s">
        <v>32</v>
      </c>
      <c r="AE627" s="166" t="s">
        <v>3882</v>
      </c>
      <c r="AF627" s="166" t="s">
        <v>32</v>
      </c>
      <c r="AG627" s="166" t="s">
        <v>3882</v>
      </c>
      <c r="AH627" s="167" t="s">
        <v>41</v>
      </c>
      <c r="AI627" s="166" t="s">
        <v>3887</v>
      </c>
      <c r="AJ627" s="166" t="s">
        <v>1913</v>
      </c>
      <c r="AK627" s="166" t="s">
        <v>127</v>
      </c>
      <c r="AL627" s="166" t="s">
        <v>111</v>
      </c>
      <c r="AM627" s="168">
        <v>4468.9</v>
      </c>
      <c r="AN627" s="166"/>
      <c r="AO627" s="166" t="s">
        <v>2975</v>
      </c>
      <c r="AP627" s="166" t="s">
        <v>130</v>
      </c>
      <c r="AQ627" s="166" t="s">
        <v>184</v>
      </c>
      <c r="AR627" s="166" t="s">
        <v>1345</v>
      </c>
      <c r="AS627" s="166" t="s">
        <v>3883</v>
      </c>
      <c r="AT627" s="166"/>
      <c r="AU627" s="166" t="s">
        <v>563</v>
      </c>
      <c r="AV627" s="166"/>
      <c r="AW627" s="166" t="s">
        <v>3885</v>
      </c>
      <c r="AX627" s="166"/>
      <c r="AY627" s="166"/>
      <c r="AZ627" s="166"/>
      <c r="BA627" s="166"/>
      <c r="BB627" s="166">
        <v>63078608</v>
      </c>
      <c r="BC627" s="166" t="s">
        <v>137</v>
      </c>
      <c r="BD627" s="166" t="s">
        <v>238</v>
      </c>
      <c r="BE627" s="166" t="s">
        <v>276</v>
      </c>
      <c r="BF627" s="166" t="s">
        <v>217</v>
      </c>
      <c r="BG627" s="166" t="s">
        <v>190</v>
      </c>
      <c r="BH627" s="166" t="s">
        <v>141</v>
      </c>
      <c r="BI627" s="166" t="s">
        <v>191</v>
      </c>
      <c r="BJ627" s="166" t="s">
        <v>111</v>
      </c>
      <c r="BK627" s="166"/>
      <c r="BL627" s="166"/>
      <c r="BM627" s="166"/>
      <c r="BN627" s="166" t="s">
        <v>192</v>
      </c>
      <c r="BO627" s="166" t="s">
        <v>172</v>
      </c>
    </row>
    <row r="628" spans="1:67">
      <c r="A628" s="166">
        <v>618</v>
      </c>
      <c r="B628" s="166" t="s">
        <v>106</v>
      </c>
      <c r="C628" s="166" t="s">
        <v>107</v>
      </c>
      <c r="D628" s="166" t="s">
        <v>3888</v>
      </c>
      <c r="E628" s="166" t="s">
        <v>3889</v>
      </c>
      <c r="F628" s="166" t="s">
        <v>1682</v>
      </c>
      <c r="G628" s="166" t="s">
        <v>3890</v>
      </c>
      <c r="H628" s="166" t="s">
        <v>3891</v>
      </c>
      <c r="I628" s="166"/>
      <c r="J628" s="166" t="s">
        <v>247</v>
      </c>
      <c r="K628" s="166" t="s">
        <v>23</v>
      </c>
      <c r="L628" s="166" t="s">
        <v>171</v>
      </c>
      <c r="M628" s="166" t="s">
        <v>172</v>
      </c>
      <c r="N628" s="166" t="s">
        <v>1685</v>
      </c>
      <c r="O628" s="166"/>
      <c r="P628" s="166"/>
      <c r="Q628" s="166" t="s">
        <v>3888</v>
      </c>
      <c r="R628" s="166" t="s">
        <v>23</v>
      </c>
      <c r="S628" s="166" t="s">
        <v>3892</v>
      </c>
      <c r="T628" s="166" t="s">
        <v>117</v>
      </c>
      <c r="U628" s="166" t="s">
        <v>3893</v>
      </c>
      <c r="V628" s="166" t="s">
        <v>119</v>
      </c>
      <c r="W628" s="166" t="s">
        <v>1032</v>
      </c>
      <c r="X628" s="166" t="s">
        <v>247</v>
      </c>
      <c r="Y628" s="166" t="s">
        <v>2048</v>
      </c>
      <c r="Z628" s="166" t="s">
        <v>2637</v>
      </c>
      <c r="AA628" s="166" t="s">
        <v>508</v>
      </c>
      <c r="AB628" s="166" t="s">
        <v>3888</v>
      </c>
      <c r="AC628" s="166">
        <v>5884055</v>
      </c>
      <c r="AD628" s="166" t="s">
        <v>23</v>
      </c>
      <c r="AE628" s="166" t="s">
        <v>3894</v>
      </c>
      <c r="AF628" s="166" t="s">
        <v>23</v>
      </c>
      <c r="AG628" s="166" t="s">
        <v>3895</v>
      </c>
      <c r="AH628" s="167" t="s">
        <v>40</v>
      </c>
      <c r="AI628" s="166" t="s">
        <v>3896</v>
      </c>
      <c r="AJ628" s="166" t="s">
        <v>1317</v>
      </c>
      <c r="AK628" s="166" t="s">
        <v>127</v>
      </c>
      <c r="AL628" s="166" t="s">
        <v>111</v>
      </c>
      <c r="AM628" s="168">
        <v>1800</v>
      </c>
      <c r="AN628" s="166"/>
      <c r="AO628" s="166" t="s">
        <v>1682</v>
      </c>
      <c r="AP628" s="166" t="s">
        <v>130</v>
      </c>
      <c r="AQ628" s="166" t="s">
        <v>184</v>
      </c>
      <c r="AR628" s="166"/>
      <c r="AS628" s="166" t="s">
        <v>3897</v>
      </c>
      <c r="AT628" s="166"/>
      <c r="AU628" s="166" t="s">
        <v>563</v>
      </c>
      <c r="AV628" s="166"/>
      <c r="AW628" s="166" t="s">
        <v>3898</v>
      </c>
      <c r="AX628" s="166"/>
      <c r="AY628" s="166"/>
      <c r="AZ628" s="166"/>
      <c r="BA628" s="166"/>
      <c r="BB628" s="166">
        <v>62449499</v>
      </c>
      <c r="BC628" s="166" t="s">
        <v>137</v>
      </c>
      <c r="BD628" s="166" t="s">
        <v>1038</v>
      </c>
      <c r="BE628" s="166" t="s">
        <v>3899</v>
      </c>
      <c r="BF628" s="166" t="s">
        <v>111</v>
      </c>
      <c r="BG628" s="166"/>
      <c r="BH628" s="166" t="s">
        <v>241</v>
      </c>
      <c r="BI628" s="166" t="s">
        <v>137</v>
      </c>
      <c r="BJ628" s="166" t="s">
        <v>111</v>
      </c>
      <c r="BK628" s="166"/>
      <c r="BL628" s="166"/>
      <c r="BM628" s="166"/>
      <c r="BN628" s="166" t="s">
        <v>192</v>
      </c>
      <c r="BO628" s="166" t="s">
        <v>172</v>
      </c>
    </row>
    <row r="629" spans="1:67">
      <c r="A629" s="166">
        <v>619</v>
      </c>
      <c r="B629" s="166" t="s">
        <v>106</v>
      </c>
      <c r="C629" s="166" t="s">
        <v>107</v>
      </c>
      <c r="D629" s="166" t="s">
        <v>3900</v>
      </c>
      <c r="E629" s="166" t="s">
        <v>3901</v>
      </c>
      <c r="F629" s="166" t="s">
        <v>1355</v>
      </c>
      <c r="G629" s="166" t="s">
        <v>3902</v>
      </c>
      <c r="H629" s="166" t="s">
        <v>3903</v>
      </c>
      <c r="I629" s="166"/>
      <c r="J629" s="166" t="s">
        <v>112</v>
      </c>
      <c r="K629" s="166" t="s">
        <v>23</v>
      </c>
      <c r="L629" s="166" t="s">
        <v>171</v>
      </c>
      <c r="M629" s="166" t="s">
        <v>172</v>
      </c>
      <c r="N629" s="166" t="s">
        <v>1358</v>
      </c>
      <c r="O629" s="166"/>
      <c r="P629" s="166"/>
      <c r="Q629" s="166" t="s">
        <v>3900</v>
      </c>
      <c r="R629" s="166" t="s">
        <v>23</v>
      </c>
      <c r="S629" s="166" t="s">
        <v>3904</v>
      </c>
      <c r="T629" s="166" t="s">
        <v>117</v>
      </c>
      <c r="U629" s="166" t="s">
        <v>3905</v>
      </c>
      <c r="V629" s="166" t="s">
        <v>338</v>
      </c>
      <c r="W629" s="166" t="s">
        <v>227</v>
      </c>
      <c r="X629" s="166" t="s">
        <v>112</v>
      </c>
      <c r="Y629" s="166" t="s">
        <v>3906</v>
      </c>
      <c r="Z629" s="166" t="s">
        <v>1424</v>
      </c>
      <c r="AA629" s="166" t="s">
        <v>648</v>
      </c>
      <c r="AB629" s="166" t="s">
        <v>3900</v>
      </c>
      <c r="AC629" s="166">
        <v>5883919</v>
      </c>
      <c r="AD629" s="166" t="s">
        <v>23</v>
      </c>
      <c r="AE629" s="166" t="s">
        <v>3907</v>
      </c>
      <c r="AF629" s="166" t="s">
        <v>23</v>
      </c>
      <c r="AG629" s="166" t="s">
        <v>3908</v>
      </c>
      <c r="AH629" s="167" t="s">
        <v>38</v>
      </c>
      <c r="AI629" s="166" t="s">
        <v>3909</v>
      </c>
      <c r="AJ629" s="166" t="s">
        <v>1180</v>
      </c>
      <c r="AK629" s="166" t="s">
        <v>127</v>
      </c>
      <c r="AL629" s="166" t="s">
        <v>111</v>
      </c>
      <c r="AM629" s="168">
        <v>31500</v>
      </c>
      <c r="AN629" s="166"/>
      <c r="AO629" s="166" t="s">
        <v>1355</v>
      </c>
      <c r="AP629" s="166" t="s">
        <v>130</v>
      </c>
      <c r="AQ629" s="166" t="s">
        <v>184</v>
      </c>
      <c r="AR629" s="166"/>
      <c r="AS629" s="166" t="s">
        <v>3910</v>
      </c>
      <c r="AT629" s="166"/>
      <c r="AU629" s="166" t="s">
        <v>563</v>
      </c>
      <c r="AV629" s="166"/>
      <c r="AW629" s="166" t="s">
        <v>3911</v>
      </c>
      <c r="AX629" s="166"/>
      <c r="AY629" s="166"/>
      <c r="AZ629" s="166"/>
      <c r="BA629" s="166"/>
      <c r="BB629" s="166">
        <v>35740109</v>
      </c>
      <c r="BC629" s="166" t="s">
        <v>137</v>
      </c>
      <c r="BD629" s="166" t="s">
        <v>138</v>
      </c>
      <c r="BE629" s="166" t="s">
        <v>239</v>
      </c>
      <c r="BF629" s="166" t="s">
        <v>217</v>
      </c>
      <c r="BG629" s="166" t="s">
        <v>450</v>
      </c>
      <c r="BH629" s="166" t="s">
        <v>286</v>
      </c>
      <c r="BI629" s="166" t="s">
        <v>191</v>
      </c>
      <c r="BJ629" s="166" t="s">
        <v>111</v>
      </c>
      <c r="BK629" s="166"/>
      <c r="BL629" s="166"/>
      <c r="BM629" s="166"/>
      <c r="BN629" s="166" t="s">
        <v>192</v>
      </c>
      <c r="BO629" s="166" t="s">
        <v>172</v>
      </c>
    </row>
    <row r="630" spans="1:67">
      <c r="A630" s="166">
        <v>620</v>
      </c>
      <c r="B630" s="166" t="s">
        <v>106</v>
      </c>
      <c r="C630" s="166" t="s">
        <v>107</v>
      </c>
      <c r="D630" s="166" t="s">
        <v>3182</v>
      </c>
      <c r="E630" s="166" t="s">
        <v>3179</v>
      </c>
      <c r="F630" s="166" t="s">
        <v>989</v>
      </c>
      <c r="G630" s="166" t="s">
        <v>3180</v>
      </c>
      <c r="H630" s="166" t="s">
        <v>3181</v>
      </c>
      <c r="I630" s="166"/>
      <c r="J630" s="166" t="s">
        <v>228</v>
      </c>
      <c r="K630" s="166" t="s">
        <v>9</v>
      </c>
      <c r="L630" s="166" t="s">
        <v>171</v>
      </c>
      <c r="M630" s="166" t="s">
        <v>172</v>
      </c>
      <c r="N630" s="166" t="s">
        <v>992</v>
      </c>
      <c r="O630" s="166"/>
      <c r="P630" s="166"/>
      <c r="Q630" s="166" t="s">
        <v>3182</v>
      </c>
      <c r="R630" s="166" t="s">
        <v>9</v>
      </c>
      <c r="S630" s="166" t="s">
        <v>3912</v>
      </c>
      <c r="T630" s="166" t="s">
        <v>117</v>
      </c>
      <c r="U630" s="166" t="s">
        <v>3913</v>
      </c>
      <c r="V630" s="166" t="s">
        <v>119</v>
      </c>
      <c r="W630" s="166" t="s">
        <v>276</v>
      </c>
      <c r="X630" s="166" t="s">
        <v>228</v>
      </c>
      <c r="Y630" s="166" t="s">
        <v>3185</v>
      </c>
      <c r="Z630" s="166" t="s">
        <v>3186</v>
      </c>
      <c r="AA630" s="166" t="s">
        <v>3186</v>
      </c>
      <c r="AB630" s="166" t="s">
        <v>3182</v>
      </c>
      <c r="AC630" s="166">
        <v>5861374</v>
      </c>
      <c r="AD630" s="166" t="s">
        <v>9</v>
      </c>
      <c r="AE630" s="166" t="s">
        <v>3914</v>
      </c>
      <c r="AF630" s="166" t="s">
        <v>9</v>
      </c>
      <c r="AG630" s="166" t="s">
        <v>3915</v>
      </c>
      <c r="AH630" s="167" t="s">
        <v>41</v>
      </c>
      <c r="AI630" s="166" t="s">
        <v>3916</v>
      </c>
      <c r="AJ630" s="166" t="s">
        <v>517</v>
      </c>
      <c r="AK630" s="166" t="s">
        <v>127</v>
      </c>
      <c r="AL630" s="166" t="s">
        <v>111</v>
      </c>
      <c r="AM630" s="168">
        <v>1700</v>
      </c>
      <c r="AN630" s="166" t="s">
        <v>128</v>
      </c>
      <c r="AO630" s="166" t="s">
        <v>989</v>
      </c>
      <c r="AP630" s="166" t="s">
        <v>130</v>
      </c>
      <c r="AQ630" s="166" t="s">
        <v>184</v>
      </c>
      <c r="AR630" s="166" t="s">
        <v>1296</v>
      </c>
      <c r="AS630" s="166" t="s">
        <v>3188</v>
      </c>
      <c r="AT630" s="166" t="s">
        <v>3917</v>
      </c>
      <c r="AU630" s="166" t="s">
        <v>563</v>
      </c>
      <c r="AV630" s="166"/>
      <c r="AW630" s="166" t="s">
        <v>3918</v>
      </c>
      <c r="AX630" s="166"/>
      <c r="AY630" s="166"/>
      <c r="AZ630" s="166"/>
      <c r="BA630" s="166"/>
      <c r="BB630" s="166">
        <v>83877890</v>
      </c>
      <c r="BC630" s="166" t="s">
        <v>137</v>
      </c>
      <c r="BD630" s="166" t="s">
        <v>238</v>
      </c>
      <c r="BE630" s="166" t="s">
        <v>276</v>
      </c>
      <c r="BF630" s="166" t="s">
        <v>217</v>
      </c>
      <c r="BG630" s="166" t="s">
        <v>190</v>
      </c>
      <c r="BH630" s="166" t="s">
        <v>286</v>
      </c>
      <c r="BI630" s="166" t="s">
        <v>137</v>
      </c>
      <c r="BJ630" s="166" t="s">
        <v>111</v>
      </c>
      <c r="BK630" s="166"/>
      <c r="BL630" s="166" t="s">
        <v>142</v>
      </c>
      <c r="BM630" s="166"/>
      <c r="BN630" s="166" t="s">
        <v>378</v>
      </c>
      <c r="BO630" s="166" t="s">
        <v>172</v>
      </c>
    </row>
    <row r="631" spans="1:67">
      <c r="A631" s="166">
        <v>621</v>
      </c>
      <c r="B631" s="166" t="s">
        <v>106</v>
      </c>
      <c r="C631" s="166" t="s">
        <v>107</v>
      </c>
      <c r="D631" s="166" t="s">
        <v>3182</v>
      </c>
      <c r="E631" s="166" t="s">
        <v>3179</v>
      </c>
      <c r="F631" s="166" t="s">
        <v>989</v>
      </c>
      <c r="G631" s="166" t="s">
        <v>3180</v>
      </c>
      <c r="H631" s="166" t="s">
        <v>3181</v>
      </c>
      <c r="I631" s="166"/>
      <c r="J631" s="166" t="s">
        <v>228</v>
      </c>
      <c r="K631" s="166" t="s">
        <v>9</v>
      </c>
      <c r="L631" s="166" t="s">
        <v>171</v>
      </c>
      <c r="M631" s="166" t="s">
        <v>172</v>
      </c>
      <c r="N631" s="166" t="s">
        <v>992</v>
      </c>
      <c r="O631" s="166"/>
      <c r="P631" s="166"/>
      <c r="Q631" s="166" t="s">
        <v>3182</v>
      </c>
      <c r="R631" s="166" t="s">
        <v>9</v>
      </c>
      <c r="S631" s="166" t="s">
        <v>3912</v>
      </c>
      <c r="T631" s="166" t="s">
        <v>117</v>
      </c>
      <c r="U631" s="166" t="s">
        <v>3913</v>
      </c>
      <c r="V631" s="166" t="s">
        <v>119</v>
      </c>
      <c r="W631" s="166" t="s">
        <v>276</v>
      </c>
      <c r="X631" s="166" t="s">
        <v>228</v>
      </c>
      <c r="Y631" s="166" t="s">
        <v>3185</v>
      </c>
      <c r="Z631" s="166" t="s">
        <v>3186</v>
      </c>
      <c r="AA631" s="166" t="s">
        <v>3186</v>
      </c>
      <c r="AB631" s="166" t="s">
        <v>3182</v>
      </c>
      <c r="AC631" s="166">
        <v>5861374</v>
      </c>
      <c r="AD631" s="166" t="s">
        <v>9</v>
      </c>
      <c r="AE631" s="166" t="s">
        <v>3914</v>
      </c>
      <c r="AF631" s="166" t="s">
        <v>9</v>
      </c>
      <c r="AG631" s="166" t="s">
        <v>3915</v>
      </c>
      <c r="AH631" s="167" t="s">
        <v>41</v>
      </c>
      <c r="AI631" s="166" t="s">
        <v>3919</v>
      </c>
      <c r="AJ631" s="166" t="s">
        <v>510</v>
      </c>
      <c r="AK631" s="166" t="s">
        <v>127</v>
      </c>
      <c r="AL631" s="166" t="s">
        <v>111</v>
      </c>
      <c r="AM631" s="168">
        <v>4600</v>
      </c>
      <c r="AN631" s="166" t="s">
        <v>128</v>
      </c>
      <c r="AO631" s="166" t="s">
        <v>989</v>
      </c>
      <c r="AP631" s="166" t="s">
        <v>130</v>
      </c>
      <c r="AQ631" s="166" t="s">
        <v>184</v>
      </c>
      <c r="AR631" s="166" t="s">
        <v>1296</v>
      </c>
      <c r="AS631" s="166" t="s">
        <v>3188</v>
      </c>
      <c r="AT631" s="166" t="s">
        <v>3920</v>
      </c>
      <c r="AU631" s="166" t="s">
        <v>563</v>
      </c>
      <c r="AV631" s="166"/>
      <c r="AW631" s="166" t="s">
        <v>3918</v>
      </c>
      <c r="AX631" s="166"/>
      <c r="AY631" s="166"/>
      <c r="AZ631" s="166"/>
      <c r="BA631" s="166"/>
      <c r="BB631" s="166">
        <v>83877890</v>
      </c>
      <c r="BC631" s="166" t="s">
        <v>137</v>
      </c>
      <c r="BD631" s="166" t="s">
        <v>238</v>
      </c>
      <c r="BE631" s="166" t="s">
        <v>276</v>
      </c>
      <c r="BF631" s="166" t="s">
        <v>217</v>
      </c>
      <c r="BG631" s="166" t="s">
        <v>190</v>
      </c>
      <c r="BH631" s="166" t="s">
        <v>286</v>
      </c>
      <c r="BI631" s="166" t="s">
        <v>137</v>
      </c>
      <c r="BJ631" s="166" t="s">
        <v>111</v>
      </c>
      <c r="BK631" s="166"/>
      <c r="BL631" s="166" t="s">
        <v>142</v>
      </c>
      <c r="BM631" s="166"/>
      <c r="BN631" s="166" t="s">
        <v>378</v>
      </c>
      <c r="BO631" s="166" t="s">
        <v>172</v>
      </c>
    </row>
    <row r="632" spans="1:67">
      <c r="A632" s="166">
        <v>622</v>
      </c>
      <c r="B632" s="166" t="s">
        <v>106</v>
      </c>
      <c r="C632" s="166" t="s">
        <v>107</v>
      </c>
      <c r="D632" s="166" t="s">
        <v>3921</v>
      </c>
      <c r="E632" s="166" t="s">
        <v>3922</v>
      </c>
      <c r="F632" s="166" t="s">
        <v>1185</v>
      </c>
      <c r="G632" s="166" t="s">
        <v>3923</v>
      </c>
      <c r="H632" s="166" t="s">
        <v>3924</v>
      </c>
      <c r="I632" s="166"/>
      <c r="J632" s="166" t="s">
        <v>228</v>
      </c>
      <c r="K632" s="166" t="s">
        <v>9</v>
      </c>
      <c r="L632" s="166" t="s">
        <v>171</v>
      </c>
      <c r="M632" s="166" t="s">
        <v>172</v>
      </c>
      <c r="N632" s="166" t="s">
        <v>1188</v>
      </c>
      <c r="O632" s="166"/>
      <c r="P632" s="166"/>
      <c r="Q632" s="166" t="s">
        <v>3921</v>
      </c>
      <c r="R632" s="166" t="s">
        <v>9</v>
      </c>
      <c r="S632" s="166" t="s">
        <v>3925</v>
      </c>
      <c r="T632" s="166" t="s">
        <v>117</v>
      </c>
      <c r="U632" s="166" t="s">
        <v>3926</v>
      </c>
      <c r="V632" s="166" t="s">
        <v>119</v>
      </c>
      <c r="W632" s="166" t="s">
        <v>276</v>
      </c>
      <c r="X632" s="166" t="s">
        <v>228</v>
      </c>
      <c r="Y632" s="166" t="s">
        <v>1259</v>
      </c>
      <c r="Z632" s="166" t="s">
        <v>1047</v>
      </c>
      <c r="AA632" s="166" t="s">
        <v>255</v>
      </c>
      <c r="AB632" s="166" t="s">
        <v>3921</v>
      </c>
      <c r="AC632" s="166">
        <v>5861354</v>
      </c>
      <c r="AD632" s="166" t="s">
        <v>9</v>
      </c>
      <c r="AE632" s="166" t="s">
        <v>3927</v>
      </c>
      <c r="AF632" s="166" t="s">
        <v>9</v>
      </c>
      <c r="AG632" s="166" t="s">
        <v>3928</v>
      </c>
      <c r="AH632" s="167" t="s">
        <v>38</v>
      </c>
      <c r="AI632" s="166" t="s">
        <v>3929</v>
      </c>
      <c r="AJ632" s="166" t="s">
        <v>3930</v>
      </c>
      <c r="AK632" s="166" t="s">
        <v>127</v>
      </c>
      <c r="AL632" s="166" t="s">
        <v>111</v>
      </c>
      <c r="AM632" s="168">
        <v>4800</v>
      </c>
      <c r="AN632" s="166"/>
      <c r="AO632" s="166" t="s">
        <v>1185</v>
      </c>
      <c r="AP632" s="166" t="s">
        <v>130</v>
      </c>
      <c r="AQ632" s="166" t="s">
        <v>184</v>
      </c>
      <c r="AR632" s="166"/>
      <c r="AS632" s="166" t="s">
        <v>3931</v>
      </c>
      <c r="AT632" s="166"/>
      <c r="AU632" s="166" t="s">
        <v>563</v>
      </c>
      <c r="AV632" s="166"/>
      <c r="AW632" s="166" t="s">
        <v>3932</v>
      </c>
      <c r="AX632" s="166"/>
      <c r="AY632" s="166"/>
      <c r="AZ632" s="166"/>
      <c r="BA632" s="166"/>
      <c r="BB632" s="166">
        <v>66742087</v>
      </c>
      <c r="BC632" s="166" t="s">
        <v>137</v>
      </c>
      <c r="BD632" s="166" t="s">
        <v>238</v>
      </c>
      <c r="BE632" s="166" t="s">
        <v>276</v>
      </c>
      <c r="BF632" s="166" t="s">
        <v>217</v>
      </c>
      <c r="BG632" s="166" t="s">
        <v>190</v>
      </c>
      <c r="BH632" s="166" t="s">
        <v>241</v>
      </c>
      <c r="BI632" s="166" t="s">
        <v>191</v>
      </c>
      <c r="BJ632" s="166" t="s">
        <v>111</v>
      </c>
      <c r="BK632" s="166"/>
      <c r="BL632" s="166"/>
      <c r="BM632" s="166"/>
      <c r="BN632" s="166" t="s">
        <v>192</v>
      </c>
      <c r="BO632" s="166" t="s">
        <v>172</v>
      </c>
    </row>
    <row r="633" spans="1:67">
      <c r="A633" s="166">
        <v>623</v>
      </c>
      <c r="B633" s="166" t="s">
        <v>106</v>
      </c>
      <c r="C633" s="166" t="s">
        <v>107</v>
      </c>
      <c r="D633" s="166" t="s">
        <v>3921</v>
      </c>
      <c r="E633" s="166" t="s">
        <v>3922</v>
      </c>
      <c r="F633" s="166" t="s">
        <v>1185</v>
      </c>
      <c r="G633" s="166" t="s">
        <v>3923</v>
      </c>
      <c r="H633" s="166" t="s">
        <v>3924</v>
      </c>
      <c r="I633" s="166"/>
      <c r="J633" s="166" t="s">
        <v>228</v>
      </c>
      <c r="K633" s="166" t="s">
        <v>9</v>
      </c>
      <c r="L633" s="166" t="s">
        <v>171</v>
      </c>
      <c r="M633" s="166" t="s">
        <v>172</v>
      </c>
      <c r="N633" s="166" t="s">
        <v>1188</v>
      </c>
      <c r="O633" s="166"/>
      <c r="P633" s="166"/>
      <c r="Q633" s="166" t="s">
        <v>3921</v>
      </c>
      <c r="R633" s="166" t="s">
        <v>9</v>
      </c>
      <c r="S633" s="166" t="s">
        <v>3925</v>
      </c>
      <c r="T633" s="166" t="s">
        <v>117</v>
      </c>
      <c r="U633" s="166" t="s">
        <v>3926</v>
      </c>
      <c r="V633" s="166" t="s">
        <v>119</v>
      </c>
      <c r="W633" s="166" t="s">
        <v>276</v>
      </c>
      <c r="X633" s="166" t="s">
        <v>228</v>
      </c>
      <c r="Y633" s="166" t="s">
        <v>1259</v>
      </c>
      <c r="Z633" s="166" t="s">
        <v>1047</v>
      </c>
      <c r="AA633" s="166" t="s">
        <v>255</v>
      </c>
      <c r="AB633" s="166" t="s">
        <v>3921</v>
      </c>
      <c r="AC633" s="166">
        <v>5861354</v>
      </c>
      <c r="AD633" s="166" t="s">
        <v>9</v>
      </c>
      <c r="AE633" s="166" t="s">
        <v>3927</v>
      </c>
      <c r="AF633" s="166" t="s">
        <v>9</v>
      </c>
      <c r="AG633" s="166" t="s">
        <v>3928</v>
      </c>
      <c r="AH633" s="167" t="s">
        <v>38</v>
      </c>
      <c r="AI633" s="166" t="s">
        <v>3933</v>
      </c>
      <c r="AJ633" s="166" t="s">
        <v>888</v>
      </c>
      <c r="AK633" s="166" t="s">
        <v>127</v>
      </c>
      <c r="AL633" s="166" t="s">
        <v>111</v>
      </c>
      <c r="AM633" s="168">
        <v>9700</v>
      </c>
      <c r="AN633" s="166"/>
      <c r="AO633" s="166" t="s">
        <v>1185</v>
      </c>
      <c r="AP633" s="166" t="s">
        <v>130</v>
      </c>
      <c r="AQ633" s="166" t="s">
        <v>184</v>
      </c>
      <c r="AR633" s="166"/>
      <c r="AS633" s="166" t="s">
        <v>3931</v>
      </c>
      <c r="AT633" s="166"/>
      <c r="AU633" s="166" t="s">
        <v>563</v>
      </c>
      <c r="AV633" s="166"/>
      <c r="AW633" s="166" t="s">
        <v>3932</v>
      </c>
      <c r="AX633" s="166"/>
      <c r="AY633" s="166"/>
      <c r="AZ633" s="166"/>
      <c r="BA633" s="166"/>
      <c r="BB633" s="166">
        <v>66742087</v>
      </c>
      <c r="BC633" s="166" t="s">
        <v>137</v>
      </c>
      <c r="BD633" s="166" t="s">
        <v>238</v>
      </c>
      <c r="BE633" s="166" t="s">
        <v>276</v>
      </c>
      <c r="BF633" s="166" t="s">
        <v>217</v>
      </c>
      <c r="BG633" s="166" t="s">
        <v>190</v>
      </c>
      <c r="BH633" s="166" t="s">
        <v>241</v>
      </c>
      <c r="BI633" s="166" t="s">
        <v>191</v>
      </c>
      <c r="BJ633" s="166" t="s">
        <v>111</v>
      </c>
      <c r="BK633" s="166"/>
      <c r="BL633" s="166"/>
      <c r="BM633" s="166"/>
      <c r="BN633" s="166" t="s">
        <v>192</v>
      </c>
      <c r="BO633" s="166" t="s">
        <v>172</v>
      </c>
    </row>
    <row r="634" spans="1:67">
      <c r="A634" s="166">
        <v>624</v>
      </c>
      <c r="B634" s="166" t="s">
        <v>106</v>
      </c>
      <c r="C634" s="166" t="s">
        <v>107</v>
      </c>
      <c r="D634" s="166"/>
      <c r="E634" s="166" t="s">
        <v>3934</v>
      </c>
      <c r="F634" s="166"/>
      <c r="G634" s="166" t="s">
        <v>3935</v>
      </c>
      <c r="H634" s="166" t="s">
        <v>3936</v>
      </c>
      <c r="I634" s="166"/>
      <c r="J634" s="166" t="s">
        <v>247</v>
      </c>
      <c r="K634" s="166" t="s">
        <v>9</v>
      </c>
      <c r="L634" s="166" t="s">
        <v>171</v>
      </c>
      <c r="M634" s="166" t="s">
        <v>172</v>
      </c>
      <c r="N634" s="166"/>
      <c r="O634" s="166"/>
      <c r="P634" s="166"/>
      <c r="Q634" s="166" t="s">
        <v>3937</v>
      </c>
      <c r="R634" s="166" t="s">
        <v>9</v>
      </c>
      <c r="S634" s="166" t="s">
        <v>3938</v>
      </c>
      <c r="T634" s="166" t="s">
        <v>117</v>
      </c>
      <c r="U634" s="166" t="s">
        <v>3939</v>
      </c>
      <c r="V634" s="166" t="s">
        <v>119</v>
      </c>
      <c r="W634" s="166" t="s">
        <v>276</v>
      </c>
      <c r="X634" s="166" t="s">
        <v>112</v>
      </c>
      <c r="Y634" s="166" t="s">
        <v>901</v>
      </c>
      <c r="Z634" s="166" t="s">
        <v>1244</v>
      </c>
      <c r="AA634" s="166" t="s">
        <v>3940</v>
      </c>
      <c r="AB634" s="166" t="s">
        <v>3937</v>
      </c>
      <c r="AC634" s="166">
        <v>5861233</v>
      </c>
      <c r="AD634" s="166" t="s">
        <v>9</v>
      </c>
      <c r="AE634" s="166" t="s">
        <v>3941</v>
      </c>
      <c r="AF634" s="166" t="s">
        <v>9</v>
      </c>
      <c r="AG634" s="166" t="s">
        <v>3942</v>
      </c>
      <c r="AH634" s="167" t="s">
        <v>39</v>
      </c>
      <c r="AI634" s="166" t="s">
        <v>3943</v>
      </c>
      <c r="AJ634" s="166" t="s">
        <v>2565</v>
      </c>
      <c r="AK634" s="166" t="s">
        <v>127</v>
      </c>
      <c r="AL634" s="166" t="s">
        <v>111</v>
      </c>
      <c r="AM634" s="168">
        <v>4800</v>
      </c>
      <c r="AN634" s="166"/>
      <c r="AO634" s="166" t="s">
        <v>111</v>
      </c>
      <c r="AP634" s="166" t="s">
        <v>130</v>
      </c>
      <c r="AQ634" s="166" t="s">
        <v>184</v>
      </c>
      <c r="AR634" s="166"/>
      <c r="AS634" s="166" t="s">
        <v>3944</v>
      </c>
      <c r="AT634" s="166"/>
      <c r="AU634" s="166" t="s">
        <v>563</v>
      </c>
      <c r="AV634" s="166"/>
      <c r="AW634" s="166" t="s">
        <v>3945</v>
      </c>
      <c r="AX634" s="166"/>
      <c r="AY634" s="166"/>
      <c r="AZ634" s="166"/>
      <c r="BA634" s="166"/>
      <c r="BB634" s="166">
        <v>59947217</v>
      </c>
      <c r="BC634" s="166" t="s">
        <v>137</v>
      </c>
      <c r="BD634" s="166" t="s">
        <v>238</v>
      </c>
      <c r="BE634" s="166" t="s">
        <v>285</v>
      </c>
      <c r="BF634" s="166" t="s">
        <v>189</v>
      </c>
      <c r="BG634" s="166"/>
      <c r="BH634" s="166" t="s">
        <v>141</v>
      </c>
      <c r="BI634" s="166" t="s">
        <v>191</v>
      </c>
      <c r="BJ634" s="166" t="s">
        <v>111</v>
      </c>
      <c r="BK634" s="166"/>
      <c r="BL634" s="166"/>
      <c r="BM634" s="166"/>
      <c r="BN634" s="166" t="s">
        <v>192</v>
      </c>
      <c r="BO634" s="166"/>
    </row>
    <row r="635" spans="1:67">
      <c r="A635" s="166">
        <v>625</v>
      </c>
      <c r="B635" s="166" t="s">
        <v>106</v>
      </c>
      <c r="C635" s="166" t="s">
        <v>107</v>
      </c>
      <c r="D635" s="166"/>
      <c r="E635" s="166" t="s">
        <v>3934</v>
      </c>
      <c r="F635" s="166"/>
      <c r="G635" s="166" t="s">
        <v>3935</v>
      </c>
      <c r="H635" s="166" t="s">
        <v>3936</v>
      </c>
      <c r="I635" s="166"/>
      <c r="J635" s="166" t="s">
        <v>247</v>
      </c>
      <c r="K635" s="166" t="s">
        <v>9</v>
      </c>
      <c r="L635" s="166" t="s">
        <v>171</v>
      </c>
      <c r="M635" s="166" t="s">
        <v>172</v>
      </c>
      <c r="N635" s="166"/>
      <c r="O635" s="166"/>
      <c r="P635" s="166"/>
      <c r="Q635" s="166" t="s">
        <v>3937</v>
      </c>
      <c r="R635" s="166" t="s">
        <v>9</v>
      </c>
      <c r="S635" s="166" t="s">
        <v>3938</v>
      </c>
      <c r="T635" s="166" t="s">
        <v>117</v>
      </c>
      <c r="U635" s="166" t="s">
        <v>3939</v>
      </c>
      <c r="V635" s="166" t="s">
        <v>119</v>
      </c>
      <c r="W635" s="166" t="s">
        <v>276</v>
      </c>
      <c r="X635" s="166" t="s">
        <v>112</v>
      </c>
      <c r="Y635" s="166" t="s">
        <v>901</v>
      </c>
      <c r="Z635" s="166" t="s">
        <v>1244</v>
      </c>
      <c r="AA635" s="166" t="s">
        <v>3940</v>
      </c>
      <c r="AB635" s="166" t="s">
        <v>3937</v>
      </c>
      <c r="AC635" s="166">
        <v>5861233</v>
      </c>
      <c r="AD635" s="166" t="s">
        <v>9</v>
      </c>
      <c r="AE635" s="166" t="s">
        <v>3941</v>
      </c>
      <c r="AF635" s="166" t="s">
        <v>9</v>
      </c>
      <c r="AG635" s="166" t="s">
        <v>3942</v>
      </c>
      <c r="AH635" s="167" t="s">
        <v>39</v>
      </c>
      <c r="AI635" s="166" t="s">
        <v>3946</v>
      </c>
      <c r="AJ635" s="166" t="s">
        <v>3364</v>
      </c>
      <c r="AK635" s="166" t="s">
        <v>127</v>
      </c>
      <c r="AL635" s="166" t="s">
        <v>111</v>
      </c>
      <c r="AM635" s="168">
        <v>10200</v>
      </c>
      <c r="AN635" s="166"/>
      <c r="AO635" s="166" t="s">
        <v>111</v>
      </c>
      <c r="AP635" s="166" t="s">
        <v>130</v>
      </c>
      <c r="AQ635" s="166" t="s">
        <v>184</v>
      </c>
      <c r="AR635" s="166"/>
      <c r="AS635" s="166" t="s">
        <v>3944</v>
      </c>
      <c r="AT635" s="166"/>
      <c r="AU635" s="166" t="s">
        <v>563</v>
      </c>
      <c r="AV635" s="166"/>
      <c r="AW635" s="166" t="s">
        <v>3945</v>
      </c>
      <c r="AX635" s="166"/>
      <c r="AY635" s="166"/>
      <c r="AZ635" s="166"/>
      <c r="BA635" s="166"/>
      <c r="BB635" s="166">
        <v>59947217</v>
      </c>
      <c r="BC635" s="166" t="s">
        <v>137</v>
      </c>
      <c r="BD635" s="166" t="s">
        <v>238</v>
      </c>
      <c r="BE635" s="166" t="s">
        <v>285</v>
      </c>
      <c r="BF635" s="166" t="s">
        <v>189</v>
      </c>
      <c r="BG635" s="166"/>
      <c r="BH635" s="166" t="s">
        <v>141</v>
      </c>
      <c r="BI635" s="166" t="s">
        <v>191</v>
      </c>
      <c r="BJ635" s="166" t="s">
        <v>111</v>
      </c>
      <c r="BK635" s="166"/>
      <c r="BL635" s="166"/>
      <c r="BM635" s="166"/>
      <c r="BN635" s="166" t="s">
        <v>192</v>
      </c>
      <c r="BO635" s="166"/>
    </row>
    <row r="636" spans="1:67">
      <c r="A636" s="166">
        <v>626</v>
      </c>
      <c r="B636" s="166" t="s">
        <v>106</v>
      </c>
      <c r="C636" s="166" t="s">
        <v>107</v>
      </c>
      <c r="D636" s="166" t="s">
        <v>250</v>
      </c>
      <c r="E636" s="166" t="s">
        <v>3947</v>
      </c>
      <c r="F636" s="166" t="s">
        <v>244</v>
      </c>
      <c r="G636" s="166" t="s">
        <v>3948</v>
      </c>
      <c r="H636" s="166" t="s">
        <v>3949</v>
      </c>
      <c r="I636" s="166"/>
      <c r="J636" s="166" t="s">
        <v>247</v>
      </c>
      <c r="K636" s="166" t="s">
        <v>477</v>
      </c>
      <c r="L636" s="166" t="s">
        <v>248</v>
      </c>
      <c r="M636" s="166" t="s">
        <v>249</v>
      </c>
      <c r="N636" s="166" t="s">
        <v>111</v>
      </c>
      <c r="O636" s="166"/>
      <c r="P636" s="166"/>
      <c r="Q636" s="166" t="s">
        <v>3950</v>
      </c>
      <c r="R636" s="166" t="s">
        <v>477</v>
      </c>
      <c r="S636" s="166" t="s">
        <v>3951</v>
      </c>
      <c r="T636" s="166" t="s">
        <v>204</v>
      </c>
      <c r="U636" s="166" t="s">
        <v>3952</v>
      </c>
      <c r="V636" s="166" t="s">
        <v>119</v>
      </c>
      <c r="W636" s="166" t="s">
        <v>3953</v>
      </c>
      <c r="X636" s="166" t="s">
        <v>1893</v>
      </c>
      <c r="Y636" s="166" t="s">
        <v>2931</v>
      </c>
      <c r="Z636" s="166" t="s">
        <v>613</v>
      </c>
      <c r="AA636" s="166" t="s">
        <v>613</v>
      </c>
      <c r="AB636" s="166" t="s">
        <v>3950</v>
      </c>
      <c r="AC636" s="166">
        <v>5859735</v>
      </c>
      <c r="AD636" s="166" t="s">
        <v>9</v>
      </c>
      <c r="AE636" s="166" t="s">
        <v>3954</v>
      </c>
      <c r="AF636" s="166" t="s">
        <v>477</v>
      </c>
      <c r="AG636" s="166" t="s">
        <v>3954</v>
      </c>
      <c r="AH636" s="167" t="s">
        <v>40</v>
      </c>
      <c r="AI636" s="166"/>
      <c r="AJ636" s="166"/>
      <c r="AK636" s="166" t="s">
        <v>127</v>
      </c>
      <c r="AL636" s="166" t="s">
        <v>111</v>
      </c>
      <c r="AM636" s="168">
        <v>2941.5</v>
      </c>
      <c r="AN636" s="166"/>
      <c r="AO636" s="166" t="s">
        <v>111</v>
      </c>
      <c r="AP636" s="166" t="s">
        <v>447</v>
      </c>
      <c r="AQ636" s="166" t="s">
        <v>184</v>
      </c>
      <c r="AR636" s="166"/>
      <c r="AS636" s="166" t="s">
        <v>3955</v>
      </c>
      <c r="AT636" s="166"/>
      <c r="AU636" s="166"/>
      <c r="AV636" s="166"/>
      <c r="AW636" s="166" t="s">
        <v>3956</v>
      </c>
      <c r="AX636" s="166"/>
      <c r="AY636" s="166"/>
      <c r="AZ636" s="166"/>
      <c r="BA636" s="166"/>
      <c r="BB636" s="166">
        <v>92582366</v>
      </c>
      <c r="BC636" s="166" t="s">
        <v>137</v>
      </c>
      <c r="BD636" s="166" t="s">
        <v>1038</v>
      </c>
      <c r="BE636" s="166" t="s">
        <v>1039</v>
      </c>
      <c r="BF636" s="166" t="s">
        <v>111</v>
      </c>
      <c r="BG636" s="166"/>
      <c r="BH636" s="166" t="s">
        <v>218</v>
      </c>
      <c r="BI636" s="166" t="s">
        <v>137</v>
      </c>
      <c r="BJ636" s="166" t="s">
        <v>111</v>
      </c>
      <c r="BK636" s="166"/>
      <c r="BL636" s="166"/>
      <c r="BM636" s="166"/>
      <c r="BN636" s="166" t="s">
        <v>192</v>
      </c>
      <c r="BO636" s="166" t="s">
        <v>265</v>
      </c>
    </row>
    <row r="637" spans="1:67">
      <c r="A637" s="166">
        <v>627</v>
      </c>
      <c r="B637" s="166" t="s">
        <v>106</v>
      </c>
      <c r="C637" s="166" t="s">
        <v>107</v>
      </c>
      <c r="D637" s="166" t="s">
        <v>3957</v>
      </c>
      <c r="E637" s="166" t="s">
        <v>3958</v>
      </c>
      <c r="F637" s="166" t="s">
        <v>3298</v>
      </c>
      <c r="G637" s="166" t="s">
        <v>3959</v>
      </c>
      <c r="H637" s="166" t="s">
        <v>3960</v>
      </c>
      <c r="I637" s="166"/>
      <c r="J637" s="166" t="s">
        <v>112</v>
      </c>
      <c r="K637" s="166" t="s">
        <v>9</v>
      </c>
      <c r="L637" s="166" t="s">
        <v>171</v>
      </c>
      <c r="M637" s="166" t="s">
        <v>172</v>
      </c>
      <c r="N637" s="166" t="s">
        <v>3301</v>
      </c>
      <c r="O637" s="166"/>
      <c r="P637" s="166"/>
      <c r="Q637" s="166" t="s">
        <v>3957</v>
      </c>
      <c r="R637" s="166" t="s">
        <v>9</v>
      </c>
      <c r="S637" s="166" t="s">
        <v>3961</v>
      </c>
      <c r="T637" s="166" t="s">
        <v>117</v>
      </c>
      <c r="U637" s="166" t="s">
        <v>3962</v>
      </c>
      <c r="V637" s="166" t="s">
        <v>119</v>
      </c>
      <c r="W637" s="166" t="s">
        <v>276</v>
      </c>
      <c r="X637" s="166" t="s">
        <v>112</v>
      </c>
      <c r="Y637" s="166" t="s">
        <v>901</v>
      </c>
      <c r="Z637" s="166" t="s">
        <v>1908</v>
      </c>
      <c r="AA637" s="166" t="s">
        <v>945</v>
      </c>
      <c r="AB637" s="166" t="s">
        <v>3957</v>
      </c>
      <c r="AC637" s="166">
        <v>5782867</v>
      </c>
      <c r="AD637" s="166" t="s">
        <v>9</v>
      </c>
      <c r="AE637" s="166" t="s">
        <v>3963</v>
      </c>
      <c r="AF637" s="166" t="s">
        <v>9</v>
      </c>
      <c r="AG637" s="166" t="s">
        <v>3964</v>
      </c>
      <c r="AH637" s="167" t="s">
        <v>41</v>
      </c>
      <c r="AI637" s="166" t="s">
        <v>3965</v>
      </c>
      <c r="AJ637" s="166" t="s">
        <v>1000</v>
      </c>
      <c r="AK637" s="166" t="s">
        <v>127</v>
      </c>
      <c r="AL637" s="166" t="s">
        <v>111</v>
      </c>
      <c r="AM637" s="168">
        <v>16500</v>
      </c>
      <c r="AN637" s="166"/>
      <c r="AO637" s="166" t="s">
        <v>3298</v>
      </c>
      <c r="AP637" s="166" t="s">
        <v>130</v>
      </c>
      <c r="AQ637" s="166" t="s">
        <v>184</v>
      </c>
      <c r="AR637" s="166"/>
      <c r="AS637" s="166" t="s">
        <v>3966</v>
      </c>
      <c r="AT637" s="166"/>
      <c r="AU637" s="166" t="s">
        <v>563</v>
      </c>
      <c r="AV637" s="166"/>
      <c r="AW637" s="166" t="s">
        <v>3967</v>
      </c>
      <c r="AX637" s="166"/>
      <c r="AY637" s="166"/>
      <c r="AZ637" s="166"/>
      <c r="BA637" s="166"/>
      <c r="BB637" s="166">
        <v>52233965</v>
      </c>
      <c r="BC637" s="166" t="s">
        <v>137</v>
      </c>
      <c r="BD637" s="166" t="s">
        <v>238</v>
      </c>
      <c r="BE637" s="166" t="s">
        <v>285</v>
      </c>
      <c r="BF637" s="166" t="s">
        <v>3749</v>
      </c>
      <c r="BG637" s="166" t="s">
        <v>190</v>
      </c>
      <c r="BH637" s="166" t="s">
        <v>141</v>
      </c>
      <c r="BI637" s="166" t="s">
        <v>191</v>
      </c>
      <c r="BJ637" s="166" t="s">
        <v>111</v>
      </c>
      <c r="BK637" s="166"/>
      <c r="BL637" s="166"/>
      <c r="BM637" s="166"/>
      <c r="BN637" s="166" t="s">
        <v>192</v>
      </c>
      <c r="BO637" s="166" t="s">
        <v>172</v>
      </c>
    </row>
    <row r="638" spans="1:67">
      <c r="A638" s="166">
        <v>628</v>
      </c>
      <c r="B638" s="166" t="s">
        <v>106</v>
      </c>
      <c r="C638" s="166" t="s">
        <v>107</v>
      </c>
      <c r="D638" s="166" t="s">
        <v>3957</v>
      </c>
      <c r="E638" s="166" t="s">
        <v>3958</v>
      </c>
      <c r="F638" s="166" t="s">
        <v>3298</v>
      </c>
      <c r="G638" s="166" t="s">
        <v>3959</v>
      </c>
      <c r="H638" s="166" t="s">
        <v>3960</v>
      </c>
      <c r="I638" s="166"/>
      <c r="J638" s="166" t="s">
        <v>112</v>
      </c>
      <c r="K638" s="166" t="s">
        <v>9</v>
      </c>
      <c r="L638" s="166" t="s">
        <v>171</v>
      </c>
      <c r="M638" s="166" t="s">
        <v>172</v>
      </c>
      <c r="N638" s="166" t="s">
        <v>3301</v>
      </c>
      <c r="O638" s="166"/>
      <c r="P638" s="166"/>
      <c r="Q638" s="166" t="s">
        <v>3957</v>
      </c>
      <c r="R638" s="166" t="s">
        <v>9</v>
      </c>
      <c r="S638" s="166" t="s">
        <v>3961</v>
      </c>
      <c r="T638" s="166" t="s">
        <v>117</v>
      </c>
      <c r="U638" s="166" t="s">
        <v>3962</v>
      </c>
      <c r="V638" s="166" t="s">
        <v>119</v>
      </c>
      <c r="W638" s="166" t="s">
        <v>276</v>
      </c>
      <c r="X638" s="166" t="s">
        <v>112</v>
      </c>
      <c r="Y638" s="166" t="s">
        <v>901</v>
      </c>
      <c r="Z638" s="166" t="s">
        <v>1908</v>
      </c>
      <c r="AA638" s="166" t="s">
        <v>945</v>
      </c>
      <c r="AB638" s="166" t="s">
        <v>3957</v>
      </c>
      <c r="AC638" s="166">
        <v>5782867</v>
      </c>
      <c r="AD638" s="166" t="s">
        <v>9</v>
      </c>
      <c r="AE638" s="166" t="s">
        <v>3963</v>
      </c>
      <c r="AF638" s="166" t="s">
        <v>9</v>
      </c>
      <c r="AG638" s="166" t="s">
        <v>3964</v>
      </c>
      <c r="AH638" s="167" t="s">
        <v>41</v>
      </c>
      <c r="AI638" s="166" t="s">
        <v>3968</v>
      </c>
      <c r="AJ638" s="166" t="s">
        <v>1913</v>
      </c>
      <c r="AK638" s="166" t="s">
        <v>127</v>
      </c>
      <c r="AL638" s="166" t="s">
        <v>111</v>
      </c>
      <c r="AM638" s="168">
        <v>4800</v>
      </c>
      <c r="AN638" s="166"/>
      <c r="AO638" s="166" t="s">
        <v>3298</v>
      </c>
      <c r="AP638" s="166" t="s">
        <v>130</v>
      </c>
      <c r="AQ638" s="166" t="s">
        <v>184</v>
      </c>
      <c r="AR638" s="166"/>
      <c r="AS638" s="166" t="s">
        <v>3966</v>
      </c>
      <c r="AT638" s="166"/>
      <c r="AU638" s="166" t="s">
        <v>563</v>
      </c>
      <c r="AV638" s="166"/>
      <c r="AW638" s="166" t="s">
        <v>3967</v>
      </c>
      <c r="AX638" s="166"/>
      <c r="AY638" s="166"/>
      <c r="AZ638" s="166"/>
      <c r="BA638" s="166"/>
      <c r="BB638" s="166">
        <v>52233965</v>
      </c>
      <c r="BC638" s="166" t="s">
        <v>137</v>
      </c>
      <c r="BD638" s="166" t="s">
        <v>238</v>
      </c>
      <c r="BE638" s="166" t="s">
        <v>285</v>
      </c>
      <c r="BF638" s="166" t="s">
        <v>3749</v>
      </c>
      <c r="BG638" s="166" t="s">
        <v>190</v>
      </c>
      <c r="BH638" s="166" t="s">
        <v>141</v>
      </c>
      <c r="BI638" s="166" t="s">
        <v>191</v>
      </c>
      <c r="BJ638" s="166" t="s">
        <v>111</v>
      </c>
      <c r="BK638" s="166"/>
      <c r="BL638" s="166"/>
      <c r="BM638" s="166"/>
      <c r="BN638" s="166" t="s">
        <v>192</v>
      </c>
      <c r="BO638" s="166" t="s">
        <v>172</v>
      </c>
    </row>
    <row r="639" spans="1:67">
      <c r="A639" s="166">
        <v>629</v>
      </c>
      <c r="B639" s="166" t="s">
        <v>106</v>
      </c>
      <c r="C639" s="166" t="s">
        <v>107</v>
      </c>
      <c r="D639" s="166"/>
      <c r="E639" s="166" t="s">
        <v>3969</v>
      </c>
      <c r="F639" s="166"/>
      <c r="G639" s="166" t="s">
        <v>3970</v>
      </c>
      <c r="H639" s="166" t="s">
        <v>3971</v>
      </c>
      <c r="I639" s="166"/>
      <c r="J639" s="166" t="s">
        <v>247</v>
      </c>
      <c r="K639" s="166" t="s">
        <v>9</v>
      </c>
      <c r="L639" s="166" t="s">
        <v>171</v>
      </c>
      <c r="M639" s="166" t="s">
        <v>172</v>
      </c>
      <c r="N639" s="166"/>
      <c r="O639" s="166"/>
      <c r="P639" s="166"/>
      <c r="Q639" s="166" t="s">
        <v>2454</v>
      </c>
      <c r="R639" s="166" t="s">
        <v>9</v>
      </c>
      <c r="S639" s="166" t="s">
        <v>3972</v>
      </c>
      <c r="T639" s="166" t="s">
        <v>117</v>
      </c>
      <c r="U639" s="166" t="s">
        <v>3973</v>
      </c>
      <c r="V639" s="166" t="s">
        <v>119</v>
      </c>
      <c r="W639" s="166" t="s">
        <v>1032</v>
      </c>
      <c r="X639" s="166" t="s">
        <v>247</v>
      </c>
      <c r="Y639" s="166" t="s">
        <v>2365</v>
      </c>
      <c r="Z639" s="166" t="s">
        <v>2460</v>
      </c>
      <c r="AA639" s="166" t="s">
        <v>1379</v>
      </c>
      <c r="AB639" s="166" t="s">
        <v>2454</v>
      </c>
      <c r="AC639" s="166">
        <v>5782835</v>
      </c>
      <c r="AD639" s="166" t="s">
        <v>9</v>
      </c>
      <c r="AE639" s="166" t="s">
        <v>3974</v>
      </c>
      <c r="AF639" s="166" t="s">
        <v>9</v>
      </c>
      <c r="AG639" s="166" t="s">
        <v>3975</v>
      </c>
      <c r="AH639" s="167" t="s">
        <v>40</v>
      </c>
      <c r="AI639" s="166" t="s">
        <v>3976</v>
      </c>
      <c r="AJ639" s="166" t="s">
        <v>1051</v>
      </c>
      <c r="AK639" s="166" t="s">
        <v>127</v>
      </c>
      <c r="AL639" s="166" t="s">
        <v>111</v>
      </c>
      <c r="AM639" s="168">
        <v>36816</v>
      </c>
      <c r="AN639" s="166"/>
      <c r="AO639" s="166" t="s">
        <v>111</v>
      </c>
      <c r="AP639" s="166" t="s">
        <v>130</v>
      </c>
      <c r="AQ639" s="166" t="s">
        <v>184</v>
      </c>
      <c r="AR639" s="166"/>
      <c r="AS639" s="166" t="s">
        <v>2464</v>
      </c>
      <c r="AT639" s="166"/>
      <c r="AU639" s="166" t="s">
        <v>563</v>
      </c>
      <c r="AV639" s="166"/>
      <c r="AW639" s="166" t="s">
        <v>3977</v>
      </c>
      <c r="AX639" s="166"/>
      <c r="AY639" s="166"/>
      <c r="AZ639" s="166"/>
      <c r="BA639" s="166"/>
      <c r="BB639" s="166">
        <v>33338537</v>
      </c>
      <c r="BC639" s="166" t="s">
        <v>137</v>
      </c>
      <c r="BD639" s="166" t="s">
        <v>1038</v>
      </c>
      <c r="BE639" s="166" t="s">
        <v>1055</v>
      </c>
      <c r="BF639" s="166" t="s">
        <v>111</v>
      </c>
      <c r="BG639" s="166"/>
      <c r="BH639" s="166" t="s">
        <v>286</v>
      </c>
      <c r="BI639" s="166" t="s">
        <v>191</v>
      </c>
      <c r="BJ639" s="166" t="s">
        <v>111</v>
      </c>
      <c r="BK639" s="166"/>
      <c r="BL639" s="166"/>
      <c r="BM639" s="166"/>
      <c r="BN639" s="166" t="s">
        <v>378</v>
      </c>
      <c r="BO639" s="166"/>
    </row>
    <row r="640" spans="1:67">
      <c r="A640" s="166">
        <v>630</v>
      </c>
      <c r="B640" s="166" t="s">
        <v>106</v>
      </c>
      <c r="C640" s="166" t="s">
        <v>107</v>
      </c>
      <c r="D640" s="166" t="s">
        <v>3978</v>
      </c>
      <c r="E640" s="166" t="s">
        <v>3979</v>
      </c>
      <c r="F640" s="166" t="s">
        <v>537</v>
      </c>
      <c r="G640" s="166" t="s">
        <v>3980</v>
      </c>
      <c r="H640" s="166" t="s">
        <v>3981</v>
      </c>
      <c r="I640" s="166"/>
      <c r="J640" s="166" t="s">
        <v>1893</v>
      </c>
      <c r="K640" s="166" t="s">
        <v>23</v>
      </c>
      <c r="L640" s="166" t="s">
        <v>171</v>
      </c>
      <c r="M640" s="166" t="s">
        <v>172</v>
      </c>
      <c r="N640" s="166" t="s">
        <v>540</v>
      </c>
      <c r="O640" s="166"/>
      <c r="P640" s="166"/>
      <c r="Q640" s="166" t="s">
        <v>3978</v>
      </c>
      <c r="R640" s="166" t="s">
        <v>23</v>
      </c>
      <c r="S640" s="166" t="s">
        <v>3982</v>
      </c>
      <c r="T640" s="166" t="s">
        <v>117</v>
      </c>
      <c r="U640" s="166" t="s">
        <v>3983</v>
      </c>
      <c r="V640" s="166" t="s">
        <v>119</v>
      </c>
      <c r="W640" s="166" t="s">
        <v>1032</v>
      </c>
      <c r="X640" s="166" t="s">
        <v>1893</v>
      </c>
      <c r="Y640" s="166" t="s">
        <v>319</v>
      </c>
      <c r="Z640" s="166" t="s">
        <v>3984</v>
      </c>
      <c r="AA640" s="166" t="s">
        <v>3984</v>
      </c>
      <c r="AB640" s="166" t="s">
        <v>3978</v>
      </c>
      <c r="AC640" s="166">
        <v>5883040</v>
      </c>
      <c r="AD640" s="166" t="s">
        <v>23</v>
      </c>
      <c r="AE640" s="166" t="s">
        <v>3983</v>
      </c>
      <c r="AF640" s="166" t="s">
        <v>23</v>
      </c>
      <c r="AG640" s="166" t="s">
        <v>3985</v>
      </c>
      <c r="AH640" s="167" t="s">
        <v>40</v>
      </c>
      <c r="AI640" s="166" t="s">
        <v>1395</v>
      </c>
      <c r="AJ640" s="166" t="s">
        <v>1039</v>
      </c>
      <c r="AK640" s="166" t="s">
        <v>127</v>
      </c>
      <c r="AL640" s="166" t="s">
        <v>111</v>
      </c>
      <c r="AM640" s="168">
        <v>5464</v>
      </c>
      <c r="AN640" s="166"/>
      <c r="AO640" s="166" t="s">
        <v>537</v>
      </c>
      <c r="AP640" s="166" t="s">
        <v>130</v>
      </c>
      <c r="AQ640" s="166" t="s">
        <v>184</v>
      </c>
      <c r="AR640" s="166" t="s">
        <v>843</v>
      </c>
      <c r="AS640" s="166" t="s">
        <v>3986</v>
      </c>
      <c r="AT640" s="166" t="s">
        <v>3987</v>
      </c>
      <c r="AU640" s="166" t="s">
        <v>3988</v>
      </c>
      <c r="AV640" s="166"/>
      <c r="AW640" s="166" t="s">
        <v>3989</v>
      </c>
      <c r="AX640" s="166"/>
      <c r="AY640" s="166"/>
      <c r="AZ640" s="166"/>
      <c r="BA640" s="166"/>
      <c r="BB640" s="166">
        <v>74757495</v>
      </c>
      <c r="BC640" s="166" t="s">
        <v>137</v>
      </c>
      <c r="BD640" s="166" t="s">
        <v>1038</v>
      </c>
      <c r="BE640" s="166" t="s">
        <v>1039</v>
      </c>
      <c r="BF640" s="166" t="s">
        <v>111</v>
      </c>
      <c r="BG640" s="166"/>
      <c r="BH640" s="166" t="s">
        <v>141</v>
      </c>
      <c r="BI640" s="166" t="s">
        <v>191</v>
      </c>
      <c r="BJ640" s="166" t="s">
        <v>111</v>
      </c>
      <c r="BK640" s="166"/>
      <c r="BL640" s="166" t="s">
        <v>142</v>
      </c>
      <c r="BM640" s="166"/>
      <c r="BN640" s="166" t="s">
        <v>192</v>
      </c>
      <c r="BO640" s="166" t="s">
        <v>172</v>
      </c>
    </row>
    <row r="641" spans="1:67">
      <c r="A641" s="166">
        <v>631</v>
      </c>
      <c r="B641" s="166" t="s">
        <v>106</v>
      </c>
      <c r="C641" s="166" t="s">
        <v>107</v>
      </c>
      <c r="D641" s="166"/>
      <c r="E641" s="166" t="s">
        <v>3990</v>
      </c>
      <c r="F641" s="166"/>
      <c r="G641" s="166" t="s">
        <v>3991</v>
      </c>
      <c r="H641" s="166" t="s">
        <v>3992</v>
      </c>
      <c r="I641" s="166" t="s">
        <v>3993</v>
      </c>
      <c r="J641" s="166" t="s">
        <v>247</v>
      </c>
      <c r="K641" s="166" t="s">
        <v>3994</v>
      </c>
      <c r="L641" s="166" t="s">
        <v>1403</v>
      </c>
      <c r="M641" s="166" t="s">
        <v>3995</v>
      </c>
      <c r="N641" s="166"/>
      <c r="O641" s="166"/>
      <c r="P641" s="166"/>
      <c r="Q641" s="166" t="s">
        <v>3996</v>
      </c>
      <c r="R641" s="166" t="s">
        <v>9</v>
      </c>
      <c r="S641" s="166" t="s">
        <v>3997</v>
      </c>
      <c r="T641" s="166" t="s">
        <v>117</v>
      </c>
      <c r="U641" s="166" t="s">
        <v>3998</v>
      </c>
      <c r="V641" s="166" t="s">
        <v>119</v>
      </c>
      <c r="W641" s="166" t="s">
        <v>120</v>
      </c>
      <c r="X641" s="166" t="s">
        <v>112</v>
      </c>
      <c r="Y641" s="166" t="s">
        <v>901</v>
      </c>
      <c r="Z641" s="166" t="s">
        <v>1244</v>
      </c>
      <c r="AA641" s="166" t="s">
        <v>3999</v>
      </c>
      <c r="AB641" s="166" t="s">
        <v>3996</v>
      </c>
      <c r="AC641" s="166">
        <v>5858995</v>
      </c>
      <c r="AD641" s="166" t="s">
        <v>9</v>
      </c>
      <c r="AE641" s="166" t="s">
        <v>4000</v>
      </c>
      <c r="AF641" s="166" t="s">
        <v>9</v>
      </c>
      <c r="AG641" s="166" t="s">
        <v>4001</v>
      </c>
      <c r="AH641" s="167" t="s">
        <v>41</v>
      </c>
      <c r="AI641" s="166" t="s">
        <v>2993</v>
      </c>
      <c r="AJ641" s="166" t="s">
        <v>158</v>
      </c>
      <c r="AK641" s="166" t="s">
        <v>127</v>
      </c>
      <c r="AL641" s="166" t="s">
        <v>111</v>
      </c>
      <c r="AM641" s="168">
        <v>3365.6</v>
      </c>
      <c r="AN641" s="166"/>
      <c r="AO641" s="166" t="s">
        <v>111</v>
      </c>
      <c r="AP641" s="166" t="s">
        <v>130</v>
      </c>
      <c r="AQ641" s="166" t="s">
        <v>184</v>
      </c>
      <c r="AR641" s="166" t="s">
        <v>826</v>
      </c>
      <c r="AS641" s="166" t="s">
        <v>4002</v>
      </c>
      <c r="AT641" s="166" t="s">
        <v>4003</v>
      </c>
      <c r="AU641" s="166" t="s">
        <v>3988</v>
      </c>
      <c r="AV641" s="166"/>
      <c r="AW641" s="166" t="s">
        <v>4004</v>
      </c>
      <c r="AX641" s="166"/>
      <c r="AY641" s="166"/>
      <c r="AZ641" s="166"/>
      <c r="BA641" s="166"/>
      <c r="BB641" s="166">
        <v>61754171</v>
      </c>
      <c r="BC641" s="166" t="s">
        <v>137</v>
      </c>
      <c r="BD641" s="166" t="s">
        <v>138</v>
      </c>
      <c r="BE641" s="166" t="s">
        <v>139</v>
      </c>
      <c r="BF641" s="166" t="s">
        <v>140</v>
      </c>
      <c r="BG641" s="166" t="s">
        <v>1631</v>
      </c>
      <c r="BH641" s="166" t="s">
        <v>141</v>
      </c>
      <c r="BI641" s="166" t="s">
        <v>191</v>
      </c>
      <c r="BJ641" s="166" t="s">
        <v>111</v>
      </c>
      <c r="BK641" s="166"/>
      <c r="BL641" s="166" t="s">
        <v>142</v>
      </c>
      <c r="BM641" s="166"/>
      <c r="BN641" s="166" t="s">
        <v>192</v>
      </c>
      <c r="BO641" s="166"/>
    </row>
    <row r="642" spans="1:67">
      <c r="A642" s="166">
        <v>632</v>
      </c>
      <c r="B642" s="166" t="s">
        <v>106</v>
      </c>
      <c r="C642" s="166" t="s">
        <v>107</v>
      </c>
      <c r="D642" s="166"/>
      <c r="E642" s="166" t="s">
        <v>3990</v>
      </c>
      <c r="F642" s="166"/>
      <c r="G642" s="166" t="s">
        <v>3991</v>
      </c>
      <c r="H642" s="166" t="s">
        <v>3992</v>
      </c>
      <c r="I642" s="166" t="s">
        <v>3993</v>
      </c>
      <c r="J642" s="166" t="s">
        <v>247</v>
      </c>
      <c r="K642" s="166" t="s">
        <v>3994</v>
      </c>
      <c r="L642" s="166" t="s">
        <v>1403</v>
      </c>
      <c r="M642" s="166" t="s">
        <v>3995</v>
      </c>
      <c r="N642" s="166"/>
      <c r="O642" s="166"/>
      <c r="P642" s="166"/>
      <c r="Q642" s="166" t="s">
        <v>3996</v>
      </c>
      <c r="R642" s="166" t="s">
        <v>9</v>
      </c>
      <c r="S642" s="166" t="s">
        <v>3997</v>
      </c>
      <c r="T642" s="166" t="s">
        <v>117</v>
      </c>
      <c r="U642" s="166" t="s">
        <v>3998</v>
      </c>
      <c r="V642" s="166" t="s">
        <v>119</v>
      </c>
      <c r="W642" s="166" t="s">
        <v>120</v>
      </c>
      <c r="X642" s="166" t="s">
        <v>112</v>
      </c>
      <c r="Y642" s="166" t="s">
        <v>901</v>
      </c>
      <c r="Z642" s="166" t="s">
        <v>1244</v>
      </c>
      <c r="AA642" s="166" t="s">
        <v>3999</v>
      </c>
      <c r="AB642" s="166" t="s">
        <v>3996</v>
      </c>
      <c r="AC642" s="166">
        <v>5858995</v>
      </c>
      <c r="AD642" s="166" t="s">
        <v>9</v>
      </c>
      <c r="AE642" s="166" t="s">
        <v>4000</v>
      </c>
      <c r="AF642" s="166" t="s">
        <v>9</v>
      </c>
      <c r="AG642" s="166" t="s">
        <v>4001</v>
      </c>
      <c r="AH642" s="167" t="s">
        <v>41</v>
      </c>
      <c r="AI642" s="166" t="s">
        <v>2984</v>
      </c>
      <c r="AJ642" s="166" t="s">
        <v>164</v>
      </c>
      <c r="AK642" s="166" t="s">
        <v>127</v>
      </c>
      <c r="AL642" s="166" t="s">
        <v>111</v>
      </c>
      <c r="AM642" s="168">
        <v>2311</v>
      </c>
      <c r="AN642" s="166"/>
      <c r="AO642" s="166" t="s">
        <v>111</v>
      </c>
      <c r="AP642" s="166" t="s">
        <v>130</v>
      </c>
      <c r="AQ642" s="166" t="s">
        <v>184</v>
      </c>
      <c r="AR642" s="166" t="s">
        <v>826</v>
      </c>
      <c r="AS642" s="166" t="s">
        <v>4002</v>
      </c>
      <c r="AT642" s="166" t="s">
        <v>4005</v>
      </c>
      <c r="AU642" s="166" t="s">
        <v>3988</v>
      </c>
      <c r="AV642" s="166"/>
      <c r="AW642" s="166" t="s">
        <v>4004</v>
      </c>
      <c r="AX642" s="166"/>
      <c r="AY642" s="166"/>
      <c r="AZ642" s="166"/>
      <c r="BA642" s="166"/>
      <c r="BB642" s="166">
        <v>61754171</v>
      </c>
      <c r="BC642" s="166" t="s">
        <v>137</v>
      </c>
      <c r="BD642" s="166" t="s">
        <v>138</v>
      </c>
      <c r="BE642" s="166" t="s">
        <v>139</v>
      </c>
      <c r="BF642" s="166" t="s">
        <v>140</v>
      </c>
      <c r="BG642" s="166" t="s">
        <v>1631</v>
      </c>
      <c r="BH642" s="166" t="s">
        <v>141</v>
      </c>
      <c r="BI642" s="166" t="s">
        <v>191</v>
      </c>
      <c r="BJ642" s="166" t="s">
        <v>111</v>
      </c>
      <c r="BK642" s="166"/>
      <c r="BL642" s="166" t="s">
        <v>142</v>
      </c>
      <c r="BM642" s="166"/>
      <c r="BN642" s="166" t="s">
        <v>192</v>
      </c>
      <c r="BO642" s="166"/>
    </row>
    <row r="643" spans="1:67">
      <c r="A643" s="166">
        <v>633</v>
      </c>
      <c r="B643" s="166" t="s">
        <v>106</v>
      </c>
      <c r="C643" s="166" t="s">
        <v>107</v>
      </c>
      <c r="D643" s="166"/>
      <c r="E643" s="166" t="s">
        <v>3990</v>
      </c>
      <c r="F643" s="166"/>
      <c r="G643" s="166" t="s">
        <v>3991</v>
      </c>
      <c r="H643" s="166" t="s">
        <v>3992</v>
      </c>
      <c r="I643" s="166" t="s">
        <v>3993</v>
      </c>
      <c r="J643" s="166" t="s">
        <v>247</v>
      </c>
      <c r="K643" s="166" t="s">
        <v>3994</v>
      </c>
      <c r="L643" s="166" t="s">
        <v>1403</v>
      </c>
      <c r="M643" s="166" t="s">
        <v>3995</v>
      </c>
      <c r="N643" s="166"/>
      <c r="O643" s="166"/>
      <c r="P643" s="166"/>
      <c r="Q643" s="166" t="s">
        <v>3996</v>
      </c>
      <c r="R643" s="166" t="s">
        <v>9</v>
      </c>
      <c r="S643" s="166" t="s">
        <v>3997</v>
      </c>
      <c r="T643" s="166" t="s">
        <v>117</v>
      </c>
      <c r="U643" s="166" t="s">
        <v>3998</v>
      </c>
      <c r="V643" s="166" t="s">
        <v>119</v>
      </c>
      <c r="W643" s="166" t="s">
        <v>120</v>
      </c>
      <c r="X643" s="166" t="s">
        <v>112</v>
      </c>
      <c r="Y643" s="166" t="s">
        <v>901</v>
      </c>
      <c r="Z643" s="166" t="s">
        <v>1244</v>
      </c>
      <c r="AA643" s="166" t="s">
        <v>3999</v>
      </c>
      <c r="AB643" s="166" t="s">
        <v>3996</v>
      </c>
      <c r="AC643" s="166">
        <v>5858995</v>
      </c>
      <c r="AD643" s="166" t="s">
        <v>9</v>
      </c>
      <c r="AE643" s="166" t="s">
        <v>4000</v>
      </c>
      <c r="AF643" s="166" t="s">
        <v>9</v>
      </c>
      <c r="AG643" s="166" t="s">
        <v>4001</v>
      </c>
      <c r="AH643" s="167" t="s">
        <v>41</v>
      </c>
      <c r="AI643" s="166" t="s">
        <v>906</v>
      </c>
      <c r="AJ643" s="166" t="s">
        <v>907</v>
      </c>
      <c r="AK643" s="166" t="s">
        <v>127</v>
      </c>
      <c r="AL643" s="166" t="s">
        <v>111</v>
      </c>
      <c r="AM643" s="168">
        <v>1811.75</v>
      </c>
      <c r="AN643" s="166"/>
      <c r="AO643" s="166" t="s">
        <v>111</v>
      </c>
      <c r="AP643" s="166" t="s">
        <v>130</v>
      </c>
      <c r="AQ643" s="166" t="s">
        <v>184</v>
      </c>
      <c r="AR643" s="166" t="s">
        <v>826</v>
      </c>
      <c r="AS643" s="166" t="s">
        <v>4002</v>
      </c>
      <c r="AT643" s="166" t="s">
        <v>4006</v>
      </c>
      <c r="AU643" s="166" t="s">
        <v>3988</v>
      </c>
      <c r="AV643" s="166"/>
      <c r="AW643" s="166" t="s">
        <v>4004</v>
      </c>
      <c r="AX643" s="166"/>
      <c r="AY643" s="166"/>
      <c r="AZ643" s="166"/>
      <c r="BA643" s="166"/>
      <c r="BB643" s="166">
        <v>61754171</v>
      </c>
      <c r="BC643" s="166" t="s">
        <v>137</v>
      </c>
      <c r="BD643" s="166" t="s">
        <v>138</v>
      </c>
      <c r="BE643" s="166" t="s">
        <v>139</v>
      </c>
      <c r="BF643" s="166" t="s">
        <v>140</v>
      </c>
      <c r="BG643" s="166" t="s">
        <v>1631</v>
      </c>
      <c r="BH643" s="166" t="s">
        <v>141</v>
      </c>
      <c r="BI643" s="166" t="s">
        <v>191</v>
      </c>
      <c r="BJ643" s="166" t="s">
        <v>111</v>
      </c>
      <c r="BK643" s="166"/>
      <c r="BL643" s="166" t="s">
        <v>142</v>
      </c>
      <c r="BM643" s="166"/>
      <c r="BN643" s="166" t="s">
        <v>192</v>
      </c>
      <c r="BO643" s="166"/>
    </row>
    <row r="644" spans="1:67">
      <c r="A644" s="166">
        <v>634</v>
      </c>
      <c r="B644" s="166" t="s">
        <v>106</v>
      </c>
      <c r="C644" s="166" t="s">
        <v>107</v>
      </c>
      <c r="D644" s="166"/>
      <c r="E644" s="166" t="s">
        <v>3990</v>
      </c>
      <c r="F644" s="166"/>
      <c r="G644" s="166" t="s">
        <v>3991</v>
      </c>
      <c r="H644" s="166" t="s">
        <v>3992</v>
      </c>
      <c r="I644" s="166" t="s">
        <v>3993</v>
      </c>
      <c r="J644" s="166" t="s">
        <v>247</v>
      </c>
      <c r="K644" s="166" t="s">
        <v>3994</v>
      </c>
      <c r="L644" s="166" t="s">
        <v>1403</v>
      </c>
      <c r="M644" s="166" t="s">
        <v>3995</v>
      </c>
      <c r="N644" s="166"/>
      <c r="O644" s="166"/>
      <c r="P644" s="166"/>
      <c r="Q644" s="166" t="s">
        <v>3996</v>
      </c>
      <c r="R644" s="166" t="s">
        <v>9</v>
      </c>
      <c r="S644" s="166" t="s">
        <v>3997</v>
      </c>
      <c r="T644" s="166" t="s">
        <v>117</v>
      </c>
      <c r="U644" s="166" t="s">
        <v>3998</v>
      </c>
      <c r="V644" s="166" t="s">
        <v>119</v>
      </c>
      <c r="W644" s="166" t="s">
        <v>120</v>
      </c>
      <c r="X644" s="166" t="s">
        <v>112</v>
      </c>
      <c r="Y644" s="166" t="s">
        <v>901</v>
      </c>
      <c r="Z644" s="166" t="s">
        <v>1244</v>
      </c>
      <c r="AA644" s="166" t="s">
        <v>3999</v>
      </c>
      <c r="AB644" s="166" t="s">
        <v>3996</v>
      </c>
      <c r="AC644" s="166">
        <v>5858995</v>
      </c>
      <c r="AD644" s="166" t="s">
        <v>9</v>
      </c>
      <c r="AE644" s="166" t="s">
        <v>4000</v>
      </c>
      <c r="AF644" s="166" t="s">
        <v>9</v>
      </c>
      <c r="AG644" s="166" t="s">
        <v>4001</v>
      </c>
      <c r="AH644" s="167" t="s">
        <v>41</v>
      </c>
      <c r="AI644" s="166" t="s">
        <v>912</v>
      </c>
      <c r="AJ644" s="166" t="s">
        <v>913</v>
      </c>
      <c r="AK644" s="166" t="s">
        <v>127</v>
      </c>
      <c r="AL644" s="166" t="s">
        <v>111</v>
      </c>
      <c r="AM644" s="168">
        <v>3244.3</v>
      </c>
      <c r="AN644" s="166"/>
      <c r="AO644" s="166" t="s">
        <v>111</v>
      </c>
      <c r="AP644" s="166" t="s">
        <v>130</v>
      </c>
      <c r="AQ644" s="166" t="s">
        <v>184</v>
      </c>
      <c r="AR644" s="166" t="s">
        <v>826</v>
      </c>
      <c r="AS644" s="166" t="s">
        <v>4002</v>
      </c>
      <c r="AT644" s="166" t="s">
        <v>4007</v>
      </c>
      <c r="AU644" s="166" t="s">
        <v>3988</v>
      </c>
      <c r="AV644" s="166"/>
      <c r="AW644" s="166" t="s">
        <v>4004</v>
      </c>
      <c r="AX644" s="166"/>
      <c r="AY644" s="166"/>
      <c r="AZ644" s="166"/>
      <c r="BA644" s="166"/>
      <c r="BB644" s="166">
        <v>61754171</v>
      </c>
      <c r="BC644" s="166" t="s">
        <v>137</v>
      </c>
      <c r="BD644" s="166" t="s">
        <v>138</v>
      </c>
      <c r="BE644" s="166" t="s">
        <v>139</v>
      </c>
      <c r="BF644" s="166" t="s">
        <v>140</v>
      </c>
      <c r="BG644" s="166" t="s">
        <v>1631</v>
      </c>
      <c r="BH644" s="166" t="s">
        <v>141</v>
      </c>
      <c r="BI644" s="166" t="s">
        <v>191</v>
      </c>
      <c r="BJ644" s="166" t="s">
        <v>111</v>
      </c>
      <c r="BK644" s="166"/>
      <c r="BL644" s="166" t="s">
        <v>142</v>
      </c>
      <c r="BM644" s="166"/>
      <c r="BN644" s="166" t="s">
        <v>192</v>
      </c>
      <c r="BO644" s="166"/>
    </row>
    <row r="645" spans="1:67">
      <c r="A645" s="166">
        <v>635</v>
      </c>
      <c r="B645" s="166" t="s">
        <v>106</v>
      </c>
      <c r="C645" s="166" t="s">
        <v>107</v>
      </c>
      <c r="D645" s="166"/>
      <c r="E645" s="166" t="s">
        <v>3990</v>
      </c>
      <c r="F645" s="166"/>
      <c r="G645" s="166" t="s">
        <v>3991</v>
      </c>
      <c r="H645" s="166" t="s">
        <v>3992</v>
      </c>
      <c r="I645" s="166" t="s">
        <v>3993</v>
      </c>
      <c r="J645" s="166" t="s">
        <v>247</v>
      </c>
      <c r="K645" s="166" t="s">
        <v>3994</v>
      </c>
      <c r="L645" s="166" t="s">
        <v>1403</v>
      </c>
      <c r="M645" s="166" t="s">
        <v>3995</v>
      </c>
      <c r="N645" s="166"/>
      <c r="O645" s="166"/>
      <c r="P645" s="166"/>
      <c r="Q645" s="166" t="s">
        <v>3996</v>
      </c>
      <c r="R645" s="166" t="s">
        <v>9</v>
      </c>
      <c r="S645" s="166" t="s">
        <v>3997</v>
      </c>
      <c r="T645" s="166" t="s">
        <v>117</v>
      </c>
      <c r="U645" s="166" t="s">
        <v>3998</v>
      </c>
      <c r="V645" s="166" t="s">
        <v>119</v>
      </c>
      <c r="W645" s="166" t="s">
        <v>120</v>
      </c>
      <c r="X645" s="166" t="s">
        <v>112</v>
      </c>
      <c r="Y645" s="166" t="s">
        <v>901</v>
      </c>
      <c r="Z645" s="166" t="s">
        <v>1244</v>
      </c>
      <c r="AA645" s="166" t="s">
        <v>3999</v>
      </c>
      <c r="AB645" s="166" t="s">
        <v>3996</v>
      </c>
      <c r="AC645" s="166">
        <v>5858995</v>
      </c>
      <c r="AD645" s="166" t="s">
        <v>9</v>
      </c>
      <c r="AE645" s="166" t="s">
        <v>4000</v>
      </c>
      <c r="AF645" s="166" t="s">
        <v>9</v>
      </c>
      <c r="AG645" s="166" t="s">
        <v>4001</v>
      </c>
      <c r="AH645" s="167" t="s">
        <v>41</v>
      </c>
      <c r="AI645" s="166" t="s">
        <v>915</v>
      </c>
      <c r="AJ645" s="166" t="s">
        <v>916</v>
      </c>
      <c r="AK645" s="166" t="s">
        <v>127</v>
      </c>
      <c r="AL645" s="166" t="s">
        <v>111</v>
      </c>
      <c r="AM645" s="168">
        <v>2455.95</v>
      </c>
      <c r="AN645" s="166"/>
      <c r="AO645" s="166" t="s">
        <v>111</v>
      </c>
      <c r="AP645" s="166" t="s">
        <v>130</v>
      </c>
      <c r="AQ645" s="166" t="s">
        <v>184</v>
      </c>
      <c r="AR645" s="166" t="s">
        <v>826</v>
      </c>
      <c r="AS645" s="166" t="s">
        <v>4002</v>
      </c>
      <c r="AT645" s="166" t="s">
        <v>4008</v>
      </c>
      <c r="AU645" s="166" t="s">
        <v>3988</v>
      </c>
      <c r="AV645" s="166"/>
      <c r="AW645" s="166" t="s">
        <v>4004</v>
      </c>
      <c r="AX645" s="166"/>
      <c r="AY645" s="166"/>
      <c r="AZ645" s="166"/>
      <c r="BA645" s="166"/>
      <c r="BB645" s="166">
        <v>61754171</v>
      </c>
      <c r="BC645" s="166" t="s">
        <v>137</v>
      </c>
      <c r="BD645" s="166" t="s">
        <v>138</v>
      </c>
      <c r="BE645" s="166" t="s">
        <v>139</v>
      </c>
      <c r="BF645" s="166" t="s">
        <v>140</v>
      </c>
      <c r="BG645" s="166" t="s">
        <v>1631</v>
      </c>
      <c r="BH645" s="166" t="s">
        <v>141</v>
      </c>
      <c r="BI645" s="166" t="s">
        <v>191</v>
      </c>
      <c r="BJ645" s="166" t="s">
        <v>111</v>
      </c>
      <c r="BK645" s="166"/>
      <c r="BL645" s="166" t="s">
        <v>142</v>
      </c>
      <c r="BM645" s="166"/>
      <c r="BN645" s="166" t="s">
        <v>192</v>
      </c>
      <c r="BO645" s="166"/>
    </row>
    <row r="646" spans="1:67">
      <c r="A646" s="166">
        <v>636</v>
      </c>
      <c r="B646" s="166" t="s">
        <v>106</v>
      </c>
      <c r="C646" s="166" t="s">
        <v>107</v>
      </c>
      <c r="D646" s="166"/>
      <c r="E646" s="166" t="s">
        <v>3990</v>
      </c>
      <c r="F646" s="166"/>
      <c r="G646" s="166" t="s">
        <v>3991</v>
      </c>
      <c r="H646" s="166" t="s">
        <v>3992</v>
      </c>
      <c r="I646" s="166" t="s">
        <v>3993</v>
      </c>
      <c r="J646" s="166" t="s">
        <v>247</v>
      </c>
      <c r="K646" s="166" t="s">
        <v>3994</v>
      </c>
      <c r="L646" s="166" t="s">
        <v>1403</v>
      </c>
      <c r="M646" s="166" t="s">
        <v>3995</v>
      </c>
      <c r="N646" s="166"/>
      <c r="O646" s="166"/>
      <c r="P646" s="166"/>
      <c r="Q646" s="166" t="s">
        <v>3996</v>
      </c>
      <c r="R646" s="166" t="s">
        <v>9</v>
      </c>
      <c r="S646" s="166" t="s">
        <v>3997</v>
      </c>
      <c r="T646" s="166" t="s">
        <v>117</v>
      </c>
      <c r="U646" s="166" t="s">
        <v>3998</v>
      </c>
      <c r="V646" s="166" t="s">
        <v>119</v>
      </c>
      <c r="W646" s="166" t="s">
        <v>120</v>
      </c>
      <c r="X646" s="166" t="s">
        <v>112</v>
      </c>
      <c r="Y646" s="166" t="s">
        <v>901</v>
      </c>
      <c r="Z646" s="166" t="s">
        <v>1244</v>
      </c>
      <c r="AA646" s="166" t="s">
        <v>3999</v>
      </c>
      <c r="AB646" s="166" t="s">
        <v>3996</v>
      </c>
      <c r="AC646" s="166">
        <v>5858995</v>
      </c>
      <c r="AD646" s="166" t="s">
        <v>9</v>
      </c>
      <c r="AE646" s="166" t="s">
        <v>4000</v>
      </c>
      <c r="AF646" s="166" t="s">
        <v>9</v>
      </c>
      <c r="AG646" s="166" t="s">
        <v>4001</v>
      </c>
      <c r="AH646" s="167" t="s">
        <v>41</v>
      </c>
      <c r="AI646" s="166" t="s">
        <v>1882</v>
      </c>
      <c r="AJ646" s="166" t="s">
        <v>152</v>
      </c>
      <c r="AK646" s="166" t="s">
        <v>127</v>
      </c>
      <c r="AL646" s="166" t="s">
        <v>111</v>
      </c>
      <c r="AM646" s="168">
        <v>3131.95</v>
      </c>
      <c r="AN646" s="166"/>
      <c r="AO646" s="166" t="s">
        <v>111</v>
      </c>
      <c r="AP646" s="166" t="s">
        <v>130</v>
      </c>
      <c r="AQ646" s="166" t="s">
        <v>184</v>
      </c>
      <c r="AR646" s="166" t="s">
        <v>826</v>
      </c>
      <c r="AS646" s="166" t="s">
        <v>4002</v>
      </c>
      <c r="AT646" s="166" t="s">
        <v>4009</v>
      </c>
      <c r="AU646" s="166" t="s">
        <v>3988</v>
      </c>
      <c r="AV646" s="166"/>
      <c r="AW646" s="166" t="s">
        <v>4004</v>
      </c>
      <c r="AX646" s="166"/>
      <c r="AY646" s="166"/>
      <c r="AZ646" s="166"/>
      <c r="BA646" s="166"/>
      <c r="BB646" s="166">
        <v>61754171</v>
      </c>
      <c r="BC646" s="166" t="s">
        <v>137</v>
      </c>
      <c r="BD646" s="166" t="s">
        <v>138</v>
      </c>
      <c r="BE646" s="166" t="s">
        <v>139</v>
      </c>
      <c r="BF646" s="166" t="s">
        <v>140</v>
      </c>
      <c r="BG646" s="166" t="s">
        <v>1631</v>
      </c>
      <c r="BH646" s="166" t="s">
        <v>141</v>
      </c>
      <c r="BI646" s="166" t="s">
        <v>191</v>
      </c>
      <c r="BJ646" s="166" t="s">
        <v>111</v>
      </c>
      <c r="BK646" s="166"/>
      <c r="BL646" s="166" t="s">
        <v>142</v>
      </c>
      <c r="BM646" s="166"/>
      <c r="BN646" s="166" t="s">
        <v>192</v>
      </c>
      <c r="BO646" s="166"/>
    </row>
    <row r="647" spans="1:67">
      <c r="A647" s="166">
        <v>637</v>
      </c>
      <c r="B647" s="166" t="s">
        <v>106</v>
      </c>
      <c r="C647" s="166" t="s">
        <v>107</v>
      </c>
      <c r="D647" s="166"/>
      <c r="E647" s="166" t="s">
        <v>3990</v>
      </c>
      <c r="F647" s="166"/>
      <c r="G647" s="166" t="s">
        <v>3991</v>
      </c>
      <c r="H647" s="166" t="s">
        <v>3992</v>
      </c>
      <c r="I647" s="166" t="s">
        <v>3993</v>
      </c>
      <c r="J647" s="166" t="s">
        <v>247</v>
      </c>
      <c r="K647" s="166" t="s">
        <v>3994</v>
      </c>
      <c r="L647" s="166" t="s">
        <v>1403</v>
      </c>
      <c r="M647" s="166" t="s">
        <v>3995</v>
      </c>
      <c r="N647" s="166"/>
      <c r="O647" s="166"/>
      <c r="P647" s="166"/>
      <c r="Q647" s="166" t="s">
        <v>3996</v>
      </c>
      <c r="R647" s="166" t="s">
        <v>9</v>
      </c>
      <c r="S647" s="166" t="s">
        <v>3997</v>
      </c>
      <c r="T647" s="166" t="s">
        <v>117</v>
      </c>
      <c r="U647" s="166" t="s">
        <v>3998</v>
      </c>
      <c r="V647" s="166" t="s">
        <v>119</v>
      </c>
      <c r="W647" s="166" t="s">
        <v>120</v>
      </c>
      <c r="X647" s="166" t="s">
        <v>112</v>
      </c>
      <c r="Y647" s="166" t="s">
        <v>901</v>
      </c>
      <c r="Z647" s="166" t="s">
        <v>1244</v>
      </c>
      <c r="AA647" s="166" t="s">
        <v>3999</v>
      </c>
      <c r="AB647" s="166" t="s">
        <v>3996</v>
      </c>
      <c r="AC647" s="166">
        <v>5858995</v>
      </c>
      <c r="AD647" s="166" t="s">
        <v>9</v>
      </c>
      <c r="AE647" s="166" t="s">
        <v>4000</v>
      </c>
      <c r="AF647" s="166" t="s">
        <v>9</v>
      </c>
      <c r="AG647" s="166" t="s">
        <v>4001</v>
      </c>
      <c r="AH647" s="167" t="s">
        <v>41</v>
      </c>
      <c r="AI647" s="166" t="s">
        <v>2990</v>
      </c>
      <c r="AJ647" s="166" t="s">
        <v>161</v>
      </c>
      <c r="AK647" s="166" t="s">
        <v>127</v>
      </c>
      <c r="AL647" s="166" t="s">
        <v>111</v>
      </c>
      <c r="AM647" s="168">
        <v>1892.3</v>
      </c>
      <c r="AN647" s="166"/>
      <c r="AO647" s="166" t="s">
        <v>111</v>
      </c>
      <c r="AP647" s="166" t="s">
        <v>130</v>
      </c>
      <c r="AQ647" s="166" t="s">
        <v>184</v>
      </c>
      <c r="AR647" s="166" t="s">
        <v>826</v>
      </c>
      <c r="AS647" s="166" t="s">
        <v>4002</v>
      </c>
      <c r="AT647" s="166" t="s">
        <v>4010</v>
      </c>
      <c r="AU647" s="166" t="s">
        <v>3988</v>
      </c>
      <c r="AV647" s="166"/>
      <c r="AW647" s="166" t="s">
        <v>4004</v>
      </c>
      <c r="AX647" s="166"/>
      <c r="AY647" s="166"/>
      <c r="AZ647" s="166"/>
      <c r="BA647" s="166"/>
      <c r="BB647" s="166">
        <v>61754171</v>
      </c>
      <c r="BC647" s="166" t="s">
        <v>137</v>
      </c>
      <c r="BD647" s="166" t="s">
        <v>138</v>
      </c>
      <c r="BE647" s="166" t="s">
        <v>139</v>
      </c>
      <c r="BF647" s="166" t="s">
        <v>140</v>
      </c>
      <c r="BG647" s="166" t="s">
        <v>1631</v>
      </c>
      <c r="BH647" s="166" t="s">
        <v>141</v>
      </c>
      <c r="BI647" s="166" t="s">
        <v>191</v>
      </c>
      <c r="BJ647" s="166" t="s">
        <v>111</v>
      </c>
      <c r="BK647" s="166"/>
      <c r="BL647" s="166" t="s">
        <v>142</v>
      </c>
      <c r="BM647" s="166"/>
      <c r="BN647" s="166" t="s">
        <v>192</v>
      </c>
      <c r="BO647" s="166"/>
    </row>
    <row r="648" spans="1:67">
      <c r="A648" s="166">
        <v>638</v>
      </c>
      <c r="B648" s="166" t="s">
        <v>106</v>
      </c>
      <c r="C648" s="166" t="s">
        <v>107</v>
      </c>
      <c r="D648" s="166"/>
      <c r="E648" s="166" t="s">
        <v>3990</v>
      </c>
      <c r="F648" s="166"/>
      <c r="G648" s="166" t="s">
        <v>3991</v>
      </c>
      <c r="H648" s="166" t="s">
        <v>3992</v>
      </c>
      <c r="I648" s="166" t="s">
        <v>3993</v>
      </c>
      <c r="J648" s="166" t="s">
        <v>247</v>
      </c>
      <c r="K648" s="166" t="s">
        <v>3994</v>
      </c>
      <c r="L648" s="166" t="s">
        <v>1403</v>
      </c>
      <c r="M648" s="166" t="s">
        <v>3995</v>
      </c>
      <c r="N648" s="166"/>
      <c r="O648" s="166"/>
      <c r="P648" s="166"/>
      <c r="Q648" s="166" t="s">
        <v>3996</v>
      </c>
      <c r="R648" s="166" t="s">
        <v>9</v>
      </c>
      <c r="S648" s="166" t="s">
        <v>3997</v>
      </c>
      <c r="T648" s="166" t="s">
        <v>117</v>
      </c>
      <c r="U648" s="166" t="s">
        <v>3998</v>
      </c>
      <c r="V648" s="166" t="s">
        <v>119</v>
      </c>
      <c r="W648" s="166" t="s">
        <v>120</v>
      </c>
      <c r="X648" s="166" t="s">
        <v>112</v>
      </c>
      <c r="Y648" s="166" t="s">
        <v>901</v>
      </c>
      <c r="Z648" s="166" t="s">
        <v>1244</v>
      </c>
      <c r="AA648" s="166" t="s">
        <v>3999</v>
      </c>
      <c r="AB648" s="166" t="s">
        <v>3996</v>
      </c>
      <c r="AC648" s="166">
        <v>5858995</v>
      </c>
      <c r="AD648" s="166" t="s">
        <v>9</v>
      </c>
      <c r="AE648" s="166" t="s">
        <v>4000</v>
      </c>
      <c r="AF648" s="166" t="s">
        <v>9</v>
      </c>
      <c r="AG648" s="166" t="s">
        <v>4001</v>
      </c>
      <c r="AH648" s="167" t="s">
        <v>41</v>
      </c>
      <c r="AI648" s="166" t="s">
        <v>1879</v>
      </c>
      <c r="AJ648" s="166" t="s">
        <v>155</v>
      </c>
      <c r="AK648" s="166" t="s">
        <v>127</v>
      </c>
      <c r="AL648" s="166" t="s">
        <v>111</v>
      </c>
      <c r="AM648" s="168">
        <v>1610.45</v>
      </c>
      <c r="AN648" s="166"/>
      <c r="AO648" s="166" t="s">
        <v>111</v>
      </c>
      <c r="AP648" s="166" t="s">
        <v>130</v>
      </c>
      <c r="AQ648" s="166" t="s">
        <v>184</v>
      </c>
      <c r="AR648" s="166" t="s">
        <v>826</v>
      </c>
      <c r="AS648" s="166" t="s">
        <v>4002</v>
      </c>
      <c r="AT648" s="166" t="s">
        <v>4011</v>
      </c>
      <c r="AU648" s="166" t="s">
        <v>3988</v>
      </c>
      <c r="AV648" s="166"/>
      <c r="AW648" s="166" t="s">
        <v>4004</v>
      </c>
      <c r="AX648" s="166"/>
      <c r="AY648" s="166"/>
      <c r="AZ648" s="166"/>
      <c r="BA648" s="166"/>
      <c r="BB648" s="166">
        <v>61754171</v>
      </c>
      <c r="BC648" s="166" t="s">
        <v>137</v>
      </c>
      <c r="BD648" s="166" t="s">
        <v>138</v>
      </c>
      <c r="BE648" s="166" t="s">
        <v>139</v>
      </c>
      <c r="BF648" s="166" t="s">
        <v>140</v>
      </c>
      <c r="BG648" s="166" t="s">
        <v>1631</v>
      </c>
      <c r="BH648" s="166" t="s">
        <v>141</v>
      </c>
      <c r="BI648" s="166" t="s">
        <v>191</v>
      </c>
      <c r="BJ648" s="166" t="s">
        <v>111</v>
      </c>
      <c r="BK648" s="166"/>
      <c r="BL648" s="166" t="s">
        <v>142</v>
      </c>
      <c r="BM648" s="166"/>
      <c r="BN648" s="166" t="s">
        <v>192</v>
      </c>
      <c r="BO648" s="166"/>
    </row>
    <row r="649" spans="1:67">
      <c r="A649" s="166">
        <v>639</v>
      </c>
      <c r="B649" s="166" t="s">
        <v>106</v>
      </c>
      <c r="C649" s="166" t="s">
        <v>107</v>
      </c>
      <c r="D649" s="166"/>
      <c r="E649" s="166" t="s">
        <v>3990</v>
      </c>
      <c r="F649" s="166"/>
      <c r="G649" s="166" t="s">
        <v>3991</v>
      </c>
      <c r="H649" s="166" t="s">
        <v>3992</v>
      </c>
      <c r="I649" s="166" t="s">
        <v>3993</v>
      </c>
      <c r="J649" s="166" t="s">
        <v>247</v>
      </c>
      <c r="K649" s="166" t="s">
        <v>3994</v>
      </c>
      <c r="L649" s="166" t="s">
        <v>1403</v>
      </c>
      <c r="M649" s="166" t="s">
        <v>3995</v>
      </c>
      <c r="N649" s="166"/>
      <c r="O649" s="166"/>
      <c r="P649" s="166"/>
      <c r="Q649" s="166" t="s">
        <v>3996</v>
      </c>
      <c r="R649" s="166" t="s">
        <v>9</v>
      </c>
      <c r="S649" s="166" t="s">
        <v>3997</v>
      </c>
      <c r="T649" s="166" t="s">
        <v>117</v>
      </c>
      <c r="U649" s="166" t="s">
        <v>3998</v>
      </c>
      <c r="V649" s="166" t="s">
        <v>119</v>
      </c>
      <c r="W649" s="166" t="s">
        <v>120</v>
      </c>
      <c r="X649" s="166" t="s">
        <v>112</v>
      </c>
      <c r="Y649" s="166" t="s">
        <v>901</v>
      </c>
      <c r="Z649" s="166" t="s">
        <v>1244</v>
      </c>
      <c r="AA649" s="166" t="s">
        <v>3999</v>
      </c>
      <c r="AB649" s="166" t="s">
        <v>3996</v>
      </c>
      <c r="AC649" s="166">
        <v>5858995</v>
      </c>
      <c r="AD649" s="166" t="s">
        <v>9</v>
      </c>
      <c r="AE649" s="166" t="s">
        <v>4000</v>
      </c>
      <c r="AF649" s="166" t="s">
        <v>9</v>
      </c>
      <c r="AG649" s="166" t="s">
        <v>4001</v>
      </c>
      <c r="AH649" s="167" t="s">
        <v>41</v>
      </c>
      <c r="AI649" s="166" t="s">
        <v>2995</v>
      </c>
      <c r="AJ649" s="166" t="s">
        <v>148</v>
      </c>
      <c r="AK649" s="166" t="s">
        <v>127</v>
      </c>
      <c r="AL649" s="166" t="s">
        <v>111</v>
      </c>
      <c r="AM649" s="168">
        <v>2576.7</v>
      </c>
      <c r="AN649" s="166"/>
      <c r="AO649" s="166" t="s">
        <v>111</v>
      </c>
      <c r="AP649" s="166" t="s">
        <v>130</v>
      </c>
      <c r="AQ649" s="166" t="s">
        <v>184</v>
      </c>
      <c r="AR649" s="166" t="s">
        <v>826</v>
      </c>
      <c r="AS649" s="166" t="s">
        <v>4002</v>
      </c>
      <c r="AT649" s="166" t="s">
        <v>4012</v>
      </c>
      <c r="AU649" s="166" t="s">
        <v>3988</v>
      </c>
      <c r="AV649" s="166"/>
      <c r="AW649" s="166" t="s">
        <v>4004</v>
      </c>
      <c r="AX649" s="166"/>
      <c r="AY649" s="166"/>
      <c r="AZ649" s="166"/>
      <c r="BA649" s="166"/>
      <c r="BB649" s="166">
        <v>61754171</v>
      </c>
      <c r="BC649" s="166" t="s">
        <v>137</v>
      </c>
      <c r="BD649" s="166" t="s">
        <v>138</v>
      </c>
      <c r="BE649" s="166" t="s">
        <v>139</v>
      </c>
      <c r="BF649" s="166" t="s">
        <v>140</v>
      </c>
      <c r="BG649" s="166" t="s">
        <v>1631</v>
      </c>
      <c r="BH649" s="166" t="s">
        <v>141</v>
      </c>
      <c r="BI649" s="166" t="s">
        <v>191</v>
      </c>
      <c r="BJ649" s="166" t="s">
        <v>111</v>
      </c>
      <c r="BK649" s="166"/>
      <c r="BL649" s="166" t="s">
        <v>142</v>
      </c>
      <c r="BM649" s="166"/>
      <c r="BN649" s="166" t="s">
        <v>192</v>
      </c>
      <c r="BO649" s="166"/>
    </row>
    <row r="650" spans="1:67">
      <c r="A650" s="166">
        <v>640</v>
      </c>
      <c r="B650" s="166" t="s">
        <v>106</v>
      </c>
      <c r="C650" s="166" t="s">
        <v>107</v>
      </c>
      <c r="D650" s="166"/>
      <c r="E650" s="166" t="s">
        <v>3990</v>
      </c>
      <c r="F650" s="166"/>
      <c r="G650" s="166" t="s">
        <v>3991</v>
      </c>
      <c r="H650" s="166" t="s">
        <v>3992</v>
      </c>
      <c r="I650" s="166" t="s">
        <v>3993</v>
      </c>
      <c r="J650" s="166" t="s">
        <v>247</v>
      </c>
      <c r="K650" s="166" t="s">
        <v>3994</v>
      </c>
      <c r="L650" s="166" t="s">
        <v>1403</v>
      </c>
      <c r="M650" s="166" t="s">
        <v>3995</v>
      </c>
      <c r="N650" s="166"/>
      <c r="O650" s="166"/>
      <c r="P650" s="166"/>
      <c r="Q650" s="166" t="s">
        <v>3996</v>
      </c>
      <c r="R650" s="166" t="s">
        <v>9</v>
      </c>
      <c r="S650" s="166" t="s">
        <v>3997</v>
      </c>
      <c r="T650" s="166" t="s">
        <v>117</v>
      </c>
      <c r="U650" s="166" t="s">
        <v>3998</v>
      </c>
      <c r="V650" s="166" t="s">
        <v>119</v>
      </c>
      <c r="W650" s="166" t="s">
        <v>120</v>
      </c>
      <c r="X650" s="166" t="s">
        <v>112</v>
      </c>
      <c r="Y650" s="166" t="s">
        <v>901</v>
      </c>
      <c r="Z650" s="166" t="s">
        <v>1244</v>
      </c>
      <c r="AA650" s="166" t="s">
        <v>3999</v>
      </c>
      <c r="AB650" s="166" t="s">
        <v>3996</v>
      </c>
      <c r="AC650" s="166">
        <v>5858995</v>
      </c>
      <c r="AD650" s="166" t="s">
        <v>9</v>
      </c>
      <c r="AE650" s="166" t="s">
        <v>4000</v>
      </c>
      <c r="AF650" s="166" t="s">
        <v>9</v>
      </c>
      <c r="AG650" s="166" t="s">
        <v>4001</v>
      </c>
      <c r="AH650" s="167" t="s">
        <v>41</v>
      </c>
      <c r="AI650" s="166" t="s">
        <v>4013</v>
      </c>
      <c r="AJ650" s="166" t="s">
        <v>935</v>
      </c>
      <c r="AK650" s="166" t="s">
        <v>127</v>
      </c>
      <c r="AL650" s="166" t="s">
        <v>111</v>
      </c>
      <c r="AM650" s="168">
        <v>5000</v>
      </c>
      <c r="AN650" s="166"/>
      <c r="AO650" s="166" t="s">
        <v>111</v>
      </c>
      <c r="AP650" s="166" t="s">
        <v>130</v>
      </c>
      <c r="AQ650" s="166" t="s">
        <v>184</v>
      </c>
      <c r="AR650" s="166" t="s">
        <v>826</v>
      </c>
      <c r="AS650" s="166" t="s">
        <v>4002</v>
      </c>
      <c r="AT650" s="166"/>
      <c r="AU650" s="166" t="s">
        <v>3988</v>
      </c>
      <c r="AV650" s="166"/>
      <c r="AW650" s="166" t="s">
        <v>4004</v>
      </c>
      <c r="AX650" s="166"/>
      <c r="AY650" s="166"/>
      <c r="AZ650" s="166"/>
      <c r="BA650" s="166"/>
      <c r="BB650" s="166">
        <v>61754171</v>
      </c>
      <c r="BC650" s="166" t="s">
        <v>137</v>
      </c>
      <c r="BD650" s="166" t="s">
        <v>138</v>
      </c>
      <c r="BE650" s="166" t="s">
        <v>139</v>
      </c>
      <c r="BF650" s="166" t="s">
        <v>140</v>
      </c>
      <c r="BG650" s="166" t="s">
        <v>1631</v>
      </c>
      <c r="BH650" s="166" t="s">
        <v>141</v>
      </c>
      <c r="BI650" s="166" t="s">
        <v>191</v>
      </c>
      <c r="BJ650" s="166" t="s">
        <v>111</v>
      </c>
      <c r="BK650" s="166"/>
      <c r="BL650" s="166"/>
      <c r="BM650" s="166"/>
      <c r="BN650" s="166" t="s">
        <v>192</v>
      </c>
      <c r="BO650" s="166"/>
    </row>
    <row r="651" spans="1:67">
      <c r="A651" s="166">
        <v>641</v>
      </c>
      <c r="B651" s="166" t="s">
        <v>106</v>
      </c>
      <c r="C651" s="166" t="s">
        <v>107</v>
      </c>
      <c r="D651" s="166" t="s">
        <v>4014</v>
      </c>
      <c r="E651" s="166" t="s">
        <v>4015</v>
      </c>
      <c r="F651" s="166" t="s">
        <v>4016</v>
      </c>
      <c r="G651" s="166" t="s">
        <v>4017</v>
      </c>
      <c r="H651" s="166" t="s">
        <v>4018</v>
      </c>
      <c r="I651" s="166" t="s">
        <v>111</v>
      </c>
      <c r="J651" s="166" t="s">
        <v>463</v>
      </c>
      <c r="K651" s="166" t="s">
        <v>956</v>
      </c>
      <c r="L651" s="166" t="s">
        <v>333</v>
      </c>
      <c r="M651" s="166" t="s">
        <v>327</v>
      </c>
      <c r="N651" s="166" t="s">
        <v>111</v>
      </c>
      <c r="O651" s="166" t="s">
        <v>956</v>
      </c>
      <c r="P651" s="166" t="s">
        <v>4019</v>
      </c>
      <c r="Q651" s="166" t="s">
        <v>4020</v>
      </c>
      <c r="R651" s="166" t="s">
        <v>9</v>
      </c>
      <c r="S651" s="166" t="s">
        <v>4021</v>
      </c>
      <c r="T651" s="166" t="s">
        <v>204</v>
      </c>
      <c r="U651" s="166" t="s">
        <v>4022</v>
      </c>
      <c r="V651" s="166" t="s">
        <v>119</v>
      </c>
      <c r="W651" s="166" t="s">
        <v>276</v>
      </c>
      <c r="X651" s="166" t="s">
        <v>463</v>
      </c>
      <c r="Y651" s="166" t="s">
        <v>2182</v>
      </c>
      <c r="Z651" s="166" t="s">
        <v>573</v>
      </c>
      <c r="AA651" s="166" t="s">
        <v>574</v>
      </c>
      <c r="AB651" s="166" t="s">
        <v>4020</v>
      </c>
      <c r="AC651" s="166">
        <v>5782088</v>
      </c>
      <c r="AD651" s="166" t="s">
        <v>9</v>
      </c>
      <c r="AE651" s="166" t="s">
        <v>4023</v>
      </c>
      <c r="AF651" s="166" t="s">
        <v>9</v>
      </c>
      <c r="AG651" s="166" t="s">
        <v>4023</v>
      </c>
      <c r="AH651" s="167" t="s">
        <v>41</v>
      </c>
      <c r="AI651" s="166" t="s">
        <v>4024</v>
      </c>
      <c r="AJ651" s="166" t="s">
        <v>510</v>
      </c>
      <c r="AK651" s="166" t="s">
        <v>127</v>
      </c>
      <c r="AL651" s="166" t="s">
        <v>111</v>
      </c>
      <c r="AM651" s="168">
        <v>4600</v>
      </c>
      <c r="AN651" s="166"/>
      <c r="AO651" s="166" t="s">
        <v>111</v>
      </c>
      <c r="AP651" s="166" t="s">
        <v>212</v>
      </c>
      <c r="AQ651" s="166" t="s">
        <v>184</v>
      </c>
      <c r="AR651" s="166" t="s">
        <v>843</v>
      </c>
      <c r="AS651" s="166" t="s">
        <v>4025</v>
      </c>
      <c r="AT651" s="166" t="s">
        <v>4026</v>
      </c>
      <c r="AU651" s="166" t="s">
        <v>3988</v>
      </c>
      <c r="AV651" s="166"/>
      <c r="AW651" s="166" t="s">
        <v>4027</v>
      </c>
      <c r="AX651" s="166"/>
      <c r="AY651" s="166"/>
      <c r="AZ651" s="166"/>
      <c r="BA651" s="166"/>
      <c r="BB651" s="166">
        <v>34932198</v>
      </c>
      <c r="BC651" s="166" t="s">
        <v>137</v>
      </c>
      <c r="BD651" s="166" t="s">
        <v>238</v>
      </c>
      <c r="BE651" s="166" t="s">
        <v>276</v>
      </c>
      <c r="BF651" s="166" t="s">
        <v>217</v>
      </c>
      <c r="BG651" s="166" t="s">
        <v>190</v>
      </c>
      <c r="BH651" s="166" t="s">
        <v>241</v>
      </c>
      <c r="BI651" s="166" t="s">
        <v>191</v>
      </c>
      <c r="BJ651" s="166" t="s">
        <v>111</v>
      </c>
      <c r="BK651" s="166"/>
      <c r="BL651" s="166" t="s">
        <v>142</v>
      </c>
      <c r="BM651" s="166"/>
      <c r="BN651" s="166"/>
      <c r="BO651" s="166"/>
    </row>
    <row r="652" spans="1:67">
      <c r="A652" s="166">
        <v>642</v>
      </c>
      <c r="B652" s="166" t="s">
        <v>106</v>
      </c>
      <c r="C652" s="166" t="s">
        <v>107</v>
      </c>
      <c r="D652" s="166" t="s">
        <v>4014</v>
      </c>
      <c r="E652" s="166" t="s">
        <v>4015</v>
      </c>
      <c r="F652" s="166" t="s">
        <v>4016</v>
      </c>
      <c r="G652" s="166" t="s">
        <v>4017</v>
      </c>
      <c r="H652" s="166" t="s">
        <v>4018</v>
      </c>
      <c r="I652" s="166" t="s">
        <v>111</v>
      </c>
      <c r="J652" s="166" t="s">
        <v>463</v>
      </c>
      <c r="K652" s="166" t="s">
        <v>956</v>
      </c>
      <c r="L652" s="166" t="s">
        <v>333</v>
      </c>
      <c r="M652" s="166" t="s">
        <v>327</v>
      </c>
      <c r="N652" s="166" t="s">
        <v>111</v>
      </c>
      <c r="O652" s="166" t="s">
        <v>956</v>
      </c>
      <c r="P652" s="166" t="s">
        <v>4019</v>
      </c>
      <c r="Q652" s="166" t="s">
        <v>4020</v>
      </c>
      <c r="R652" s="166" t="s">
        <v>9</v>
      </c>
      <c r="S652" s="166" t="s">
        <v>4021</v>
      </c>
      <c r="T652" s="166" t="s">
        <v>204</v>
      </c>
      <c r="U652" s="166" t="s">
        <v>4022</v>
      </c>
      <c r="V652" s="166" t="s">
        <v>119</v>
      </c>
      <c r="W652" s="166" t="s">
        <v>276</v>
      </c>
      <c r="X652" s="166" t="s">
        <v>463</v>
      </c>
      <c r="Y652" s="166" t="s">
        <v>2182</v>
      </c>
      <c r="Z652" s="166" t="s">
        <v>573</v>
      </c>
      <c r="AA652" s="166" t="s">
        <v>574</v>
      </c>
      <c r="AB652" s="166" t="s">
        <v>4020</v>
      </c>
      <c r="AC652" s="166">
        <v>5782088</v>
      </c>
      <c r="AD652" s="166" t="s">
        <v>9</v>
      </c>
      <c r="AE652" s="166" t="s">
        <v>4023</v>
      </c>
      <c r="AF652" s="166" t="s">
        <v>9</v>
      </c>
      <c r="AG652" s="166" t="s">
        <v>4023</v>
      </c>
      <c r="AH652" s="167" t="s">
        <v>41</v>
      </c>
      <c r="AI652" s="166" t="s">
        <v>4028</v>
      </c>
      <c r="AJ652" s="166" t="s">
        <v>517</v>
      </c>
      <c r="AK652" s="166" t="s">
        <v>127</v>
      </c>
      <c r="AL652" s="166" t="s">
        <v>111</v>
      </c>
      <c r="AM652" s="168">
        <v>1700</v>
      </c>
      <c r="AN652" s="166"/>
      <c r="AO652" s="166" t="s">
        <v>111</v>
      </c>
      <c r="AP652" s="166" t="s">
        <v>212</v>
      </c>
      <c r="AQ652" s="166" t="s">
        <v>184</v>
      </c>
      <c r="AR652" s="166" t="s">
        <v>843</v>
      </c>
      <c r="AS652" s="166" t="s">
        <v>4025</v>
      </c>
      <c r="AT652" s="166" t="s">
        <v>4029</v>
      </c>
      <c r="AU652" s="166" t="s">
        <v>3988</v>
      </c>
      <c r="AV652" s="166"/>
      <c r="AW652" s="166" t="s">
        <v>4027</v>
      </c>
      <c r="AX652" s="166"/>
      <c r="AY652" s="166"/>
      <c r="AZ652" s="166"/>
      <c r="BA652" s="166"/>
      <c r="BB652" s="166">
        <v>34932198</v>
      </c>
      <c r="BC652" s="166" t="s">
        <v>137</v>
      </c>
      <c r="BD652" s="166" t="s">
        <v>238</v>
      </c>
      <c r="BE652" s="166" t="s">
        <v>276</v>
      </c>
      <c r="BF652" s="166" t="s">
        <v>217</v>
      </c>
      <c r="BG652" s="166" t="s">
        <v>190</v>
      </c>
      <c r="BH652" s="166" t="s">
        <v>241</v>
      </c>
      <c r="BI652" s="166" t="s">
        <v>191</v>
      </c>
      <c r="BJ652" s="166" t="s">
        <v>111</v>
      </c>
      <c r="BK652" s="166"/>
      <c r="BL652" s="166" t="s">
        <v>142</v>
      </c>
      <c r="BM652" s="166"/>
      <c r="BN652" s="166"/>
      <c r="BO652" s="166"/>
    </row>
    <row r="653" spans="1:67">
      <c r="A653" s="166">
        <v>643</v>
      </c>
      <c r="B653" s="166" t="s">
        <v>106</v>
      </c>
      <c r="C653" s="166" t="s">
        <v>107</v>
      </c>
      <c r="D653" s="166" t="s">
        <v>3888</v>
      </c>
      <c r="E653" s="166" t="s">
        <v>4030</v>
      </c>
      <c r="F653" s="166" t="s">
        <v>1682</v>
      </c>
      <c r="G653" s="166" t="s">
        <v>4031</v>
      </c>
      <c r="H653" s="166" t="s">
        <v>4032</v>
      </c>
      <c r="I653" s="166"/>
      <c r="J653" s="166" t="s">
        <v>247</v>
      </c>
      <c r="K653" s="166" t="s">
        <v>23</v>
      </c>
      <c r="L653" s="166" t="s">
        <v>171</v>
      </c>
      <c r="M653" s="166" t="s">
        <v>172</v>
      </c>
      <c r="N653" s="166" t="s">
        <v>1685</v>
      </c>
      <c r="O653" s="166"/>
      <c r="P653" s="166"/>
      <c r="Q653" s="166" t="s">
        <v>3888</v>
      </c>
      <c r="R653" s="166" t="s">
        <v>23</v>
      </c>
      <c r="S653" s="166" t="s">
        <v>4033</v>
      </c>
      <c r="T653" s="166" t="s">
        <v>117</v>
      </c>
      <c r="U653" s="166" t="s">
        <v>4034</v>
      </c>
      <c r="V653" s="166" t="s">
        <v>119</v>
      </c>
      <c r="W653" s="166" t="s">
        <v>1032</v>
      </c>
      <c r="X653" s="166" t="s">
        <v>247</v>
      </c>
      <c r="Y653" s="166" t="s">
        <v>2048</v>
      </c>
      <c r="Z653" s="166" t="s">
        <v>2637</v>
      </c>
      <c r="AA653" s="166" t="s">
        <v>508</v>
      </c>
      <c r="AB653" s="166" t="s">
        <v>3888</v>
      </c>
      <c r="AC653" s="166">
        <v>5781666</v>
      </c>
      <c r="AD653" s="166" t="s">
        <v>23</v>
      </c>
      <c r="AE653" s="166" t="s">
        <v>4035</v>
      </c>
      <c r="AF653" s="166" t="s">
        <v>23</v>
      </c>
      <c r="AG653" s="166" t="s">
        <v>4036</v>
      </c>
      <c r="AH653" s="167" t="s">
        <v>40</v>
      </c>
      <c r="AI653" s="166" t="s">
        <v>4037</v>
      </c>
      <c r="AJ653" s="166" t="s">
        <v>1317</v>
      </c>
      <c r="AK653" s="166" t="s">
        <v>127</v>
      </c>
      <c r="AL653" s="166" t="s">
        <v>111</v>
      </c>
      <c r="AM653" s="168">
        <v>1800</v>
      </c>
      <c r="AN653" s="166"/>
      <c r="AO653" s="166" t="s">
        <v>1682</v>
      </c>
      <c r="AP653" s="166" t="s">
        <v>130</v>
      </c>
      <c r="AQ653" s="166" t="s">
        <v>184</v>
      </c>
      <c r="AR653" s="166"/>
      <c r="AS653" s="166" t="s">
        <v>3897</v>
      </c>
      <c r="AT653" s="166"/>
      <c r="AU653" s="166" t="s">
        <v>3988</v>
      </c>
      <c r="AV653" s="166"/>
      <c r="AW653" s="166" t="s">
        <v>4038</v>
      </c>
      <c r="AX653" s="166"/>
      <c r="AY653" s="166"/>
      <c r="AZ653" s="166"/>
      <c r="BA653" s="166"/>
      <c r="BB653" s="166">
        <v>62449499</v>
      </c>
      <c r="BC653" s="166" t="s">
        <v>137</v>
      </c>
      <c r="BD653" s="166" t="s">
        <v>1038</v>
      </c>
      <c r="BE653" s="166" t="s">
        <v>3899</v>
      </c>
      <c r="BF653" s="166" t="s">
        <v>111</v>
      </c>
      <c r="BG653" s="166"/>
      <c r="BH653" s="166" t="s">
        <v>241</v>
      </c>
      <c r="BI653" s="166" t="s">
        <v>137</v>
      </c>
      <c r="BJ653" s="166" t="s">
        <v>111</v>
      </c>
      <c r="BK653" s="166"/>
      <c r="BL653" s="166"/>
      <c r="BM653" s="166"/>
      <c r="BN653" s="166" t="s">
        <v>192</v>
      </c>
      <c r="BO653" s="166" t="s">
        <v>172</v>
      </c>
    </row>
    <row r="654" spans="1:67">
      <c r="A654" s="166">
        <v>644</v>
      </c>
      <c r="B654" s="166" t="s">
        <v>106</v>
      </c>
      <c r="C654" s="166" t="s">
        <v>107</v>
      </c>
      <c r="D654" s="166" t="s">
        <v>397</v>
      </c>
      <c r="E654" s="166" t="s">
        <v>4039</v>
      </c>
      <c r="F654" s="166" t="s">
        <v>1482</v>
      </c>
      <c r="G654" s="166" t="s">
        <v>4040</v>
      </c>
      <c r="H654" s="166" t="s">
        <v>4041</v>
      </c>
      <c r="I654" s="166" t="s">
        <v>111</v>
      </c>
      <c r="J654" s="166" t="s">
        <v>247</v>
      </c>
      <c r="K654" s="166" t="s">
        <v>23</v>
      </c>
      <c r="L654" s="166" t="s">
        <v>171</v>
      </c>
      <c r="M654" s="166" t="s">
        <v>419</v>
      </c>
      <c r="N654" s="166" t="s">
        <v>3018</v>
      </c>
      <c r="O654" s="166"/>
      <c r="P654" s="166"/>
      <c r="Q654" s="166" t="s">
        <v>4042</v>
      </c>
      <c r="R654" s="166" t="s">
        <v>23</v>
      </c>
      <c r="S654" s="166" t="s">
        <v>4043</v>
      </c>
      <c r="T654" s="166" t="s">
        <v>204</v>
      </c>
      <c r="U654" s="166" t="s">
        <v>4044</v>
      </c>
      <c r="V654" s="166" t="s">
        <v>119</v>
      </c>
      <c r="W654" s="166" t="s">
        <v>820</v>
      </c>
      <c r="X654" s="166" t="s">
        <v>1893</v>
      </c>
      <c r="Y654" s="166" t="s">
        <v>4045</v>
      </c>
      <c r="Z654" s="166" t="s">
        <v>4046</v>
      </c>
      <c r="AA654" s="166" t="s">
        <v>255</v>
      </c>
      <c r="AB654" s="166" t="s">
        <v>4042</v>
      </c>
      <c r="AC654" s="166">
        <v>5881494</v>
      </c>
      <c r="AD654" s="166" t="s">
        <v>23</v>
      </c>
      <c r="AE654" s="166" t="s">
        <v>4047</v>
      </c>
      <c r="AF654" s="166" t="s">
        <v>23</v>
      </c>
      <c r="AG654" s="166" t="s">
        <v>4047</v>
      </c>
      <c r="AH654" s="167" t="s">
        <v>40</v>
      </c>
      <c r="AI654" s="166" t="s">
        <v>2438</v>
      </c>
      <c r="AJ654" s="166" t="s">
        <v>825</v>
      </c>
      <c r="AK654" s="166" t="s">
        <v>127</v>
      </c>
      <c r="AL654" s="166" t="s">
        <v>111</v>
      </c>
      <c r="AM654" s="168">
        <v>5180</v>
      </c>
      <c r="AN654" s="166"/>
      <c r="AO654" s="166" t="s">
        <v>23</v>
      </c>
      <c r="AP654" s="166" t="s">
        <v>212</v>
      </c>
      <c r="AQ654" s="166" t="s">
        <v>184</v>
      </c>
      <c r="AR654" s="166" t="s">
        <v>843</v>
      </c>
      <c r="AS654" s="166" t="s">
        <v>4048</v>
      </c>
      <c r="AT654" s="166" t="s">
        <v>4049</v>
      </c>
      <c r="AU654" s="166" t="s">
        <v>4050</v>
      </c>
      <c r="AV654" s="166"/>
      <c r="AW654" s="166" t="s">
        <v>4051</v>
      </c>
      <c r="AX654" s="166"/>
      <c r="AY654" s="166"/>
      <c r="AZ654" s="166"/>
      <c r="BA654" s="166"/>
      <c r="BB654" s="166">
        <v>79449352</v>
      </c>
      <c r="BC654" s="166" t="s">
        <v>137</v>
      </c>
      <c r="BD654" s="166" t="s">
        <v>4052</v>
      </c>
      <c r="BE654" s="166" t="s">
        <v>825</v>
      </c>
      <c r="BF654" s="166" t="s">
        <v>111</v>
      </c>
      <c r="BG654" s="166"/>
      <c r="BH654" s="166" t="s">
        <v>218</v>
      </c>
      <c r="BI654" s="166" t="s">
        <v>191</v>
      </c>
      <c r="BJ654" s="166" t="s">
        <v>111</v>
      </c>
      <c r="BK654" s="166"/>
      <c r="BL654" s="166" t="s">
        <v>142</v>
      </c>
      <c r="BM654" s="166"/>
      <c r="BN654" s="166" t="s">
        <v>192</v>
      </c>
      <c r="BO654" s="166" t="s">
        <v>307</v>
      </c>
    </row>
    <row r="655" spans="1:67">
      <c r="A655" s="166">
        <v>645</v>
      </c>
      <c r="B655" s="166" t="s">
        <v>106</v>
      </c>
      <c r="C655" s="166" t="s">
        <v>107</v>
      </c>
      <c r="D655" s="166" t="s">
        <v>1522</v>
      </c>
      <c r="E655" s="166" t="s">
        <v>4053</v>
      </c>
      <c r="F655" s="166" t="s">
        <v>201</v>
      </c>
      <c r="G655" s="166" t="s">
        <v>4054</v>
      </c>
      <c r="H655" s="166" t="s">
        <v>4055</v>
      </c>
      <c r="I655" s="166" t="s">
        <v>111</v>
      </c>
      <c r="J655" s="166" t="s">
        <v>112</v>
      </c>
      <c r="K655" s="166" t="s">
        <v>23</v>
      </c>
      <c r="L655" s="166" t="s">
        <v>113</v>
      </c>
      <c r="M655" s="166" t="s">
        <v>292</v>
      </c>
      <c r="N655" s="166" t="s">
        <v>4056</v>
      </c>
      <c r="O655" s="166"/>
      <c r="P655" s="166"/>
      <c r="Q655" s="166" t="s">
        <v>4057</v>
      </c>
      <c r="R655" s="166" t="s">
        <v>23</v>
      </c>
      <c r="S655" s="166" t="s">
        <v>4058</v>
      </c>
      <c r="T655" s="166" t="s">
        <v>204</v>
      </c>
      <c r="U655" s="166" t="s">
        <v>4059</v>
      </c>
      <c r="V655" s="166" t="s">
        <v>119</v>
      </c>
      <c r="W655" s="166" t="s">
        <v>120</v>
      </c>
      <c r="X655" s="166" t="s">
        <v>112</v>
      </c>
      <c r="Y655" s="166" t="s">
        <v>4060</v>
      </c>
      <c r="Z655" s="166" t="s">
        <v>4061</v>
      </c>
      <c r="AA655" s="166" t="s">
        <v>719</v>
      </c>
      <c r="AB655" s="166" t="s">
        <v>4057</v>
      </c>
      <c r="AC655" s="166">
        <v>5857109</v>
      </c>
      <c r="AD655" s="166" t="s">
        <v>23</v>
      </c>
      <c r="AE655" s="166" t="s">
        <v>4062</v>
      </c>
      <c r="AF655" s="166" t="s">
        <v>23</v>
      </c>
      <c r="AG655" s="166" t="s">
        <v>4063</v>
      </c>
      <c r="AH655" s="167" t="s">
        <v>41</v>
      </c>
      <c r="AI655" s="166" t="s">
        <v>2381</v>
      </c>
      <c r="AJ655" s="166" t="s">
        <v>2382</v>
      </c>
      <c r="AK655" s="166" t="s">
        <v>127</v>
      </c>
      <c r="AL655" s="166" t="s">
        <v>111</v>
      </c>
      <c r="AM655" s="168">
        <v>10359.5</v>
      </c>
      <c r="AN655" s="166"/>
      <c r="AO655" s="166" t="s">
        <v>4064</v>
      </c>
      <c r="AP655" s="166" t="s">
        <v>212</v>
      </c>
      <c r="AQ655" s="166" t="s">
        <v>184</v>
      </c>
      <c r="AR655" s="166" t="s">
        <v>1296</v>
      </c>
      <c r="AS655" s="166" t="s">
        <v>4065</v>
      </c>
      <c r="AT655" s="166" t="s">
        <v>4066</v>
      </c>
      <c r="AU655" s="166" t="s">
        <v>4067</v>
      </c>
      <c r="AV655" s="166"/>
      <c r="AW655" s="166" t="s">
        <v>4068</v>
      </c>
      <c r="AX655" s="166"/>
      <c r="AY655" s="166"/>
      <c r="AZ655" s="166"/>
      <c r="BA655" s="166"/>
      <c r="BB655" s="166">
        <v>91671590</v>
      </c>
      <c r="BC655" s="166" t="s">
        <v>137</v>
      </c>
      <c r="BD655" s="166" t="s">
        <v>138</v>
      </c>
      <c r="BE655" s="166" t="s">
        <v>2374</v>
      </c>
      <c r="BF655" s="166" t="s">
        <v>140</v>
      </c>
      <c r="BG655" s="166"/>
      <c r="BH655" s="166" t="s">
        <v>141</v>
      </c>
      <c r="BI655" s="166" t="s">
        <v>191</v>
      </c>
      <c r="BJ655" s="166" t="s">
        <v>111</v>
      </c>
      <c r="BK655" s="166"/>
      <c r="BL655" s="166" t="s">
        <v>142</v>
      </c>
      <c r="BM655" s="166"/>
      <c r="BN655" s="166" t="s">
        <v>378</v>
      </c>
      <c r="BO655" s="166" t="s">
        <v>307</v>
      </c>
    </row>
    <row r="656" spans="1:67">
      <c r="A656" s="166">
        <v>646</v>
      </c>
      <c r="B656" s="166" t="s">
        <v>106</v>
      </c>
      <c r="C656" s="166" t="s">
        <v>107</v>
      </c>
      <c r="D656" s="166" t="s">
        <v>1522</v>
      </c>
      <c r="E656" s="166" t="s">
        <v>4053</v>
      </c>
      <c r="F656" s="166" t="s">
        <v>201</v>
      </c>
      <c r="G656" s="166" t="s">
        <v>4054</v>
      </c>
      <c r="H656" s="166" t="s">
        <v>4055</v>
      </c>
      <c r="I656" s="166" t="s">
        <v>111</v>
      </c>
      <c r="J656" s="166" t="s">
        <v>112</v>
      </c>
      <c r="K656" s="166" t="s">
        <v>23</v>
      </c>
      <c r="L656" s="166" t="s">
        <v>113</v>
      </c>
      <c r="M656" s="166" t="s">
        <v>292</v>
      </c>
      <c r="N656" s="166" t="s">
        <v>4056</v>
      </c>
      <c r="O656" s="166"/>
      <c r="P656" s="166"/>
      <c r="Q656" s="166" t="s">
        <v>4057</v>
      </c>
      <c r="R656" s="166" t="s">
        <v>23</v>
      </c>
      <c r="S656" s="166" t="s">
        <v>4058</v>
      </c>
      <c r="T656" s="166" t="s">
        <v>204</v>
      </c>
      <c r="U656" s="166" t="s">
        <v>4059</v>
      </c>
      <c r="V656" s="166" t="s">
        <v>119</v>
      </c>
      <c r="W656" s="166" t="s">
        <v>120</v>
      </c>
      <c r="X656" s="166" t="s">
        <v>112</v>
      </c>
      <c r="Y656" s="166" t="s">
        <v>4060</v>
      </c>
      <c r="Z656" s="166" t="s">
        <v>4061</v>
      </c>
      <c r="AA656" s="166" t="s">
        <v>719</v>
      </c>
      <c r="AB656" s="166" t="s">
        <v>4057</v>
      </c>
      <c r="AC656" s="166">
        <v>5857109</v>
      </c>
      <c r="AD656" s="166" t="s">
        <v>23</v>
      </c>
      <c r="AE656" s="166" t="s">
        <v>4062</v>
      </c>
      <c r="AF656" s="166" t="s">
        <v>23</v>
      </c>
      <c r="AG656" s="166" t="s">
        <v>4063</v>
      </c>
      <c r="AH656" s="167" t="s">
        <v>41</v>
      </c>
      <c r="AI656" s="166" t="s">
        <v>2378</v>
      </c>
      <c r="AJ656" s="166" t="s">
        <v>2379</v>
      </c>
      <c r="AK656" s="166" t="s">
        <v>127</v>
      </c>
      <c r="AL656" s="166" t="s">
        <v>111</v>
      </c>
      <c r="AM656" s="168">
        <v>1573.8</v>
      </c>
      <c r="AN656" s="166"/>
      <c r="AO656" s="166" t="s">
        <v>4064</v>
      </c>
      <c r="AP656" s="166" t="s">
        <v>212</v>
      </c>
      <c r="AQ656" s="166" t="s">
        <v>184</v>
      </c>
      <c r="AR656" s="166" t="s">
        <v>1296</v>
      </c>
      <c r="AS656" s="166" t="s">
        <v>4065</v>
      </c>
      <c r="AT656" s="166" t="s">
        <v>4069</v>
      </c>
      <c r="AU656" s="166" t="s">
        <v>4067</v>
      </c>
      <c r="AV656" s="166"/>
      <c r="AW656" s="166" t="s">
        <v>4068</v>
      </c>
      <c r="AX656" s="166"/>
      <c r="AY656" s="166"/>
      <c r="AZ656" s="166"/>
      <c r="BA656" s="166"/>
      <c r="BB656" s="166">
        <v>91671590</v>
      </c>
      <c r="BC656" s="166" t="s">
        <v>137</v>
      </c>
      <c r="BD656" s="166" t="s">
        <v>138</v>
      </c>
      <c r="BE656" s="166" t="s">
        <v>2374</v>
      </c>
      <c r="BF656" s="166" t="s">
        <v>140</v>
      </c>
      <c r="BG656" s="166"/>
      <c r="BH656" s="166" t="s">
        <v>141</v>
      </c>
      <c r="BI656" s="166" t="s">
        <v>191</v>
      </c>
      <c r="BJ656" s="166" t="s">
        <v>111</v>
      </c>
      <c r="BK656" s="166"/>
      <c r="BL656" s="166" t="s">
        <v>142</v>
      </c>
      <c r="BM656" s="166"/>
      <c r="BN656" s="166" t="s">
        <v>378</v>
      </c>
      <c r="BO656" s="166" t="s">
        <v>307</v>
      </c>
    </row>
    <row r="657" spans="1:67">
      <c r="A657" s="166">
        <v>647</v>
      </c>
      <c r="B657" s="166" t="s">
        <v>106</v>
      </c>
      <c r="C657" s="166" t="s">
        <v>107</v>
      </c>
      <c r="D657" s="166" t="s">
        <v>1522</v>
      </c>
      <c r="E657" s="166" t="s">
        <v>4053</v>
      </c>
      <c r="F657" s="166" t="s">
        <v>201</v>
      </c>
      <c r="G657" s="166" t="s">
        <v>4054</v>
      </c>
      <c r="H657" s="166" t="s">
        <v>4055</v>
      </c>
      <c r="I657" s="166" t="s">
        <v>111</v>
      </c>
      <c r="J657" s="166" t="s">
        <v>112</v>
      </c>
      <c r="K657" s="166" t="s">
        <v>23</v>
      </c>
      <c r="L657" s="166" t="s">
        <v>113</v>
      </c>
      <c r="M657" s="166" t="s">
        <v>292</v>
      </c>
      <c r="N657" s="166" t="s">
        <v>4056</v>
      </c>
      <c r="O657" s="166"/>
      <c r="P657" s="166"/>
      <c r="Q657" s="166" t="s">
        <v>4057</v>
      </c>
      <c r="R657" s="166" t="s">
        <v>23</v>
      </c>
      <c r="S657" s="166" t="s">
        <v>4058</v>
      </c>
      <c r="T657" s="166" t="s">
        <v>204</v>
      </c>
      <c r="U657" s="166" t="s">
        <v>4059</v>
      </c>
      <c r="V657" s="166" t="s">
        <v>119</v>
      </c>
      <c r="W657" s="166" t="s">
        <v>120</v>
      </c>
      <c r="X657" s="166" t="s">
        <v>112</v>
      </c>
      <c r="Y657" s="166" t="s">
        <v>4060</v>
      </c>
      <c r="Z657" s="166" t="s">
        <v>4061</v>
      </c>
      <c r="AA657" s="166" t="s">
        <v>719</v>
      </c>
      <c r="AB657" s="166" t="s">
        <v>4057</v>
      </c>
      <c r="AC657" s="166">
        <v>5857109</v>
      </c>
      <c r="AD657" s="166" t="s">
        <v>23</v>
      </c>
      <c r="AE657" s="166" t="s">
        <v>4062</v>
      </c>
      <c r="AF657" s="166" t="s">
        <v>23</v>
      </c>
      <c r="AG657" s="166" t="s">
        <v>4063</v>
      </c>
      <c r="AH657" s="167" t="s">
        <v>41</v>
      </c>
      <c r="AI657" s="166" t="s">
        <v>2375</v>
      </c>
      <c r="AJ657" s="166" t="s">
        <v>2376</v>
      </c>
      <c r="AK657" s="166" t="s">
        <v>127</v>
      </c>
      <c r="AL657" s="166" t="s">
        <v>111</v>
      </c>
      <c r="AM657" s="168">
        <v>10859.5</v>
      </c>
      <c r="AN657" s="166"/>
      <c r="AO657" s="166" t="s">
        <v>4064</v>
      </c>
      <c r="AP657" s="166" t="s">
        <v>212</v>
      </c>
      <c r="AQ657" s="166" t="s">
        <v>184</v>
      </c>
      <c r="AR657" s="166" t="s">
        <v>1296</v>
      </c>
      <c r="AS657" s="166" t="s">
        <v>4065</v>
      </c>
      <c r="AT657" s="166" t="s">
        <v>4070</v>
      </c>
      <c r="AU657" s="166" t="s">
        <v>4067</v>
      </c>
      <c r="AV657" s="166"/>
      <c r="AW657" s="166" t="s">
        <v>4068</v>
      </c>
      <c r="AX657" s="166"/>
      <c r="AY657" s="166"/>
      <c r="AZ657" s="166"/>
      <c r="BA657" s="166"/>
      <c r="BB657" s="166">
        <v>91671590</v>
      </c>
      <c r="BC657" s="166" t="s">
        <v>137</v>
      </c>
      <c r="BD657" s="166" t="s">
        <v>138</v>
      </c>
      <c r="BE657" s="166" t="s">
        <v>2374</v>
      </c>
      <c r="BF657" s="166" t="s">
        <v>140</v>
      </c>
      <c r="BG657" s="166"/>
      <c r="BH657" s="166" t="s">
        <v>141</v>
      </c>
      <c r="BI657" s="166" t="s">
        <v>191</v>
      </c>
      <c r="BJ657" s="166" t="s">
        <v>111</v>
      </c>
      <c r="BK657" s="166"/>
      <c r="BL657" s="166" t="s">
        <v>142</v>
      </c>
      <c r="BM657" s="166"/>
      <c r="BN657" s="166" t="s">
        <v>378</v>
      </c>
      <c r="BO657" s="166" t="s">
        <v>307</v>
      </c>
    </row>
    <row r="658" spans="1:67">
      <c r="A658" s="166">
        <v>648</v>
      </c>
      <c r="B658" s="166" t="s">
        <v>106</v>
      </c>
      <c r="C658" s="166" t="s">
        <v>107</v>
      </c>
      <c r="D658" s="166" t="s">
        <v>1522</v>
      </c>
      <c r="E658" s="166" t="s">
        <v>4053</v>
      </c>
      <c r="F658" s="166" t="s">
        <v>201</v>
      </c>
      <c r="G658" s="166" t="s">
        <v>4054</v>
      </c>
      <c r="H658" s="166" t="s">
        <v>4055</v>
      </c>
      <c r="I658" s="166" t="s">
        <v>111</v>
      </c>
      <c r="J658" s="166" t="s">
        <v>112</v>
      </c>
      <c r="K658" s="166" t="s">
        <v>23</v>
      </c>
      <c r="L658" s="166" t="s">
        <v>113</v>
      </c>
      <c r="M658" s="166" t="s">
        <v>292</v>
      </c>
      <c r="N658" s="166" t="s">
        <v>4056</v>
      </c>
      <c r="O658" s="166"/>
      <c r="P658" s="166"/>
      <c r="Q658" s="166" t="s">
        <v>4057</v>
      </c>
      <c r="R658" s="166" t="s">
        <v>23</v>
      </c>
      <c r="S658" s="166" t="s">
        <v>4058</v>
      </c>
      <c r="T658" s="166" t="s">
        <v>204</v>
      </c>
      <c r="U658" s="166" t="s">
        <v>4059</v>
      </c>
      <c r="V658" s="166" t="s">
        <v>119</v>
      </c>
      <c r="W658" s="166" t="s">
        <v>120</v>
      </c>
      <c r="X658" s="166" t="s">
        <v>112</v>
      </c>
      <c r="Y658" s="166" t="s">
        <v>4060</v>
      </c>
      <c r="Z658" s="166" t="s">
        <v>4061</v>
      </c>
      <c r="AA658" s="166" t="s">
        <v>719</v>
      </c>
      <c r="AB658" s="166" t="s">
        <v>4057</v>
      </c>
      <c r="AC658" s="166">
        <v>5857109</v>
      </c>
      <c r="AD658" s="166" t="s">
        <v>23</v>
      </c>
      <c r="AE658" s="166" t="s">
        <v>4062</v>
      </c>
      <c r="AF658" s="166" t="s">
        <v>23</v>
      </c>
      <c r="AG658" s="166" t="s">
        <v>4063</v>
      </c>
      <c r="AH658" s="167" t="s">
        <v>41</v>
      </c>
      <c r="AI658" s="166" t="s">
        <v>2384</v>
      </c>
      <c r="AJ658" s="166" t="s">
        <v>2385</v>
      </c>
      <c r="AK658" s="166" t="s">
        <v>127</v>
      </c>
      <c r="AL658" s="166" t="s">
        <v>111</v>
      </c>
      <c r="AM658" s="168">
        <v>1573.8</v>
      </c>
      <c r="AN658" s="166"/>
      <c r="AO658" s="166" t="s">
        <v>4064</v>
      </c>
      <c r="AP658" s="166" t="s">
        <v>212</v>
      </c>
      <c r="AQ658" s="166" t="s">
        <v>184</v>
      </c>
      <c r="AR658" s="166" t="s">
        <v>1296</v>
      </c>
      <c r="AS658" s="166" t="s">
        <v>4065</v>
      </c>
      <c r="AT658" s="166" t="s">
        <v>4071</v>
      </c>
      <c r="AU658" s="166" t="s">
        <v>4067</v>
      </c>
      <c r="AV658" s="166"/>
      <c r="AW658" s="166" t="s">
        <v>4068</v>
      </c>
      <c r="AX658" s="166"/>
      <c r="AY658" s="166"/>
      <c r="AZ658" s="166"/>
      <c r="BA658" s="166"/>
      <c r="BB658" s="166">
        <v>91671590</v>
      </c>
      <c r="BC658" s="166" t="s">
        <v>137</v>
      </c>
      <c r="BD658" s="166" t="s">
        <v>138</v>
      </c>
      <c r="BE658" s="166" t="s">
        <v>2374</v>
      </c>
      <c r="BF658" s="166" t="s">
        <v>140</v>
      </c>
      <c r="BG658" s="166"/>
      <c r="BH658" s="166" t="s">
        <v>141</v>
      </c>
      <c r="BI658" s="166" t="s">
        <v>191</v>
      </c>
      <c r="BJ658" s="166" t="s">
        <v>111</v>
      </c>
      <c r="BK658" s="166"/>
      <c r="BL658" s="166" t="s">
        <v>142</v>
      </c>
      <c r="BM658" s="166"/>
      <c r="BN658" s="166" t="s">
        <v>378</v>
      </c>
      <c r="BO658" s="166" t="s">
        <v>307</v>
      </c>
    </row>
    <row r="659" spans="1:67">
      <c r="A659" s="166">
        <v>649</v>
      </c>
      <c r="B659" s="166" t="s">
        <v>106</v>
      </c>
      <c r="C659" s="166" t="s">
        <v>107</v>
      </c>
      <c r="D659" s="166" t="s">
        <v>1522</v>
      </c>
      <c r="E659" s="166" t="s">
        <v>4053</v>
      </c>
      <c r="F659" s="166" t="s">
        <v>201</v>
      </c>
      <c r="G659" s="166" t="s">
        <v>4054</v>
      </c>
      <c r="H659" s="166" t="s">
        <v>4055</v>
      </c>
      <c r="I659" s="166" t="s">
        <v>111</v>
      </c>
      <c r="J659" s="166" t="s">
        <v>112</v>
      </c>
      <c r="K659" s="166" t="s">
        <v>23</v>
      </c>
      <c r="L659" s="166" t="s">
        <v>113</v>
      </c>
      <c r="M659" s="166" t="s">
        <v>292</v>
      </c>
      <c r="N659" s="166" t="s">
        <v>4056</v>
      </c>
      <c r="O659" s="166"/>
      <c r="P659" s="166"/>
      <c r="Q659" s="166" t="s">
        <v>4057</v>
      </c>
      <c r="R659" s="166" t="s">
        <v>23</v>
      </c>
      <c r="S659" s="166" t="s">
        <v>4058</v>
      </c>
      <c r="T659" s="166" t="s">
        <v>204</v>
      </c>
      <c r="U659" s="166" t="s">
        <v>4059</v>
      </c>
      <c r="V659" s="166" t="s">
        <v>119</v>
      </c>
      <c r="W659" s="166" t="s">
        <v>120</v>
      </c>
      <c r="X659" s="166" t="s">
        <v>112</v>
      </c>
      <c r="Y659" s="166" t="s">
        <v>4060</v>
      </c>
      <c r="Z659" s="166" t="s">
        <v>4061</v>
      </c>
      <c r="AA659" s="166" t="s">
        <v>719</v>
      </c>
      <c r="AB659" s="166" t="s">
        <v>4057</v>
      </c>
      <c r="AC659" s="166">
        <v>5857109</v>
      </c>
      <c r="AD659" s="166" t="s">
        <v>23</v>
      </c>
      <c r="AE659" s="166" t="s">
        <v>4062</v>
      </c>
      <c r="AF659" s="166" t="s">
        <v>23</v>
      </c>
      <c r="AG659" s="166" t="s">
        <v>4063</v>
      </c>
      <c r="AH659" s="167" t="s">
        <v>41</v>
      </c>
      <c r="AI659" s="166" t="s">
        <v>4072</v>
      </c>
      <c r="AJ659" s="166" t="s">
        <v>4073</v>
      </c>
      <c r="AK659" s="166" t="s">
        <v>127</v>
      </c>
      <c r="AL659" s="166" t="s">
        <v>111</v>
      </c>
      <c r="AM659" s="168">
        <v>1573.8</v>
      </c>
      <c r="AN659" s="166"/>
      <c r="AO659" s="166" t="s">
        <v>4064</v>
      </c>
      <c r="AP659" s="166" t="s">
        <v>212</v>
      </c>
      <c r="AQ659" s="166" t="s">
        <v>184</v>
      </c>
      <c r="AR659" s="166" t="s">
        <v>1296</v>
      </c>
      <c r="AS659" s="166" t="s">
        <v>4065</v>
      </c>
      <c r="AT659" s="166" t="s">
        <v>4074</v>
      </c>
      <c r="AU659" s="166" t="s">
        <v>4067</v>
      </c>
      <c r="AV659" s="166"/>
      <c r="AW659" s="166" t="s">
        <v>4068</v>
      </c>
      <c r="AX659" s="166"/>
      <c r="AY659" s="166"/>
      <c r="AZ659" s="166"/>
      <c r="BA659" s="166"/>
      <c r="BB659" s="166">
        <v>91671590</v>
      </c>
      <c r="BC659" s="166" t="s">
        <v>137</v>
      </c>
      <c r="BD659" s="166" t="s">
        <v>138</v>
      </c>
      <c r="BE659" s="166" t="s">
        <v>2374</v>
      </c>
      <c r="BF659" s="166" t="s">
        <v>140</v>
      </c>
      <c r="BG659" s="166"/>
      <c r="BH659" s="166" t="s">
        <v>141</v>
      </c>
      <c r="BI659" s="166" t="s">
        <v>191</v>
      </c>
      <c r="BJ659" s="166" t="s">
        <v>111</v>
      </c>
      <c r="BK659" s="166"/>
      <c r="BL659" s="166" t="s">
        <v>142</v>
      </c>
      <c r="BM659" s="166"/>
      <c r="BN659" s="166" t="s">
        <v>378</v>
      </c>
      <c r="BO659" s="166" t="s">
        <v>307</v>
      </c>
    </row>
    <row r="660" spans="1:67">
      <c r="A660" s="166">
        <v>650</v>
      </c>
      <c r="B660" s="166" t="s">
        <v>106</v>
      </c>
      <c r="C660" s="166" t="s">
        <v>107</v>
      </c>
      <c r="D660" s="166" t="s">
        <v>1522</v>
      </c>
      <c r="E660" s="166" t="s">
        <v>4053</v>
      </c>
      <c r="F660" s="166" t="s">
        <v>201</v>
      </c>
      <c r="G660" s="166" t="s">
        <v>4054</v>
      </c>
      <c r="H660" s="166" t="s">
        <v>4055</v>
      </c>
      <c r="I660" s="166" t="s">
        <v>111</v>
      </c>
      <c r="J660" s="166" t="s">
        <v>112</v>
      </c>
      <c r="K660" s="166" t="s">
        <v>23</v>
      </c>
      <c r="L660" s="166" t="s">
        <v>113</v>
      </c>
      <c r="M660" s="166" t="s">
        <v>292</v>
      </c>
      <c r="N660" s="166" t="s">
        <v>4056</v>
      </c>
      <c r="O660" s="166"/>
      <c r="P660" s="166"/>
      <c r="Q660" s="166" t="s">
        <v>4057</v>
      </c>
      <c r="R660" s="166" t="s">
        <v>23</v>
      </c>
      <c r="S660" s="166" t="s">
        <v>4058</v>
      </c>
      <c r="T660" s="166" t="s">
        <v>204</v>
      </c>
      <c r="U660" s="166" t="s">
        <v>4059</v>
      </c>
      <c r="V660" s="166" t="s">
        <v>119</v>
      </c>
      <c r="W660" s="166" t="s">
        <v>120</v>
      </c>
      <c r="X660" s="166" t="s">
        <v>112</v>
      </c>
      <c r="Y660" s="166" t="s">
        <v>4060</v>
      </c>
      <c r="Z660" s="166" t="s">
        <v>4061</v>
      </c>
      <c r="AA660" s="166" t="s">
        <v>719</v>
      </c>
      <c r="AB660" s="166" t="s">
        <v>4057</v>
      </c>
      <c r="AC660" s="166">
        <v>5857109</v>
      </c>
      <c r="AD660" s="166" t="s">
        <v>23</v>
      </c>
      <c r="AE660" s="166" t="s">
        <v>4062</v>
      </c>
      <c r="AF660" s="166" t="s">
        <v>23</v>
      </c>
      <c r="AG660" s="166" t="s">
        <v>4063</v>
      </c>
      <c r="AH660" s="167" t="s">
        <v>41</v>
      </c>
      <c r="AI660" s="166" t="s">
        <v>2387</v>
      </c>
      <c r="AJ660" s="166" t="s">
        <v>2388</v>
      </c>
      <c r="AK660" s="166" t="s">
        <v>127</v>
      </c>
      <c r="AL660" s="166" t="s">
        <v>111</v>
      </c>
      <c r="AM660" s="168">
        <v>10859.6</v>
      </c>
      <c r="AN660" s="166"/>
      <c r="AO660" s="166" t="s">
        <v>4064</v>
      </c>
      <c r="AP660" s="166" t="s">
        <v>212</v>
      </c>
      <c r="AQ660" s="166" t="s">
        <v>184</v>
      </c>
      <c r="AR660" s="166" t="s">
        <v>1296</v>
      </c>
      <c r="AS660" s="166" t="s">
        <v>4065</v>
      </c>
      <c r="AT660" s="166" t="s">
        <v>4075</v>
      </c>
      <c r="AU660" s="166" t="s">
        <v>4067</v>
      </c>
      <c r="AV660" s="166"/>
      <c r="AW660" s="166" t="s">
        <v>4068</v>
      </c>
      <c r="AX660" s="166"/>
      <c r="AY660" s="166"/>
      <c r="AZ660" s="166"/>
      <c r="BA660" s="166"/>
      <c r="BB660" s="166">
        <v>91671590</v>
      </c>
      <c r="BC660" s="166" t="s">
        <v>137</v>
      </c>
      <c r="BD660" s="166" t="s">
        <v>138</v>
      </c>
      <c r="BE660" s="166" t="s">
        <v>2374</v>
      </c>
      <c r="BF660" s="166" t="s">
        <v>140</v>
      </c>
      <c r="BG660" s="166"/>
      <c r="BH660" s="166" t="s">
        <v>141</v>
      </c>
      <c r="BI660" s="166" t="s">
        <v>191</v>
      </c>
      <c r="BJ660" s="166" t="s">
        <v>111</v>
      </c>
      <c r="BK660" s="166"/>
      <c r="BL660" s="166" t="s">
        <v>142</v>
      </c>
      <c r="BM660" s="166"/>
      <c r="BN660" s="166" t="s">
        <v>378</v>
      </c>
      <c r="BO660" s="166" t="s">
        <v>307</v>
      </c>
    </row>
    <row r="661" spans="1:67">
      <c r="A661" s="166">
        <v>651</v>
      </c>
      <c r="B661" s="166" t="s">
        <v>106</v>
      </c>
      <c r="C661" s="166" t="s">
        <v>107</v>
      </c>
      <c r="D661" s="166" t="s">
        <v>1522</v>
      </c>
      <c r="E661" s="166" t="s">
        <v>4053</v>
      </c>
      <c r="F661" s="166" t="s">
        <v>201</v>
      </c>
      <c r="G661" s="166" t="s">
        <v>4054</v>
      </c>
      <c r="H661" s="166" t="s">
        <v>4055</v>
      </c>
      <c r="I661" s="166" t="s">
        <v>111</v>
      </c>
      <c r="J661" s="166" t="s">
        <v>112</v>
      </c>
      <c r="K661" s="166" t="s">
        <v>23</v>
      </c>
      <c r="L661" s="166" t="s">
        <v>113</v>
      </c>
      <c r="M661" s="166" t="s">
        <v>292</v>
      </c>
      <c r="N661" s="166" t="s">
        <v>4056</v>
      </c>
      <c r="O661" s="166"/>
      <c r="P661" s="166"/>
      <c r="Q661" s="166" t="s">
        <v>4057</v>
      </c>
      <c r="R661" s="166" t="s">
        <v>23</v>
      </c>
      <c r="S661" s="166" t="s">
        <v>4058</v>
      </c>
      <c r="T661" s="166" t="s">
        <v>204</v>
      </c>
      <c r="U661" s="166" t="s">
        <v>4059</v>
      </c>
      <c r="V661" s="166" t="s">
        <v>119</v>
      </c>
      <c r="W661" s="166" t="s">
        <v>120</v>
      </c>
      <c r="X661" s="166" t="s">
        <v>112</v>
      </c>
      <c r="Y661" s="166" t="s">
        <v>4060</v>
      </c>
      <c r="Z661" s="166" t="s">
        <v>4061</v>
      </c>
      <c r="AA661" s="166" t="s">
        <v>719</v>
      </c>
      <c r="AB661" s="166" t="s">
        <v>4057</v>
      </c>
      <c r="AC661" s="166">
        <v>5857109</v>
      </c>
      <c r="AD661" s="166" t="s">
        <v>23</v>
      </c>
      <c r="AE661" s="166" t="s">
        <v>4062</v>
      </c>
      <c r="AF661" s="166" t="s">
        <v>23</v>
      </c>
      <c r="AG661" s="166" t="s">
        <v>4063</v>
      </c>
      <c r="AH661" s="167" t="s">
        <v>41</v>
      </c>
      <c r="AI661" s="166" t="s">
        <v>4076</v>
      </c>
      <c r="AJ661" s="166" t="s">
        <v>723</v>
      </c>
      <c r="AK661" s="166" t="s">
        <v>127</v>
      </c>
      <c r="AL661" s="166" t="s">
        <v>111</v>
      </c>
      <c r="AM661" s="168">
        <v>3000</v>
      </c>
      <c r="AN661" s="166"/>
      <c r="AO661" s="166" t="s">
        <v>4064</v>
      </c>
      <c r="AP661" s="166" t="s">
        <v>212</v>
      </c>
      <c r="AQ661" s="166" t="s">
        <v>184</v>
      </c>
      <c r="AR661" s="166" t="s">
        <v>1296</v>
      </c>
      <c r="AS661" s="166" t="s">
        <v>4065</v>
      </c>
      <c r="AT661" s="166"/>
      <c r="AU661" s="166" t="s">
        <v>4067</v>
      </c>
      <c r="AV661" s="166"/>
      <c r="AW661" s="166" t="s">
        <v>4068</v>
      </c>
      <c r="AX661" s="166"/>
      <c r="AY661" s="166"/>
      <c r="AZ661" s="166"/>
      <c r="BA661" s="166"/>
      <c r="BB661" s="166">
        <v>91671590</v>
      </c>
      <c r="BC661" s="166" t="s">
        <v>137</v>
      </c>
      <c r="BD661" s="166" t="s">
        <v>138</v>
      </c>
      <c r="BE661" s="166" t="s">
        <v>2374</v>
      </c>
      <c r="BF661" s="166" t="s">
        <v>140</v>
      </c>
      <c r="BG661" s="166"/>
      <c r="BH661" s="166" t="s">
        <v>141</v>
      </c>
      <c r="BI661" s="166" t="s">
        <v>191</v>
      </c>
      <c r="BJ661" s="166" t="s">
        <v>111</v>
      </c>
      <c r="BK661" s="166"/>
      <c r="BL661" s="166"/>
      <c r="BM661" s="166"/>
      <c r="BN661" s="166" t="s">
        <v>378</v>
      </c>
      <c r="BO661" s="166" t="s">
        <v>307</v>
      </c>
    </row>
    <row r="662" spans="1:67">
      <c r="A662" s="166">
        <v>652</v>
      </c>
      <c r="B662" s="166" t="s">
        <v>106</v>
      </c>
      <c r="C662" s="166" t="s">
        <v>107</v>
      </c>
      <c r="D662" s="166" t="s">
        <v>1522</v>
      </c>
      <c r="E662" s="166" t="s">
        <v>4053</v>
      </c>
      <c r="F662" s="166" t="s">
        <v>201</v>
      </c>
      <c r="G662" s="166" t="s">
        <v>4054</v>
      </c>
      <c r="H662" s="166" t="s">
        <v>4055</v>
      </c>
      <c r="I662" s="166" t="s">
        <v>111</v>
      </c>
      <c r="J662" s="166" t="s">
        <v>112</v>
      </c>
      <c r="K662" s="166" t="s">
        <v>23</v>
      </c>
      <c r="L662" s="166" t="s">
        <v>113</v>
      </c>
      <c r="M662" s="166" t="s">
        <v>292</v>
      </c>
      <c r="N662" s="166" t="s">
        <v>4056</v>
      </c>
      <c r="O662" s="166"/>
      <c r="P662" s="166"/>
      <c r="Q662" s="166" t="s">
        <v>4057</v>
      </c>
      <c r="R662" s="166" t="s">
        <v>23</v>
      </c>
      <c r="S662" s="166" t="s">
        <v>4058</v>
      </c>
      <c r="T662" s="166" t="s">
        <v>204</v>
      </c>
      <c r="U662" s="166" t="s">
        <v>4059</v>
      </c>
      <c r="V662" s="166" t="s">
        <v>119</v>
      </c>
      <c r="W662" s="166" t="s">
        <v>120</v>
      </c>
      <c r="X662" s="166" t="s">
        <v>112</v>
      </c>
      <c r="Y662" s="166" t="s">
        <v>4060</v>
      </c>
      <c r="Z662" s="166" t="s">
        <v>4061</v>
      </c>
      <c r="AA662" s="166" t="s">
        <v>719</v>
      </c>
      <c r="AB662" s="166" t="s">
        <v>4057</v>
      </c>
      <c r="AC662" s="166">
        <v>5857109</v>
      </c>
      <c r="AD662" s="166" t="s">
        <v>23</v>
      </c>
      <c r="AE662" s="166" t="s">
        <v>4062</v>
      </c>
      <c r="AF662" s="166" t="s">
        <v>23</v>
      </c>
      <c r="AG662" s="166" t="s">
        <v>4063</v>
      </c>
      <c r="AH662" s="167" t="s">
        <v>41</v>
      </c>
      <c r="AI662" s="166" t="s">
        <v>4077</v>
      </c>
      <c r="AJ662" s="166" t="s">
        <v>935</v>
      </c>
      <c r="AK662" s="166" t="s">
        <v>127</v>
      </c>
      <c r="AL662" s="166" t="s">
        <v>111</v>
      </c>
      <c r="AM662" s="168">
        <v>10000</v>
      </c>
      <c r="AN662" s="166"/>
      <c r="AO662" s="166" t="s">
        <v>4064</v>
      </c>
      <c r="AP662" s="166" t="s">
        <v>212</v>
      </c>
      <c r="AQ662" s="166" t="s">
        <v>184</v>
      </c>
      <c r="AR662" s="166" t="s">
        <v>1296</v>
      </c>
      <c r="AS662" s="166" t="s">
        <v>4065</v>
      </c>
      <c r="AT662" s="166"/>
      <c r="AU662" s="166" t="s">
        <v>4067</v>
      </c>
      <c r="AV662" s="166"/>
      <c r="AW662" s="166" t="s">
        <v>4068</v>
      </c>
      <c r="AX662" s="166"/>
      <c r="AY662" s="166"/>
      <c r="AZ662" s="166"/>
      <c r="BA662" s="166"/>
      <c r="BB662" s="166">
        <v>91671590</v>
      </c>
      <c r="BC662" s="166" t="s">
        <v>137</v>
      </c>
      <c r="BD662" s="166" t="s">
        <v>138</v>
      </c>
      <c r="BE662" s="166" t="s">
        <v>2374</v>
      </c>
      <c r="BF662" s="166" t="s">
        <v>140</v>
      </c>
      <c r="BG662" s="166"/>
      <c r="BH662" s="166" t="s">
        <v>141</v>
      </c>
      <c r="BI662" s="166" t="s">
        <v>191</v>
      </c>
      <c r="BJ662" s="166" t="s">
        <v>111</v>
      </c>
      <c r="BK662" s="166"/>
      <c r="BL662" s="166"/>
      <c r="BM662" s="166"/>
      <c r="BN662" s="166" t="s">
        <v>378</v>
      </c>
      <c r="BO662" s="166" t="s">
        <v>307</v>
      </c>
    </row>
    <row r="663" spans="1:67">
      <c r="A663" s="166">
        <v>653</v>
      </c>
      <c r="B663" s="166" t="s">
        <v>106</v>
      </c>
      <c r="C663" s="166" t="s">
        <v>107</v>
      </c>
      <c r="D663" s="166" t="s">
        <v>4078</v>
      </c>
      <c r="E663" s="166" t="s">
        <v>4079</v>
      </c>
      <c r="F663" s="166" t="s">
        <v>663</v>
      </c>
      <c r="G663" s="166" t="s">
        <v>4080</v>
      </c>
      <c r="H663" s="166" t="s">
        <v>4081</v>
      </c>
      <c r="I663" s="166" t="s">
        <v>111</v>
      </c>
      <c r="J663" s="166" t="s">
        <v>112</v>
      </c>
      <c r="K663" s="166" t="s">
        <v>23</v>
      </c>
      <c r="L663" s="166" t="s">
        <v>171</v>
      </c>
      <c r="M663" s="166" t="s">
        <v>975</v>
      </c>
      <c r="N663" s="166" t="s">
        <v>3018</v>
      </c>
      <c r="O663" s="166"/>
      <c r="P663" s="166"/>
      <c r="Q663" s="166" t="s">
        <v>4082</v>
      </c>
      <c r="R663" s="166" t="s">
        <v>23</v>
      </c>
      <c r="S663" s="166" t="s">
        <v>4083</v>
      </c>
      <c r="T663" s="166" t="s">
        <v>204</v>
      </c>
      <c r="U663" s="166" t="s">
        <v>4084</v>
      </c>
      <c r="V663" s="166" t="s">
        <v>119</v>
      </c>
      <c r="W663" s="166" t="s">
        <v>227</v>
      </c>
      <c r="X663" s="166" t="s">
        <v>112</v>
      </c>
      <c r="Y663" s="166" t="s">
        <v>901</v>
      </c>
      <c r="Z663" s="166" t="s">
        <v>2638</v>
      </c>
      <c r="AA663" s="166" t="s">
        <v>2638</v>
      </c>
      <c r="AB663" s="166" t="s">
        <v>4082</v>
      </c>
      <c r="AC663" s="166">
        <v>5855823</v>
      </c>
      <c r="AD663" s="166" t="s">
        <v>23</v>
      </c>
      <c r="AE663" s="166" t="s">
        <v>4085</v>
      </c>
      <c r="AF663" s="166" t="s">
        <v>23</v>
      </c>
      <c r="AG663" s="166" t="s">
        <v>4086</v>
      </c>
      <c r="AH663" s="167" t="s">
        <v>38</v>
      </c>
      <c r="AI663" s="166" t="s">
        <v>4087</v>
      </c>
      <c r="AJ663" s="166" t="s">
        <v>1068</v>
      </c>
      <c r="AK663" s="166" t="s">
        <v>127</v>
      </c>
      <c r="AL663" s="166" t="s">
        <v>111</v>
      </c>
      <c r="AM663" s="168">
        <v>86500</v>
      </c>
      <c r="AN663" s="166"/>
      <c r="AO663" s="166" t="s">
        <v>23</v>
      </c>
      <c r="AP663" s="166" t="s">
        <v>212</v>
      </c>
      <c r="AQ663" s="166" t="s">
        <v>184</v>
      </c>
      <c r="AR663" s="166"/>
      <c r="AS663" s="166" t="s">
        <v>4088</v>
      </c>
      <c r="AT663" s="166"/>
      <c r="AU663" s="166" t="s">
        <v>618</v>
      </c>
      <c r="AV663" s="166"/>
      <c r="AW663" s="166" t="s">
        <v>4089</v>
      </c>
      <c r="AX663" s="166"/>
      <c r="AY663" s="166"/>
      <c r="AZ663" s="166"/>
      <c r="BA663" s="166"/>
      <c r="BB663" s="166">
        <v>89230003</v>
      </c>
      <c r="BC663" s="166" t="s">
        <v>137</v>
      </c>
      <c r="BD663" s="166" t="s">
        <v>138</v>
      </c>
      <c r="BE663" s="166" t="s">
        <v>239</v>
      </c>
      <c r="BF663" s="166" t="s">
        <v>217</v>
      </c>
      <c r="BG663" s="166" t="s">
        <v>450</v>
      </c>
      <c r="BH663" s="166" t="s">
        <v>141</v>
      </c>
      <c r="BI663" s="166" t="s">
        <v>191</v>
      </c>
      <c r="BJ663" s="166" t="s">
        <v>111</v>
      </c>
      <c r="BK663" s="166"/>
      <c r="BL663" s="166"/>
      <c r="BM663" s="166"/>
      <c r="BN663" s="166" t="s">
        <v>192</v>
      </c>
      <c r="BO663" s="166" t="s">
        <v>307</v>
      </c>
    </row>
    <row r="664" spans="1:67">
      <c r="A664" s="166">
        <v>654</v>
      </c>
      <c r="B664" s="166" t="s">
        <v>106</v>
      </c>
      <c r="C664" s="166" t="s">
        <v>107</v>
      </c>
      <c r="D664" s="166" t="s">
        <v>1319</v>
      </c>
      <c r="E664" s="166" t="s">
        <v>4090</v>
      </c>
      <c r="F664" s="166" t="s">
        <v>201</v>
      </c>
      <c r="G664" s="166" t="s">
        <v>4091</v>
      </c>
      <c r="H664" s="166" t="s">
        <v>4092</v>
      </c>
      <c r="I664" s="166" t="s">
        <v>111</v>
      </c>
      <c r="J664" s="166" t="s">
        <v>247</v>
      </c>
      <c r="K664" s="166" t="s">
        <v>9</v>
      </c>
      <c r="L664" s="166" t="s">
        <v>113</v>
      </c>
      <c r="M664" s="166" t="s">
        <v>114</v>
      </c>
      <c r="N664" s="166" t="s">
        <v>4093</v>
      </c>
      <c r="O664" s="166"/>
      <c r="P664" s="166"/>
      <c r="Q664" s="166" t="s">
        <v>4094</v>
      </c>
      <c r="R664" s="166" t="s">
        <v>9</v>
      </c>
      <c r="S664" s="166" t="s">
        <v>4095</v>
      </c>
      <c r="T664" s="166" t="s">
        <v>204</v>
      </c>
      <c r="U664" s="166" t="s">
        <v>4096</v>
      </c>
      <c r="V664" s="166" t="s">
        <v>119</v>
      </c>
      <c r="W664" s="166" t="s">
        <v>120</v>
      </c>
      <c r="X664" s="166" t="s">
        <v>247</v>
      </c>
      <c r="Y664" s="166" t="s">
        <v>1779</v>
      </c>
      <c r="Z664" s="166" t="s">
        <v>4097</v>
      </c>
      <c r="AA664" s="166" t="s">
        <v>4098</v>
      </c>
      <c r="AB664" s="166" t="s">
        <v>4094</v>
      </c>
      <c r="AC664" s="166">
        <v>5855333</v>
      </c>
      <c r="AD664" s="166" t="s">
        <v>9</v>
      </c>
      <c r="AE664" s="166" t="s">
        <v>4099</v>
      </c>
      <c r="AF664" s="166" t="s">
        <v>9</v>
      </c>
      <c r="AG664" s="166" t="s">
        <v>4099</v>
      </c>
      <c r="AH664" s="167" t="s">
        <v>41</v>
      </c>
      <c r="AI664" s="166" t="s">
        <v>2807</v>
      </c>
      <c r="AJ664" s="166" t="s">
        <v>2808</v>
      </c>
      <c r="AK664" s="166" t="s">
        <v>127</v>
      </c>
      <c r="AL664" s="166" t="s">
        <v>111</v>
      </c>
      <c r="AM664" s="168">
        <v>10000</v>
      </c>
      <c r="AN664" s="166"/>
      <c r="AO664" s="166" t="s">
        <v>4100</v>
      </c>
      <c r="AP664" s="166" t="s">
        <v>212</v>
      </c>
      <c r="AQ664" s="166" t="s">
        <v>184</v>
      </c>
      <c r="AR664" s="166" t="s">
        <v>1013</v>
      </c>
      <c r="AS664" s="166" t="s">
        <v>4101</v>
      </c>
      <c r="AT664" s="166" t="s">
        <v>4102</v>
      </c>
      <c r="AU664" s="166" t="s">
        <v>640</v>
      </c>
      <c r="AV664" s="166"/>
      <c r="AW664" s="166" t="s">
        <v>4103</v>
      </c>
      <c r="AX664" s="166"/>
      <c r="AY664" s="166"/>
      <c r="AZ664" s="166"/>
      <c r="BA664" s="166"/>
      <c r="BB664" s="166">
        <v>92254076</v>
      </c>
      <c r="BC664" s="166" t="s">
        <v>137</v>
      </c>
      <c r="BD664" s="166" t="s">
        <v>138</v>
      </c>
      <c r="BE664" s="166" t="s">
        <v>2109</v>
      </c>
      <c r="BF664" s="166" t="s">
        <v>4104</v>
      </c>
      <c r="BG664" s="166" t="s">
        <v>1631</v>
      </c>
      <c r="BH664" s="166" t="s">
        <v>218</v>
      </c>
      <c r="BI664" s="166" t="s">
        <v>191</v>
      </c>
      <c r="BJ664" s="166" t="s">
        <v>111</v>
      </c>
      <c r="BK664" s="166"/>
      <c r="BL664" s="166" t="s">
        <v>142</v>
      </c>
      <c r="BM664" s="166"/>
      <c r="BN664" s="166" t="s">
        <v>192</v>
      </c>
      <c r="BO664" s="166" t="s">
        <v>307</v>
      </c>
    </row>
    <row r="665" spans="1:67">
      <c r="A665" s="166">
        <v>655</v>
      </c>
      <c r="B665" s="166" t="s">
        <v>106</v>
      </c>
      <c r="C665" s="166" t="s">
        <v>107</v>
      </c>
      <c r="D665" s="166" t="s">
        <v>1319</v>
      </c>
      <c r="E665" s="166" t="s">
        <v>4090</v>
      </c>
      <c r="F665" s="166" t="s">
        <v>201</v>
      </c>
      <c r="G665" s="166" t="s">
        <v>4091</v>
      </c>
      <c r="H665" s="166" t="s">
        <v>4092</v>
      </c>
      <c r="I665" s="166" t="s">
        <v>111</v>
      </c>
      <c r="J665" s="166" t="s">
        <v>247</v>
      </c>
      <c r="K665" s="166" t="s">
        <v>9</v>
      </c>
      <c r="L665" s="166" t="s">
        <v>113</v>
      </c>
      <c r="M665" s="166" t="s">
        <v>114</v>
      </c>
      <c r="N665" s="166" t="s">
        <v>4093</v>
      </c>
      <c r="O665" s="166"/>
      <c r="P665" s="166"/>
      <c r="Q665" s="166" t="s">
        <v>4094</v>
      </c>
      <c r="R665" s="166" t="s">
        <v>9</v>
      </c>
      <c r="S665" s="166" t="s">
        <v>4095</v>
      </c>
      <c r="T665" s="166" t="s">
        <v>204</v>
      </c>
      <c r="U665" s="166" t="s">
        <v>4096</v>
      </c>
      <c r="V665" s="166" t="s">
        <v>119</v>
      </c>
      <c r="W665" s="166" t="s">
        <v>120</v>
      </c>
      <c r="X665" s="166" t="s">
        <v>247</v>
      </c>
      <c r="Y665" s="166" t="s">
        <v>1779</v>
      </c>
      <c r="Z665" s="166" t="s">
        <v>4097</v>
      </c>
      <c r="AA665" s="166" t="s">
        <v>4098</v>
      </c>
      <c r="AB665" s="166" t="s">
        <v>4094</v>
      </c>
      <c r="AC665" s="166">
        <v>5855333</v>
      </c>
      <c r="AD665" s="166" t="s">
        <v>9</v>
      </c>
      <c r="AE665" s="166" t="s">
        <v>4099</v>
      </c>
      <c r="AF665" s="166" t="s">
        <v>9</v>
      </c>
      <c r="AG665" s="166" t="s">
        <v>4099</v>
      </c>
      <c r="AH665" s="167" t="s">
        <v>41</v>
      </c>
      <c r="AI665" s="166" t="s">
        <v>2810</v>
      </c>
      <c r="AJ665" s="166" t="s">
        <v>158</v>
      </c>
      <c r="AK665" s="166" t="s">
        <v>127</v>
      </c>
      <c r="AL665" s="166" t="s">
        <v>111</v>
      </c>
      <c r="AM665" s="168">
        <v>6731.2</v>
      </c>
      <c r="AN665" s="166"/>
      <c r="AO665" s="166" t="s">
        <v>4100</v>
      </c>
      <c r="AP665" s="166" t="s">
        <v>212</v>
      </c>
      <c r="AQ665" s="166" t="s">
        <v>184</v>
      </c>
      <c r="AR665" s="166" t="s">
        <v>1013</v>
      </c>
      <c r="AS665" s="166" t="s">
        <v>4101</v>
      </c>
      <c r="AT665" s="166" t="s">
        <v>4105</v>
      </c>
      <c r="AU665" s="166" t="s">
        <v>640</v>
      </c>
      <c r="AV665" s="166"/>
      <c r="AW665" s="166" t="s">
        <v>4103</v>
      </c>
      <c r="AX665" s="166"/>
      <c r="AY665" s="166"/>
      <c r="AZ665" s="166"/>
      <c r="BA665" s="166"/>
      <c r="BB665" s="166">
        <v>92254076</v>
      </c>
      <c r="BC665" s="166" t="s">
        <v>137</v>
      </c>
      <c r="BD665" s="166" t="s">
        <v>138</v>
      </c>
      <c r="BE665" s="166" t="s">
        <v>2109</v>
      </c>
      <c r="BF665" s="166" t="s">
        <v>4104</v>
      </c>
      <c r="BG665" s="166" t="s">
        <v>1631</v>
      </c>
      <c r="BH665" s="166" t="s">
        <v>218</v>
      </c>
      <c r="BI665" s="166" t="s">
        <v>191</v>
      </c>
      <c r="BJ665" s="166" t="s">
        <v>111</v>
      </c>
      <c r="BK665" s="166"/>
      <c r="BL665" s="166" t="s">
        <v>142</v>
      </c>
      <c r="BM665" s="166"/>
      <c r="BN665" s="166" t="s">
        <v>192</v>
      </c>
      <c r="BO665" s="166" t="s">
        <v>307</v>
      </c>
    </row>
    <row r="666" spans="1:67">
      <c r="A666" s="166">
        <v>656</v>
      </c>
      <c r="B666" s="166" t="s">
        <v>106</v>
      </c>
      <c r="C666" s="166" t="s">
        <v>107</v>
      </c>
      <c r="D666" s="166" t="s">
        <v>1319</v>
      </c>
      <c r="E666" s="166" t="s">
        <v>4090</v>
      </c>
      <c r="F666" s="166" t="s">
        <v>201</v>
      </c>
      <c r="G666" s="166" t="s">
        <v>4091</v>
      </c>
      <c r="H666" s="166" t="s">
        <v>4092</v>
      </c>
      <c r="I666" s="166" t="s">
        <v>111</v>
      </c>
      <c r="J666" s="166" t="s">
        <v>247</v>
      </c>
      <c r="K666" s="166" t="s">
        <v>9</v>
      </c>
      <c r="L666" s="166" t="s">
        <v>113</v>
      </c>
      <c r="M666" s="166" t="s">
        <v>114</v>
      </c>
      <c r="N666" s="166" t="s">
        <v>4093</v>
      </c>
      <c r="O666" s="166"/>
      <c r="P666" s="166"/>
      <c r="Q666" s="166" t="s">
        <v>4094</v>
      </c>
      <c r="R666" s="166" t="s">
        <v>9</v>
      </c>
      <c r="S666" s="166" t="s">
        <v>4095</v>
      </c>
      <c r="T666" s="166" t="s">
        <v>204</v>
      </c>
      <c r="U666" s="166" t="s">
        <v>4096</v>
      </c>
      <c r="V666" s="166" t="s">
        <v>119</v>
      </c>
      <c r="W666" s="166" t="s">
        <v>120</v>
      </c>
      <c r="X666" s="166" t="s">
        <v>247</v>
      </c>
      <c r="Y666" s="166" t="s">
        <v>1779</v>
      </c>
      <c r="Z666" s="166" t="s">
        <v>4097</v>
      </c>
      <c r="AA666" s="166" t="s">
        <v>4098</v>
      </c>
      <c r="AB666" s="166" t="s">
        <v>4094</v>
      </c>
      <c r="AC666" s="166">
        <v>5855333</v>
      </c>
      <c r="AD666" s="166" t="s">
        <v>9</v>
      </c>
      <c r="AE666" s="166" t="s">
        <v>4099</v>
      </c>
      <c r="AF666" s="166" t="s">
        <v>9</v>
      </c>
      <c r="AG666" s="166" t="s">
        <v>4099</v>
      </c>
      <c r="AH666" s="167" t="s">
        <v>41</v>
      </c>
      <c r="AI666" s="166" t="s">
        <v>154</v>
      </c>
      <c r="AJ666" s="166" t="s">
        <v>155</v>
      </c>
      <c r="AK666" s="166" t="s">
        <v>127</v>
      </c>
      <c r="AL666" s="166" t="s">
        <v>111</v>
      </c>
      <c r="AM666" s="168">
        <v>3220.9</v>
      </c>
      <c r="AN666" s="166"/>
      <c r="AO666" s="166" t="s">
        <v>4100</v>
      </c>
      <c r="AP666" s="166" t="s">
        <v>212</v>
      </c>
      <c r="AQ666" s="166" t="s">
        <v>184</v>
      </c>
      <c r="AR666" s="166" t="s">
        <v>1013</v>
      </c>
      <c r="AS666" s="166" t="s">
        <v>4101</v>
      </c>
      <c r="AT666" s="166" t="s">
        <v>4106</v>
      </c>
      <c r="AU666" s="166" t="s">
        <v>640</v>
      </c>
      <c r="AV666" s="166"/>
      <c r="AW666" s="166" t="s">
        <v>4103</v>
      </c>
      <c r="AX666" s="166"/>
      <c r="AY666" s="166"/>
      <c r="AZ666" s="166"/>
      <c r="BA666" s="166"/>
      <c r="BB666" s="166">
        <v>92254076</v>
      </c>
      <c r="BC666" s="166" t="s">
        <v>137</v>
      </c>
      <c r="BD666" s="166" t="s">
        <v>138</v>
      </c>
      <c r="BE666" s="166" t="s">
        <v>2109</v>
      </c>
      <c r="BF666" s="166" t="s">
        <v>4104</v>
      </c>
      <c r="BG666" s="166" t="s">
        <v>1631</v>
      </c>
      <c r="BH666" s="166" t="s">
        <v>218</v>
      </c>
      <c r="BI666" s="166" t="s">
        <v>191</v>
      </c>
      <c r="BJ666" s="166" t="s">
        <v>111</v>
      </c>
      <c r="BK666" s="166"/>
      <c r="BL666" s="166" t="s">
        <v>142</v>
      </c>
      <c r="BM666" s="166"/>
      <c r="BN666" s="166" t="s">
        <v>192</v>
      </c>
      <c r="BO666" s="166" t="s">
        <v>307</v>
      </c>
    </row>
    <row r="667" spans="1:67">
      <c r="A667" s="166">
        <v>657</v>
      </c>
      <c r="B667" s="166" t="s">
        <v>106</v>
      </c>
      <c r="C667" s="166" t="s">
        <v>107</v>
      </c>
      <c r="D667" s="166" t="s">
        <v>1319</v>
      </c>
      <c r="E667" s="166" t="s">
        <v>4090</v>
      </c>
      <c r="F667" s="166" t="s">
        <v>201</v>
      </c>
      <c r="G667" s="166" t="s">
        <v>4091</v>
      </c>
      <c r="H667" s="166" t="s">
        <v>4092</v>
      </c>
      <c r="I667" s="166" t="s">
        <v>111</v>
      </c>
      <c r="J667" s="166" t="s">
        <v>247</v>
      </c>
      <c r="K667" s="166" t="s">
        <v>9</v>
      </c>
      <c r="L667" s="166" t="s">
        <v>113</v>
      </c>
      <c r="M667" s="166" t="s">
        <v>114</v>
      </c>
      <c r="N667" s="166" t="s">
        <v>4093</v>
      </c>
      <c r="O667" s="166"/>
      <c r="P667" s="166"/>
      <c r="Q667" s="166" t="s">
        <v>4094</v>
      </c>
      <c r="R667" s="166" t="s">
        <v>9</v>
      </c>
      <c r="S667" s="166" t="s">
        <v>4095</v>
      </c>
      <c r="T667" s="166" t="s">
        <v>204</v>
      </c>
      <c r="U667" s="166" t="s">
        <v>4096</v>
      </c>
      <c r="V667" s="166" t="s">
        <v>119</v>
      </c>
      <c r="W667" s="166" t="s">
        <v>120</v>
      </c>
      <c r="X667" s="166" t="s">
        <v>247</v>
      </c>
      <c r="Y667" s="166" t="s">
        <v>1779</v>
      </c>
      <c r="Z667" s="166" t="s">
        <v>4097</v>
      </c>
      <c r="AA667" s="166" t="s">
        <v>4098</v>
      </c>
      <c r="AB667" s="166" t="s">
        <v>4094</v>
      </c>
      <c r="AC667" s="166">
        <v>5855333</v>
      </c>
      <c r="AD667" s="166" t="s">
        <v>9</v>
      </c>
      <c r="AE667" s="166" t="s">
        <v>4099</v>
      </c>
      <c r="AF667" s="166" t="s">
        <v>9</v>
      </c>
      <c r="AG667" s="166" t="s">
        <v>4099</v>
      </c>
      <c r="AH667" s="167" t="s">
        <v>41</v>
      </c>
      <c r="AI667" s="166" t="s">
        <v>1475</v>
      </c>
      <c r="AJ667" s="166" t="s">
        <v>913</v>
      </c>
      <c r="AK667" s="166" t="s">
        <v>127</v>
      </c>
      <c r="AL667" s="166" t="s">
        <v>111</v>
      </c>
      <c r="AM667" s="168">
        <v>7488.6</v>
      </c>
      <c r="AN667" s="166"/>
      <c r="AO667" s="166" t="s">
        <v>4100</v>
      </c>
      <c r="AP667" s="166" t="s">
        <v>212</v>
      </c>
      <c r="AQ667" s="166" t="s">
        <v>184</v>
      </c>
      <c r="AR667" s="166" t="s">
        <v>1013</v>
      </c>
      <c r="AS667" s="166" t="s">
        <v>4101</v>
      </c>
      <c r="AT667" s="166" t="s">
        <v>4107</v>
      </c>
      <c r="AU667" s="166" t="s">
        <v>640</v>
      </c>
      <c r="AV667" s="166"/>
      <c r="AW667" s="166" t="s">
        <v>4103</v>
      </c>
      <c r="AX667" s="166"/>
      <c r="AY667" s="166"/>
      <c r="AZ667" s="166"/>
      <c r="BA667" s="166"/>
      <c r="BB667" s="166">
        <v>92254076</v>
      </c>
      <c r="BC667" s="166" t="s">
        <v>137</v>
      </c>
      <c r="BD667" s="166" t="s">
        <v>138</v>
      </c>
      <c r="BE667" s="166" t="s">
        <v>2109</v>
      </c>
      <c r="BF667" s="166" t="s">
        <v>4104</v>
      </c>
      <c r="BG667" s="166" t="s">
        <v>1631</v>
      </c>
      <c r="BH667" s="166" t="s">
        <v>218</v>
      </c>
      <c r="BI667" s="166" t="s">
        <v>191</v>
      </c>
      <c r="BJ667" s="166" t="s">
        <v>111</v>
      </c>
      <c r="BK667" s="166"/>
      <c r="BL667" s="166" t="s">
        <v>142</v>
      </c>
      <c r="BM667" s="166"/>
      <c r="BN667" s="166" t="s">
        <v>192</v>
      </c>
      <c r="BO667" s="166" t="s">
        <v>307</v>
      </c>
    </row>
    <row r="668" spans="1:67">
      <c r="A668" s="166">
        <v>658</v>
      </c>
      <c r="B668" s="166" t="s">
        <v>106</v>
      </c>
      <c r="C668" s="166" t="s">
        <v>107</v>
      </c>
      <c r="D668" s="166" t="s">
        <v>1319</v>
      </c>
      <c r="E668" s="166" t="s">
        <v>4090</v>
      </c>
      <c r="F668" s="166" t="s">
        <v>201</v>
      </c>
      <c r="G668" s="166" t="s">
        <v>4091</v>
      </c>
      <c r="H668" s="166" t="s">
        <v>4092</v>
      </c>
      <c r="I668" s="166" t="s">
        <v>111</v>
      </c>
      <c r="J668" s="166" t="s">
        <v>247</v>
      </c>
      <c r="K668" s="166" t="s">
        <v>9</v>
      </c>
      <c r="L668" s="166" t="s">
        <v>113</v>
      </c>
      <c r="M668" s="166" t="s">
        <v>114</v>
      </c>
      <c r="N668" s="166" t="s">
        <v>4093</v>
      </c>
      <c r="O668" s="166"/>
      <c r="P668" s="166"/>
      <c r="Q668" s="166" t="s">
        <v>4094</v>
      </c>
      <c r="R668" s="166" t="s">
        <v>9</v>
      </c>
      <c r="S668" s="166" t="s">
        <v>4095</v>
      </c>
      <c r="T668" s="166" t="s">
        <v>204</v>
      </c>
      <c r="U668" s="166" t="s">
        <v>4096</v>
      </c>
      <c r="V668" s="166" t="s">
        <v>119</v>
      </c>
      <c r="W668" s="166" t="s">
        <v>120</v>
      </c>
      <c r="X668" s="166" t="s">
        <v>247</v>
      </c>
      <c r="Y668" s="166" t="s">
        <v>1779</v>
      </c>
      <c r="Z668" s="166" t="s">
        <v>4097</v>
      </c>
      <c r="AA668" s="166" t="s">
        <v>4098</v>
      </c>
      <c r="AB668" s="166" t="s">
        <v>4094</v>
      </c>
      <c r="AC668" s="166">
        <v>5855333</v>
      </c>
      <c r="AD668" s="166" t="s">
        <v>9</v>
      </c>
      <c r="AE668" s="166" t="s">
        <v>4099</v>
      </c>
      <c r="AF668" s="166" t="s">
        <v>9</v>
      </c>
      <c r="AG668" s="166" t="s">
        <v>4099</v>
      </c>
      <c r="AH668" s="167" t="s">
        <v>41</v>
      </c>
      <c r="AI668" s="166" t="s">
        <v>2797</v>
      </c>
      <c r="AJ668" s="166" t="s">
        <v>164</v>
      </c>
      <c r="AK668" s="166" t="s">
        <v>127</v>
      </c>
      <c r="AL668" s="166" t="s">
        <v>111</v>
      </c>
      <c r="AM668" s="168">
        <v>4622</v>
      </c>
      <c r="AN668" s="166"/>
      <c r="AO668" s="166" t="s">
        <v>4100</v>
      </c>
      <c r="AP668" s="166" t="s">
        <v>212</v>
      </c>
      <c r="AQ668" s="166" t="s">
        <v>184</v>
      </c>
      <c r="AR668" s="166" t="s">
        <v>1013</v>
      </c>
      <c r="AS668" s="166" t="s">
        <v>4101</v>
      </c>
      <c r="AT668" s="166" t="s">
        <v>4108</v>
      </c>
      <c r="AU668" s="166" t="s">
        <v>640</v>
      </c>
      <c r="AV668" s="166"/>
      <c r="AW668" s="166" t="s">
        <v>4103</v>
      </c>
      <c r="AX668" s="166"/>
      <c r="AY668" s="166"/>
      <c r="AZ668" s="166"/>
      <c r="BA668" s="166"/>
      <c r="BB668" s="166">
        <v>92254076</v>
      </c>
      <c r="BC668" s="166" t="s">
        <v>137</v>
      </c>
      <c r="BD668" s="166" t="s">
        <v>138</v>
      </c>
      <c r="BE668" s="166" t="s">
        <v>2109</v>
      </c>
      <c r="BF668" s="166" t="s">
        <v>4104</v>
      </c>
      <c r="BG668" s="166" t="s">
        <v>1631</v>
      </c>
      <c r="BH668" s="166" t="s">
        <v>218</v>
      </c>
      <c r="BI668" s="166" t="s">
        <v>191</v>
      </c>
      <c r="BJ668" s="166" t="s">
        <v>111</v>
      </c>
      <c r="BK668" s="166"/>
      <c r="BL668" s="166" t="s">
        <v>142</v>
      </c>
      <c r="BM668" s="166"/>
      <c r="BN668" s="166" t="s">
        <v>192</v>
      </c>
      <c r="BO668" s="166" t="s">
        <v>307</v>
      </c>
    </row>
    <row r="669" spans="1:67">
      <c r="A669" s="166">
        <v>659</v>
      </c>
      <c r="B669" s="166" t="s">
        <v>106</v>
      </c>
      <c r="C669" s="166" t="s">
        <v>107</v>
      </c>
      <c r="D669" s="166" t="s">
        <v>1319</v>
      </c>
      <c r="E669" s="166" t="s">
        <v>4090</v>
      </c>
      <c r="F669" s="166" t="s">
        <v>201</v>
      </c>
      <c r="G669" s="166" t="s">
        <v>4091</v>
      </c>
      <c r="H669" s="166" t="s">
        <v>4092</v>
      </c>
      <c r="I669" s="166" t="s">
        <v>111</v>
      </c>
      <c r="J669" s="166" t="s">
        <v>247</v>
      </c>
      <c r="K669" s="166" t="s">
        <v>9</v>
      </c>
      <c r="L669" s="166" t="s">
        <v>113</v>
      </c>
      <c r="M669" s="166" t="s">
        <v>114</v>
      </c>
      <c r="N669" s="166" t="s">
        <v>4093</v>
      </c>
      <c r="O669" s="166"/>
      <c r="P669" s="166"/>
      <c r="Q669" s="166" t="s">
        <v>4094</v>
      </c>
      <c r="R669" s="166" t="s">
        <v>9</v>
      </c>
      <c r="S669" s="166" t="s">
        <v>4095</v>
      </c>
      <c r="T669" s="166" t="s">
        <v>204</v>
      </c>
      <c r="U669" s="166" t="s">
        <v>4096</v>
      </c>
      <c r="V669" s="166" t="s">
        <v>119</v>
      </c>
      <c r="W669" s="166" t="s">
        <v>120</v>
      </c>
      <c r="X669" s="166" t="s">
        <v>247</v>
      </c>
      <c r="Y669" s="166" t="s">
        <v>1779</v>
      </c>
      <c r="Z669" s="166" t="s">
        <v>4097</v>
      </c>
      <c r="AA669" s="166" t="s">
        <v>4098</v>
      </c>
      <c r="AB669" s="166" t="s">
        <v>4094</v>
      </c>
      <c r="AC669" s="166">
        <v>5855333</v>
      </c>
      <c r="AD669" s="166" t="s">
        <v>9</v>
      </c>
      <c r="AE669" s="166" t="s">
        <v>4099</v>
      </c>
      <c r="AF669" s="166" t="s">
        <v>9</v>
      </c>
      <c r="AG669" s="166" t="s">
        <v>4099</v>
      </c>
      <c r="AH669" s="167" t="s">
        <v>41</v>
      </c>
      <c r="AI669" s="166" t="s">
        <v>151</v>
      </c>
      <c r="AJ669" s="166" t="s">
        <v>152</v>
      </c>
      <c r="AK669" s="166" t="s">
        <v>127</v>
      </c>
      <c r="AL669" s="166" t="s">
        <v>111</v>
      </c>
      <c r="AM669" s="168">
        <v>6763.9</v>
      </c>
      <c r="AN669" s="166"/>
      <c r="AO669" s="166" t="s">
        <v>4100</v>
      </c>
      <c r="AP669" s="166" t="s">
        <v>212</v>
      </c>
      <c r="AQ669" s="166" t="s">
        <v>184</v>
      </c>
      <c r="AR669" s="166" t="s">
        <v>1013</v>
      </c>
      <c r="AS669" s="166" t="s">
        <v>4101</v>
      </c>
      <c r="AT669" s="166" t="s">
        <v>4109</v>
      </c>
      <c r="AU669" s="166" t="s">
        <v>640</v>
      </c>
      <c r="AV669" s="166"/>
      <c r="AW669" s="166" t="s">
        <v>4103</v>
      </c>
      <c r="AX669" s="166"/>
      <c r="AY669" s="166"/>
      <c r="AZ669" s="166"/>
      <c r="BA669" s="166"/>
      <c r="BB669" s="166">
        <v>92254076</v>
      </c>
      <c r="BC669" s="166" t="s">
        <v>137</v>
      </c>
      <c r="BD669" s="166" t="s">
        <v>138</v>
      </c>
      <c r="BE669" s="166" t="s">
        <v>2109</v>
      </c>
      <c r="BF669" s="166" t="s">
        <v>4104</v>
      </c>
      <c r="BG669" s="166" t="s">
        <v>1631</v>
      </c>
      <c r="BH669" s="166" t="s">
        <v>218</v>
      </c>
      <c r="BI669" s="166" t="s">
        <v>191</v>
      </c>
      <c r="BJ669" s="166" t="s">
        <v>111</v>
      </c>
      <c r="BK669" s="166"/>
      <c r="BL669" s="166" t="s">
        <v>142</v>
      </c>
      <c r="BM669" s="166"/>
      <c r="BN669" s="166" t="s">
        <v>192</v>
      </c>
      <c r="BO669" s="166" t="s">
        <v>307</v>
      </c>
    </row>
    <row r="670" spans="1:67">
      <c r="A670" s="166">
        <v>660</v>
      </c>
      <c r="B670" s="166" t="s">
        <v>106</v>
      </c>
      <c r="C670" s="166" t="s">
        <v>107</v>
      </c>
      <c r="D670" s="166" t="s">
        <v>1319</v>
      </c>
      <c r="E670" s="166" t="s">
        <v>4090</v>
      </c>
      <c r="F670" s="166" t="s">
        <v>201</v>
      </c>
      <c r="G670" s="166" t="s">
        <v>4091</v>
      </c>
      <c r="H670" s="166" t="s">
        <v>4092</v>
      </c>
      <c r="I670" s="166" t="s">
        <v>111</v>
      </c>
      <c r="J670" s="166" t="s">
        <v>247</v>
      </c>
      <c r="K670" s="166" t="s">
        <v>9</v>
      </c>
      <c r="L670" s="166" t="s">
        <v>113</v>
      </c>
      <c r="M670" s="166" t="s">
        <v>114</v>
      </c>
      <c r="N670" s="166" t="s">
        <v>4093</v>
      </c>
      <c r="O670" s="166"/>
      <c r="P670" s="166"/>
      <c r="Q670" s="166" t="s">
        <v>4094</v>
      </c>
      <c r="R670" s="166" t="s">
        <v>9</v>
      </c>
      <c r="S670" s="166" t="s">
        <v>4095</v>
      </c>
      <c r="T670" s="166" t="s">
        <v>204</v>
      </c>
      <c r="U670" s="166" t="s">
        <v>4096</v>
      </c>
      <c r="V670" s="166" t="s">
        <v>119</v>
      </c>
      <c r="W670" s="166" t="s">
        <v>120</v>
      </c>
      <c r="X670" s="166" t="s">
        <v>247</v>
      </c>
      <c r="Y670" s="166" t="s">
        <v>1779</v>
      </c>
      <c r="Z670" s="166" t="s">
        <v>4097</v>
      </c>
      <c r="AA670" s="166" t="s">
        <v>4098</v>
      </c>
      <c r="AB670" s="166" t="s">
        <v>4094</v>
      </c>
      <c r="AC670" s="166">
        <v>5855333</v>
      </c>
      <c r="AD670" s="166" t="s">
        <v>9</v>
      </c>
      <c r="AE670" s="166" t="s">
        <v>4099</v>
      </c>
      <c r="AF670" s="166" t="s">
        <v>9</v>
      </c>
      <c r="AG670" s="166" t="s">
        <v>4099</v>
      </c>
      <c r="AH670" s="167" t="s">
        <v>41</v>
      </c>
      <c r="AI670" s="166" t="s">
        <v>1471</v>
      </c>
      <c r="AJ670" s="166" t="s">
        <v>907</v>
      </c>
      <c r="AK670" s="166" t="s">
        <v>127</v>
      </c>
      <c r="AL670" s="166" t="s">
        <v>111</v>
      </c>
      <c r="AM670" s="168">
        <v>3623.5</v>
      </c>
      <c r="AN670" s="166"/>
      <c r="AO670" s="166" t="s">
        <v>4100</v>
      </c>
      <c r="AP670" s="166" t="s">
        <v>212</v>
      </c>
      <c r="AQ670" s="166" t="s">
        <v>184</v>
      </c>
      <c r="AR670" s="166" t="s">
        <v>1013</v>
      </c>
      <c r="AS670" s="166" t="s">
        <v>4101</v>
      </c>
      <c r="AT670" s="166" t="s">
        <v>4110</v>
      </c>
      <c r="AU670" s="166" t="s">
        <v>640</v>
      </c>
      <c r="AV670" s="166"/>
      <c r="AW670" s="166" t="s">
        <v>4103</v>
      </c>
      <c r="AX670" s="166"/>
      <c r="AY670" s="166"/>
      <c r="AZ670" s="166"/>
      <c r="BA670" s="166"/>
      <c r="BB670" s="166">
        <v>92254076</v>
      </c>
      <c r="BC670" s="166" t="s">
        <v>137</v>
      </c>
      <c r="BD670" s="166" t="s">
        <v>138</v>
      </c>
      <c r="BE670" s="166" t="s">
        <v>2109</v>
      </c>
      <c r="BF670" s="166" t="s">
        <v>4104</v>
      </c>
      <c r="BG670" s="166" t="s">
        <v>1631</v>
      </c>
      <c r="BH670" s="166" t="s">
        <v>218</v>
      </c>
      <c r="BI670" s="166" t="s">
        <v>191</v>
      </c>
      <c r="BJ670" s="166" t="s">
        <v>111</v>
      </c>
      <c r="BK670" s="166"/>
      <c r="BL670" s="166" t="s">
        <v>142</v>
      </c>
      <c r="BM670" s="166"/>
      <c r="BN670" s="166" t="s">
        <v>192</v>
      </c>
      <c r="BO670" s="166" t="s">
        <v>307</v>
      </c>
    </row>
    <row r="671" spans="1:67">
      <c r="A671" s="166">
        <v>661</v>
      </c>
      <c r="B671" s="166" t="s">
        <v>106</v>
      </c>
      <c r="C671" s="166" t="s">
        <v>107</v>
      </c>
      <c r="D671" s="166" t="s">
        <v>1319</v>
      </c>
      <c r="E671" s="166" t="s">
        <v>4090</v>
      </c>
      <c r="F671" s="166" t="s">
        <v>201</v>
      </c>
      <c r="G671" s="166" t="s">
        <v>4091</v>
      </c>
      <c r="H671" s="166" t="s">
        <v>4092</v>
      </c>
      <c r="I671" s="166" t="s">
        <v>111</v>
      </c>
      <c r="J671" s="166" t="s">
        <v>247</v>
      </c>
      <c r="K671" s="166" t="s">
        <v>9</v>
      </c>
      <c r="L671" s="166" t="s">
        <v>113</v>
      </c>
      <c r="M671" s="166" t="s">
        <v>114</v>
      </c>
      <c r="N671" s="166" t="s">
        <v>4093</v>
      </c>
      <c r="O671" s="166"/>
      <c r="P671" s="166"/>
      <c r="Q671" s="166" t="s">
        <v>4094</v>
      </c>
      <c r="R671" s="166" t="s">
        <v>9</v>
      </c>
      <c r="S671" s="166" t="s">
        <v>4095</v>
      </c>
      <c r="T671" s="166" t="s">
        <v>204</v>
      </c>
      <c r="U671" s="166" t="s">
        <v>4096</v>
      </c>
      <c r="V671" s="166" t="s">
        <v>119</v>
      </c>
      <c r="W671" s="166" t="s">
        <v>120</v>
      </c>
      <c r="X671" s="166" t="s">
        <v>247</v>
      </c>
      <c r="Y671" s="166" t="s">
        <v>1779</v>
      </c>
      <c r="Z671" s="166" t="s">
        <v>4097</v>
      </c>
      <c r="AA671" s="166" t="s">
        <v>4098</v>
      </c>
      <c r="AB671" s="166" t="s">
        <v>4094</v>
      </c>
      <c r="AC671" s="166">
        <v>5855333</v>
      </c>
      <c r="AD671" s="166" t="s">
        <v>9</v>
      </c>
      <c r="AE671" s="166" t="s">
        <v>4099</v>
      </c>
      <c r="AF671" s="166" t="s">
        <v>9</v>
      </c>
      <c r="AG671" s="166" t="s">
        <v>4099</v>
      </c>
      <c r="AH671" s="167" t="s">
        <v>41</v>
      </c>
      <c r="AI671" s="166" t="s">
        <v>1478</v>
      </c>
      <c r="AJ671" s="166" t="s">
        <v>916</v>
      </c>
      <c r="AK671" s="166" t="s">
        <v>127</v>
      </c>
      <c r="AL671" s="166" t="s">
        <v>111</v>
      </c>
      <c r="AM671" s="168">
        <v>4911.9</v>
      </c>
      <c r="AN671" s="166"/>
      <c r="AO671" s="166" t="s">
        <v>4100</v>
      </c>
      <c r="AP671" s="166" t="s">
        <v>212</v>
      </c>
      <c r="AQ671" s="166" t="s">
        <v>184</v>
      </c>
      <c r="AR671" s="166" t="s">
        <v>1013</v>
      </c>
      <c r="AS671" s="166" t="s">
        <v>4101</v>
      </c>
      <c r="AT671" s="166" t="s">
        <v>4111</v>
      </c>
      <c r="AU671" s="166" t="s">
        <v>640</v>
      </c>
      <c r="AV671" s="166"/>
      <c r="AW671" s="166" t="s">
        <v>4103</v>
      </c>
      <c r="AX671" s="166"/>
      <c r="AY671" s="166"/>
      <c r="AZ671" s="166"/>
      <c r="BA671" s="166"/>
      <c r="BB671" s="166">
        <v>92254076</v>
      </c>
      <c r="BC671" s="166" t="s">
        <v>137</v>
      </c>
      <c r="BD671" s="166" t="s">
        <v>138</v>
      </c>
      <c r="BE671" s="166" t="s">
        <v>2109</v>
      </c>
      <c r="BF671" s="166" t="s">
        <v>4104</v>
      </c>
      <c r="BG671" s="166" t="s">
        <v>1631</v>
      </c>
      <c r="BH671" s="166" t="s">
        <v>218</v>
      </c>
      <c r="BI671" s="166" t="s">
        <v>191</v>
      </c>
      <c r="BJ671" s="166" t="s">
        <v>111</v>
      </c>
      <c r="BK671" s="166"/>
      <c r="BL671" s="166" t="s">
        <v>142</v>
      </c>
      <c r="BM671" s="166"/>
      <c r="BN671" s="166" t="s">
        <v>192</v>
      </c>
      <c r="BO671" s="166" t="s">
        <v>307</v>
      </c>
    </row>
    <row r="672" spans="1:67">
      <c r="A672" s="166">
        <v>662</v>
      </c>
      <c r="B672" s="166" t="s">
        <v>106</v>
      </c>
      <c r="C672" s="166" t="s">
        <v>107</v>
      </c>
      <c r="D672" s="166" t="s">
        <v>1319</v>
      </c>
      <c r="E672" s="166" t="s">
        <v>4090</v>
      </c>
      <c r="F672" s="166" t="s">
        <v>201</v>
      </c>
      <c r="G672" s="166" t="s">
        <v>4091</v>
      </c>
      <c r="H672" s="166" t="s">
        <v>4092</v>
      </c>
      <c r="I672" s="166" t="s">
        <v>111</v>
      </c>
      <c r="J672" s="166" t="s">
        <v>247</v>
      </c>
      <c r="K672" s="166" t="s">
        <v>9</v>
      </c>
      <c r="L672" s="166" t="s">
        <v>113</v>
      </c>
      <c r="M672" s="166" t="s">
        <v>114</v>
      </c>
      <c r="N672" s="166" t="s">
        <v>4093</v>
      </c>
      <c r="O672" s="166"/>
      <c r="P672" s="166"/>
      <c r="Q672" s="166" t="s">
        <v>4094</v>
      </c>
      <c r="R672" s="166" t="s">
        <v>9</v>
      </c>
      <c r="S672" s="166" t="s">
        <v>4095</v>
      </c>
      <c r="T672" s="166" t="s">
        <v>204</v>
      </c>
      <c r="U672" s="166" t="s">
        <v>4096</v>
      </c>
      <c r="V672" s="166" t="s">
        <v>119</v>
      </c>
      <c r="W672" s="166" t="s">
        <v>120</v>
      </c>
      <c r="X672" s="166" t="s">
        <v>247</v>
      </c>
      <c r="Y672" s="166" t="s">
        <v>1779</v>
      </c>
      <c r="Z672" s="166" t="s">
        <v>4097</v>
      </c>
      <c r="AA672" s="166" t="s">
        <v>4098</v>
      </c>
      <c r="AB672" s="166" t="s">
        <v>4094</v>
      </c>
      <c r="AC672" s="166">
        <v>5855333</v>
      </c>
      <c r="AD672" s="166" t="s">
        <v>9</v>
      </c>
      <c r="AE672" s="166" t="s">
        <v>4099</v>
      </c>
      <c r="AF672" s="166" t="s">
        <v>9</v>
      </c>
      <c r="AG672" s="166" t="s">
        <v>4099</v>
      </c>
      <c r="AH672" s="167" t="s">
        <v>41</v>
      </c>
      <c r="AI672" s="166" t="s">
        <v>2803</v>
      </c>
      <c r="AJ672" s="166" t="s">
        <v>161</v>
      </c>
      <c r="AK672" s="166" t="s">
        <v>127</v>
      </c>
      <c r="AL672" s="166" t="s">
        <v>111</v>
      </c>
      <c r="AM672" s="168">
        <v>3784.6</v>
      </c>
      <c r="AN672" s="166"/>
      <c r="AO672" s="166" t="s">
        <v>4100</v>
      </c>
      <c r="AP672" s="166" t="s">
        <v>212</v>
      </c>
      <c r="AQ672" s="166" t="s">
        <v>184</v>
      </c>
      <c r="AR672" s="166" t="s">
        <v>1013</v>
      </c>
      <c r="AS672" s="166" t="s">
        <v>4101</v>
      </c>
      <c r="AT672" s="166" t="s">
        <v>4112</v>
      </c>
      <c r="AU672" s="166" t="s">
        <v>640</v>
      </c>
      <c r="AV672" s="166"/>
      <c r="AW672" s="166" t="s">
        <v>4103</v>
      </c>
      <c r="AX672" s="166"/>
      <c r="AY672" s="166"/>
      <c r="AZ672" s="166"/>
      <c r="BA672" s="166"/>
      <c r="BB672" s="166">
        <v>92254076</v>
      </c>
      <c r="BC672" s="166" t="s">
        <v>137</v>
      </c>
      <c r="BD672" s="166" t="s">
        <v>138</v>
      </c>
      <c r="BE672" s="166" t="s">
        <v>2109</v>
      </c>
      <c r="BF672" s="166" t="s">
        <v>4104</v>
      </c>
      <c r="BG672" s="166" t="s">
        <v>1631</v>
      </c>
      <c r="BH672" s="166" t="s">
        <v>218</v>
      </c>
      <c r="BI672" s="166" t="s">
        <v>191</v>
      </c>
      <c r="BJ672" s="166" t="s">
        <v>111</v>
      </c>
      <c r="BK672" s="166"/>
      <c r="BL672" s="166" t="s">
        <v>142</v>
      </c>
      <c r="BM672" s="166"/>
      <c r="BN672" s="166" t="s">
        <v>192</v>
      </c>
      <c r="BO672" s="166" t="s">
        <v>307</v>
      </c>
    </row>
    <row r="673" spans="1:67">
      <c r="A673" s="166">
        <v>663</v>
      </c>
      <c r="B673" s="166" t="s">
        <v>106</v>
      </c>
      <c r="C673" s="166" t="s">
        <v>107</v>
      </c>
      <c r="D673" s="166" t="s">
        <v>1319</v>
      </c>
      <c r="E673" s="166" t="s">
        <v>4090</v>
      </c>
      <c r="F673" s="166" t="s">
        <v>201</v>
      </c>
      <c r="G673" s="166" t="s">
        <v>4091</v>
      </c>
      <c r="H673" s="166" t="s">
        <v>4092</v>
      </c>
      <c r="I673" s="166" t="s">
        <v>111</v>
      </c>
      <c r="J673" s="166" t="s">
        <v>247</v>
      </c>
      <c r="K673" s="166" t="s">
        <v>9</v>
      </c>
      <c r="L673" s="166" t="s">
        <v>113</v>
      </c>
      <c r="M673" s="166" t="s">
        <v>114</v>
      </c>
      <c r="N673" s="166" t="s">
        <v>4093</v>
      </c>
      <c r="O673" s="166"/>
      <c r="P673" s="166"/>
      <c r="Q673" s="166" t="s">
        <v>4094</v>
      </c>
      <c r="R673" s="166" t="s">
        <v>9</v>
      </c>
      <c r="S673" s="166" t="s">
        <v>4095</v>
      </c>
      <c r="T673" s="166" t="s">
        <v>204</v>
      </c>
      <c r="U673" s="166" t="s">
        <v>4096</v>
      </c>
      <c r="V673" s="166" t="s">
        <v>119</v>
      </c>
      <c r="W673" s="166" t="s">
        <v>120</v>
      </c>
      <c r="X673" s="166" t="s">
        <v>247</v>
      </c>
      <c r="Y673" s="166" t="s">
        <v>1779</v>
      </c>
      <c r="Z673" s="166" t="s">
        <v>4097</v>
      </c>
      <c r="AA673" s="166" t="s">
        <v>4098</v>
      </c>
      <c r="AB673" s="166" t="s">
        <v>4094</v>
      </c>
      <c r="AC673" s="166">
        <v>5855333</v>
      </c>
      <c r="AD673" s="166" t="s">
        <v>9</v>
      </c>
      <c r="AE673" s="166" t="s">
        <v>4099</v>
      </c>
      <c r="AF673" s="166" t="s">
        <v>9</v>
      </c>
      <c r="AG673" s="166" t="s">
        <v>4099</v>
      </c>
      <c r="AH673" s="167" t="s">
        <v>41</v>
      </c>
      <c r="AI673" s="166" t="s">
        <v>3378</v>
      </c>
      <c r="AJ673" s="166" t="s">
        <v>148</v>
      </c>
      <c r="AK673" s="166" t="s">
        <v>127</v>
      </c>
      <c r="AL673" s="166" t="s">
        <v>111</v>
      </c>
      <c r="AM673" s="168">
        <v>5153.4</v>
      </c>
      <c r="AN673" s="166"/>
      <c r="AO673" s="166" t="s">
        <v>4100</v>
      </c>
      <c r="AP673" s="166" t="s">
        <v>212</v>
      </c>
      <c r="AQ673" s="166" t="s">
        <v>184</v>
      </c>
      <c r="AR673" s="166" t="s">
        <v>1013</v>
      </c>
      <c r="AS673" s="166" t="s">
        <v>4101</v>
      </c>
      <c r="AT673" s="166" t="s">
        <v>4113</v>
      </c>
      <c r="AU673" s="166" t="s">
        <v>640</v>
      </c>
      <c r="AV673" s="166"/>
      <c r="AW673" s="166" t="s">
        <v>4103</v>
      </c>
      <c r="AX673" s="166"/>
      <c r="AY673" s="166"/>
      <c r="AZ673" s="166"/>
      <c r="BA673" s="166"/>
      <c r="BB673" s="166">
        <v>92254076</v>
      </c>
      <c r="BC673" s="166" t="s">
        <v>137</v>
      </c>
      <c r="BD673" s="166" t="s">
        <v>138</v>
      </c>
      <c r="BE673" s="166" t="s">
        <v>2109</v>
      </c>
      <c r="BF673" s="166" t="s">
        <v>4104</v>
      </c>
      <c r="BG673" s="166" t="s">
        <v>1631</v>
      </c>
      <c r="BH673" s="166" t="s">
        <v>218</v>
      </c>
      <c r="BI673" s="166" t="s">
        <v>191</v>
      </c>
      <c r="BJ673" s="166" t="s">
        <v>111</v>
      </c>
      <c r="BK673" s="166"/>
      <c r="BL673" s="166" t="s">
        <v>142</v>
      </c>
      <c r="BM673" s="166"/>
      <c r="BN673" s="166" t="s">
        <v>192</v>
      </c>
      <c r="BO673" s="166" t="s">
        <v>307</v>
      </c>
    </row>
    <row r="674" spans="1:67">
      <c r="A674" s="166">
        <v>664</v>
      </c>
      <c r="B674" s="166" t="s">
        <v>106</v>
      </c>
      <c r="C674" s="166" t="s">
        <v>107</v>
      </c>
      <c r="D674" s="166" t="s">
        <v>4114</v>
      </c>
      <c r="E674" s="166" t="s">
        <v>4115</v>
      </c>
      <c r="F674" s="166" t="s">
        <v>1682</v>
      </c>
      <c r="G674" s="166" t="s">
        <v>4116</v>
      </c>
      <c r="H674" s="166" t="s">
        <v>4117</v>
      </c>
      <c r="I674" s="166"/>
      <c r="J674" s="166" t="s">
        <v>1893</v>
      </c>
      <c r="K674" s="166" t="s">
        <v>23</v>
      </c>
      <c r="L674" s="166" t="s">
        <v>171</v>
      </c>
      <c r="M674" s="166" t="s">
        <v>172</v>
      </c>
      <c r="N674" s="166" t="s">
        <v>1685</v>
      </c>
      <c r="O674" s="166"/>
      <c r="P674" s="166"/>
      <c r="Q674" s="166" t="s">
        <v>4114</v>
      </c>
      <c r="R674" s="166" t="s">
        <v>23</v>
      </c>
      <c r="S674" s="166" t="s">
        <v>4118</v>
      </c>
      <c r="T674" s="166" t="s">
        <v>117</v>
      </c>
      <c r="U674" s="166" t="s">
        <v>4119</v>
      </c>
      <c r="V674" s="166" t="s">
        <v>119</v>
      </c>
      <c r="W674" s="166" t="s">
        <v>1032</v>
      </c>
      <c r="X674" s="166" t="s">
        <v>1893</v>
      </c>
      <c r="Y674" s="166" t="s">
        <v>177</v>
      </c>
      <c r="Z674" s="166" t="s">
        <v>4120</v>
      </c>
      <c r="AA674" s="166" t="s">
        <v>4121</v>
      </c>
      <c r="AB674" s="166" t="s">
        <v>4114</v>
      </c>
      <c r="AC674" s="166">
        <v>5855096</v>
      </c>
      <c r="AD674" s="166" t="s">
        <v>23</v>
      </c>
      <c r="AE674" s="166" t="s">
        <v>4122</v>
      </c>
      <c r="AF674" s="166" t="s">
        <v>23</v>
      </c>
      <c r="AG674" s="166" t="s">
        <v>4123</v>
      </c>
      <c r="AH674" s="167" t="s">
        <v>40</v>
      </c>
      <c r="AI674" s="166" t="s">
        <v>4124</v>
      </c>
      <c r="AJ674" s="166" t="s">
        <v>4125</v>
      </c>
      <c r="AK674" s="166" t="s">
        <v>127</v>
      </c>
      <c r="AL674" s="166" t="s">
        <v>111</v>
      </c>
      <c r="AM674" s="168">
        <v>30000</v>
      </c>
      <c r="AN674" s="166"/>
      <c r="AO674" s="166" t="s">
        <v>1682</v>
      </c>
      <c r="AP674" s="166" t="s">
        <v>130</v>
      </c>
      <c r="AQ674" s="166" t="s">
        <v>184</v>
      </c>
      <c r="AR674" s="166"/>
      <c r="AS674" s="166" t="s">
        <v>4126</v>
      </c>
      <c r="AT674" s="166"/>
      <c r="AU674" s="166" t="s">
        <v>640</v>
      </c>
      <c r="AV674" s="166"/>
      <c r="AW674" s="166" t="s">
        <v>4127</v>
      </c>
      <c r="AX674" s="166"/>
      <c r="AY674" s="166"/>
      <c r="AZ674" s="166"/>
      <c r="BA674" s="166"/>
      <c r="BB674" s="166">
        <v>83461248</v>
      </c>
      <c r="BC674" s="166" t="s">
        <v>137</v>
      </c>
      <c r="BD674" s="166" t="s">
        <v>830</v>
      </c>
      <c r="BE674" s="166" t="s">
        <v>1039</v>
      </c>
      <c r="BF674" s="166" t="s">
        <v>111</v>
      </c>
      <c r="BG674" s="166"/>
      <c r="BH674" s="166" t="s">
        <v>141</v>
      </c>
      <c r="BI674" s="166" t="s">
        <v>191</v>
      </c>
      <c r="BJ674" s="166" t="s">
        <v>111</v>
      </c>
      <c r="BK674" s="166"/>
      <c r="BL674" s="166"/>
      <c r="BM674" s="166"/>
      <c r="BN674" s="166" t="s">
        <v>192</v>
      </c>
      <c r="BO674" s="166" t="s">
        <v>172</v>
      </c>
    </row>
    <row r="675" spans="1:67">
      <c r="A675" s="166">
        <v>665</v>
      </c>
      <c r="B675" s="166" t="s">
        <v>106</v>
      </c>
      <c r="C675" s="166" t="s">
        <v>107</v>
      </c>
      <c r="D675" s="166" t="s">
        <v>4128</v>
      </c>
      <c r="E675" s="166" t="s">
        <v>4129</v>
      </c>
      <c r="F675" s="166" t="s">
        <v>244</v>
      </c>
      <c r="G675" s="166" t="s">
        <v>4130</v>
      </c>
      <c r="H675" s="166" t="s">
        <v>4131</v>
      </c>
      <c r="I675" s="166"/>
      <c r="J675" s="166" t="s">
        <v>463</v>
      </c>
      <c r="K675" s="166" t="s">
        <v>23</v>
      </c>
      <c r="L675" s="166" t="s">
        <v>248</v>
      </c>
      <c r="M675" s="166" t="s">
        <v>249</v>
      </c>
      <c r="N675" s="166" t="s">
        <v>111</v>
      </c>
      <c r="O675" s="166"/>
      <c r="P675" s="166"/>
      <c r="Q675" s="166" t="s">
        <v>4132</v>
      </c>
      <c r="R675" s="166" t="s">
        <v>23</v>
      </c>
      <c r="S675" s="166" t="s">
        <v>4133</v>
      </c>
      <c r="T675" s="166" t="s">
        <v>117</v>
      </c>
      <c r="U675" s="166" t="s">
        <v>4134</v>
      </c>
      <c r="V675" s="166" t="s">
        <v>119</v>
      </c>
      <c r="W675" s="166" t="s">
        <v>4135</v>
      </c>
      <c r="X675" s="166" t="s">
        <v>463</v>
      </c>
      <c r="Y675" s="166" t="s">
        <v>1259</v>
      </c>
      <c r="Z675" s="166" t="s">
        <v>4136</v>
      </c>
      <c r="AA675" s="166" t="s">
        <v>4137</v>
      </c>
      <c r="AB675" s="166" t="s">
        <v>4132</v>
      </c>
      <c r="AC675" s="166">
        <v>5878800</v>
      </c>
      <c r="AD675" s="166" t="s">
        <v>23</v>
      </c>
      <c r="AE675" s="166" t="s">
        <v>4138</v>
      </c>
      <c r="AF675" s="166" t="s">
        <v>23</v>
      </c>
      <c r="AG675" s="166" t="s">
        <v>4139</v>
      </c>
      <c r="AH675" s="167" t="s">
        <v>40</v>
      </c>
      <c r="AI675" s="166" t="s">
        <v>4140</v>
      </c>
      <c r="AJ675" s="166" t="s">
        <v>4125</v>
      </c>
      <c r="AK675" s="166" t="s">
        <v>127</v>
      </c>
      <c r="AL675" s="166" t="s">
        <v>111</v>
      </c>
      <c r="AM675" s="168">
        <v>25000</v>
      </c>
      <c r="AN675" s="166"/>
      <c r="AO675" s="166" t="s">
        <v>111</v>
      </c>
      <c r="AP675" s="166" t="s">
        <v>130</v>
      </c>
      <c r="AQ675" s="166" t="s">
        <v>184</v>
      </c>
      <c r="AR675" s="166"/>
      <c r="AS675" s="166" t="s">
        <v>4141</v>
      </c>
      <c r="AT675" s="166"/>
      <c r="AU675" s="166" t="s">
        <v>4142</v>
      </c>
      <c r="AV675" s="166"/>
      <c r="AW675" s="166" t="s">
        <v>4143</v>
      </c>
      <c r="AX675" s="166"/>
      <c r="AY675" s="166"/>
      <c r="AZ675" s="166"/>
      <c r="BA675" s="166"/>
      <c r="BB675" s="166">
        <v>24280983</v>
      </c>
      <c r="BC675" s="166" t="s">
        <v>137</v>
      </c>
      <c r="BD675" s="166"/>
      <c r="BE675" s="166" t="s">
        <v>111</v>
      </c>
      <c r="BF675" s="166" t="s">
        <v>111</v>
      </c>
      <c r="BG675" s="166"/>
      <c r="BH675" s="166" t="s">
        <v>241</v>
      </c>
      <c r="BI675" s="166" t="s">
        <v>191</v>
      </c>
      <c r="BJ675" s="166" t="s">
        <v>4144</v>
      </c>
      <c r="BK675" s="166"/>
      <c r="BL675" s="166"/>
      <c r="BM675" s="166"/>
      <c r="BN675" s="166"/>
      <c r="BO675" s="166" t="s">
        <v>265</v>
      </c>
    </row>
    <row r="676" spans="1:67">
      <c r="A676" s="166">
        <v>666</v>
      </c>
      <c r="B676" s="166" t="s">
        <v>106</v>
      </c>
      <c r="C676" s="166" t="s">
        <v>107</v>
      </c>
      <c r="D676" s="166" t="s">
        <v>4145</v>
      </c>
      <c r="E676" s="166" t="s">
        <v>4146</v>
      </c>
      <c r="F676" s="166" t="s">
        <v>1005</v>
      </c>
      <c r="G676" s="166" t="s">
        <v>4147</v>
      </c>
      <c r="H676" s="166" t="s">
        <v>4148</v>
      </c>
      <c r="I676" s="166"/>
      <c r="J676" s="166" t="s">
        <v>610</v>
      </c>
      <c r="K676" s="166" t="s">
        <v>23</v>
      </c>
      <c r="L676" s="166" t="s">
        <v>171</v>
      </c>
      <c r="M676" s="166" t="s">
        <v>172</v>
      </c>
      <c r="N676" s="166" t="s">
        <v>1008</v>
      </c>
      <c r="O676" s="166"/>
      <c r="P676" s="166"/>
      <c r="Q676" s="166" t="s">
        <v>4145</v>
      </c>
      <c r="R676" s="166" t="s">
        <v>23</v>
      </c>
      <c r="S676" s="166" t="s">
        <v>4149</v>
      </c>
      <c r="T676" s="166" t="s">
        <v>117</v>
      </c>
      <c r="U676" s="166" t="s">
        <v>4150</v>
      </c>
      <c r="V676" s="166" t="s">
        <v>119</v>
      </c>
      <c r="W676" s="166" t="s">
        <v>609</v>
      </c>
      <c r="X676" s="166" t="s">
        <v>610</v>
      </c>
      <c r="Y676" s="166" t="s">
        <v>1259</v>
      </c>
      <c r="Z676" s="166" t="s">
        <v>1047</v>
      </c>
      <c r="AA676" s="166" t="s">
        <v>255</v>
      </c>
      <c r="AB676" s="166" t="s">
        <v>4145</v>
      </c>
      <c r="AC676" s="166">
        <v>5878485</v>
      </c>
      <c r="AD676" s="166" t="s">
        <v>23</v>
      </c>
      <c r="AE676" s="166" t="s">
        <v>4151</v>
      </c>
      <c r="AF676" s="166" t="s">
        <v>23</v>
      </c>
      <c r="AG676" s="166" t="s">
        <v>4152</v>
      </c>
      <c r="AH676" s="167" t="s">
        <v>38</v>
      </c>
      <c r="AI676" s="166" t="s">
        <v>4153</v>
      </c>
      <c r="AJ676" s="166" t="s">
        <v>3801</v>
      </c>
      <c r="AK676" s="166" t="s">
        <v>127</v>
      </c>
      <c r="AL676" s="166" t="s">
        <v>111</v>
      </c>
      <c r="AM676" s="168">
        <v>5400</v>
      </c>
      <c r="AN676" s="166"/>
      <c r="AO676" s="166" t="s">
        <v>1005</v>
      </c>
      <c r="AP676" s="166" t="s">
        <v>130</v>
      </c>
      <c r="AQ676" s="166" t="s">
        <v>184</v>
      </c>
      <c r="AR676" s="166"/>
      <c r="AS676" s="166" t="s">
        <v>4154</v>
      </c>
      <c r="AT676" s="166"/>
      <c r="AU676" s="166" t="s">
        <v>4155</v>
      </c>
      <c r="AV676" s="166"/>
      <c r="AW676" s="166" t="s">
        <v>4156</v>
      </c>
      <c r="AX676" s="166"/>
      <c r="AY676" s="166"/>
      <c r="AZ676" s="166"/>
      <c r="BA676" s="166"/>
      <c r="BB676" s="166">
        <v>87403705</v>
      </c>
      <c r="BC676" s="166" t="s">
        <v>137</v>
      </c>
      <c r="BD676" s="166"/>
      <c r="BE676" s="166" t="s">
        <v>111</v>
      </c>
      <c r="BF676" s="166" t="s">
        <v>111</v>
      </c>
      <c r="BG676" s="166"/>
      <c r="BH676" s="166" t="s">
        <v>241</v>
      </c>
      <c r="BI676" s="166" t="s">
        <v>191</v>
      </c>
      <c r="BJ676" s="166" t="s">
        <v>111</v>
      </c>
      <c r="BK676" s="166"/>
      <c r="BL676" s="166"/>
      <c r="BM676" s="166"/>
      <c r="BN676" s="166"/>
      <c r="BO676" s="166" t="s">
        <v>172</v>
      </c>
    </row>
    <row r="677" spans="1:67">
      <c r="A677" s="166">
        <v>667</v>
      </c>
      <c r="B677" s="166" t="s">
        <v>106</v>
      </c>
      <c r="C677" s="166" t="s">
        <v>107</v>
      </c>
      <c r="D677" s="166"/>
      <c r="E677" s="166" t="s">
        <v>4157</v>
      </c>
      <c r="F677" s="166"/>
      <c r="G677" s="166" t="s">
        <v>4158</v>
      </c>
      <c r="H677" s="166" t="s">
        <v>4159</v>
      </c>
      <c r="I677" s="166" t="s">
        <v>111</v>
      </c>
      <c r="J677" s="166" t="s">
        <v>298</v>
      </c>
      <c r="K677" s="166" t="s">
        <v>23</v>
      </c>
      <c r="L677" s="166" t="s">
        <v>171</v>
      </c>
      <c r="M677" s="166" t="s">
        <v>4160</v>
      </c>
      <c r="N677" s="166"/>
      <c r="O677" s="166"/>
      <c r="P677" s="166"/>
      <c r="Q677" s="166" t="s">
        <v>4161</v>
      </c>
      <c r="R677" s="166" t="s">
        <v>23</v>
      </c>
      <c r="S677" s="166" t="s">
        <v>4162</v>
      </c>
      <c r="T677" s="166" t="s">
        <v>117</v>
      </c>
      <c r="U677" s="166" t="s">
        <v>4163</v>
      </c>
      <c r="V677" s="166" t="s">
        <v>119</v>
      </c>
      <c r="W677" s="166" t="s">
        <v>366</v>
      </c>
      <c r="X677" s="166" t="s">
        <v>112</v>
      </c>
      <c r="Y677" s="166" t="s">
        <v>524</v>
      </c>
      <c r="Z677" s="166" t="s">
        <v>4164</v>
      </c>
      <c r="AA677" s="166" t="s">
        <v>759</v>
      </c>
      <c r="AB677" s="166" t="s">
        <v>4161</v>
      </c>
      <c r="AC677" s="166">
        <v>5878480</v>
      </c>
      <c r="AD677" s="166" t="s">
        <v>23</v>
      </c>
      <c r="AE677" s="166" t="s">
        <v>4165</v>
      </c>
      <c r="AF677" s="166" t="s">
        <v>23</v>
      </c>
      <c r="AG677" s="166" t="s">
        <v>4165</v>
      </c>
      <c r="AH677" s="167" t="s">
        <v>41</v>
      </c>
      <c r="AI677" s="166" t="s">
        <v>2984</v>
      </c>
      <c r="AJ677" s="166" t="s">
        <v>164</v>
      </c>
      <c r="AK677" s="166" t="s">
        <v>127</v>
      </c>
      <c r="AL677" s="166" t="s">
        <v>111</v>
      </c>
      <c r="AM677" s="168">
        <v>4472.7</v>
      </c>
      <c r="AN677" s="166"/>
      <c r="AO677" s="166" t="s">
        <v>4166</v>
      </c>
      <c r="AP677" s="166" t="s">
        <v>130</v>
      </c>
      <c r="AQ677" s="166" t="s">
        <v>184</v>
      </c>
      <c r="AR677" s="166" t="s">
        <v>346</v>
      </c>
      <c r="AS677" s="166" t="s">
        <v>4167</v>
      </c>
      <c r="AT677" s="166" t="s">
        <v>4168</v>
      </c>
      <c r="AU677" s="166" t="s">
        <v>4155</v>
      </c>
      <c r="AV677" s="166"/>
      <c r="AW677" s="166" t="s">
        <v>4169</v>
      </c>
      <c r="AX677" s="166"/>
      <c r="AY677" s="166"/>
      <c r="AZ677" s="166"/>
      <c r="BA677" s="166"/>
      <c r="BB677" s="166">
        <v>46821403</v>
      </c>
      <c r="BC677" s="166" t="s">
        <v>137</v>
      </c>
      <c r="BD677" s="166" t="s">
        <v>138</v>
      </c>
      <c r="BE677" s="166" t="s">
        <v>375</v>
      </c>
      <c r="BF677" s="166" t="s">
        <v>812</v>
      </c>
      <c r="BG677" s="166"/>
      <c r="BH677" s="166" t="s">
        <v>658</v>
      </c>
      <c r="BI677" s="166" t="s">
        <v>191</v>
      </c>
      <c r="BJ677" s="166" t="s">
        <v>111</v>
      </c>
      <c r="BK677" s="166"/>
      <c r="BL677" s="166" t="s">
        <v>142</v>
      </c>
      <c r="BM677" s="166"/>
      <c r="BN677" s="166" t="s">
        <v>192</v>
      </c>
      <c r="BO677" s="166"/>
    </row>
    <row r="678" spans="1:67">
      <c r="A678" s="166">
        <v>668</v>
      </c>
      <c r="B678" s="166" t="s">
        <v>106</v>
      </c>
      <c r="C678" s="166" t="s">
        <v>107</v>
      </c>
      <c r="D678" s="166"/>
      <c r="E678" s="166" t="s">
        <v>4157</v>
      </c>
      <c r="F678" s="166"/>
      <c r="G678" s="166" t="s">
        <v>4158</v>
      </c>
      <c r="H678" s="166" t="s">
        <v>4159</v>
      </c>
      <c r="I678" s="166" t="s">
        <v>111</v>
      </c>
      <c r="J678" s="166" t="s">
        <v>298</v>
      </c>
      <c r="K678" s="166" t="s">
        <v>23</v>
      </c>
      <c r="L678" s="166" t="s">
        <v>171</v>
      </c>
      <c r="M678" s="166" t="s">
        <v>4160</v>
      </c>
      <c r="N678" s="166"/>
      <c r="O678" s="166"/>
      <c r="P678" s="166"/>
      <c r="Q678" s="166" t="s">
        <v>4161</v>
      </c>
      <c r="R678" s="166" t="s">
        <v>23</v>
      </c>
      <c r="S678" s="166" t="s">
        <v>4162</v>
      </c>
      <c r="T678" s="166" t="s">
        <v>117</v>
      </c>
      <c r="U678" s="166" t="s">
        <v>4163</v>
      </c>
      <c r="V678" s="166" t="s">
        <v>119</v>
      </c>
      <c r="W678" s="166" t="s">
        <v>366</v>
      </c>
      <c r="X678" s="166" t="s">
        <v>112</v>
      </c>
      <c r="Y678" s="166" t="s">
        <v>524</v>
      </c>
      <c r="Z678" s="166" t="s">
        <v>4164</v>
      </c>
      <c r="AA678" s="166" t="s">
        <v>759</v>
      </c>
      <c r="AB678" s="166" t="s">
        <v>4161</v>
      </c>
      <c r="AC678" s="166">
        <v>5878480</v>
      </c>
      <c r="AD678" s="166" t="s">
        <v>23</v>
      </c>
      <c r="AE678" s="166" t="s">
        <v>4165</v>
      </c>
      <c r="AF678" s="166" t="s">
        <v>23</v>
      </c>
      <c r="AG678" s="166" t="s">
        <v>4165</v>
      </c>
      <c r="AH678" s="167" t="s">
        <v>41</v>
      </c>
      <c r="AI678" s="166" t="s">
        <v>2993</v>
      </c>
      <c r="AJ678" s="166" t="s">
        <v>158</v>
      </c>
      <c r="AK678" s="166" t="s">
        <v>127</v>
      </c>
      <c r="AL678" s="166" t="s">
        <v>111</v>
      </c>
      <c r="AM678" s="168">
        <v>6514.6</v>
      </c>
      <c r="AN678" s="166"/>
      <c r="AO678" s="166" t="s">
        <v>4166</v>
      </c>
      <c r="AP678" s="166" t="s">
        <v>130</v>
      </c>
      <c r="AQ678" s="166" t="s">
        <v>184</v>
      </c>
      <c r="AR678" s="166" t="s">
        <v>346</v>
      </c>
      <c r="AS678" s="166" t="s">
        <v>4167</v>
      </c>
      <c r="AT678" s="166" t="s">
        <v>4170</v>
      </c>
      <c r="AU678" s="166" t="s">
        <v>4155</v>
      </c>
      <c r="AV678" s="166"/>
      <c r="AW678" s="166" t="s">
        <v>4169</v>
      </c>
      <c r="AX678" s="166"/>
      <c r="AY678" s="166"/>
      <c r="AZ678" s="166"/>
      <c r="BA678" s="166"/>
      <c r="BB678" s="166">
        <v>46821403</v>
      </c>
      <c r="BC678" s="166" t="s">
        <v>137</v>
      </c>
      <c r="BD678" s="166" t="s">
        <v>138</v>
      </c>
      <c r="BE678" s="166" t="s">
        <v>375</v>
      </c>
      <c r="BF678" s="166" t="s">
        <v>812</v>
      </c>
      <c r="BG678" s="166"/>
      <c r="BH678" s="166" t="s">
        <v>658</v>
      </c>
      <c r="BI678" s="166" t="s">
        <v>191</v>
      </c>
      <c r="BJ678" s="166" t="s">
        <v>111</v>
      </c>
      <c r="BK678" s="166"/>
      <c r="BL678" s="166" t="s">
        <v>142</v>
      </c>
      <c r="BM678" s="166"/>
      <c r="BN678" s="166" t="s">
        <v>192</v>
      </c>
      <c r="BO678" s="166"/>
    </row>
    <row r="679" spans="1:67">
      <c r="A679" s="166">
        <v>669</v>
      </c>
      <c r="B679" s="166" t="s">
        <v>106</v>
      </c>
      <c r="C679" s="166" t="s">
        <v>107</v>
      </c>
      <c r="D679" s="166"/>
      <c r="E679" s="166" t="s">
        <v>4157</v>
      </c>
      <c r="F679" s="166"/>
      <c r="G679" s="166" t="s">
        <v>4158</v>
      </c>
      <c r="H679" s="166" t="s">
        <v>4159</v>
      </c>
      <c r="I679" s="166" t="s">
        <v>111</v>
      </c>
      <c r="J679" s="166" t="s">
        <v>298</v>
      </c>
      <c r="K679" s="166" t="s">
        <v>23</v>
      </c>
      <c r="L679" s="166" t="s">
        <v>171</v>
      </c>
      <c r="M679" s="166" t="s">
        <v>4160</v>
      </c>
      <c r="N679" s="166"/>
      <c r="O679" s="166"/>
      <c r="P679" s="166"/>
      <c r="Q679" s="166" t="s">
        <v>4161</v>
      </c>
      <c r="R679" s="166" t="s">
        <v>23</v>
      </c>
      <c r="S679" s="166" t="s">
        <v>4162</v>
      </c>
      <c r="T679" s="166" t="s">
        <v>117</v>
      </c>
      <c r="U679" s="166" t="s">
        <v>4163</v>
      </c>
      <c r="V679" s="166" t="s">
        <v>119</v>
      </c>
      <c r="W679" s="166" t="s">
        <v>366</v>
      </c>
      <c r="X679" s="166" t="s">
        <v>112</v>
      </c>
      <c r="Y679" s="166" t="s">
        <v>524</v>
      </c>
      <c r="Z679" s="166" t="s">
        <v>4164</v>
      </c>
      <c r="AA679" s="166" t="s">
        <v>759</v>
      </c>
      <c r="AB679" s="166" t="s">
        <v>4161</v>
      </c>
      <c r="AC679" s="166">
        <v>5878480</v>
      </c>
      <c r="AD679" s="166" t="s">
        <v>23</v>
      </c>
      <c r="AE679" s="166" t="s">
        <v>4165</v>
      </c>
      <c r="AF679" s="166" t="s">
        <v>23</v>
      </c>
      <c r="AG679" s="166" t="s">
        <v>4165</v>
      </c>
      <c r="AH679" s="167" t="s">
        <v>41</v>
      </c>
      <c r="AI679" s="166" t="s">
        <v>1882</v>
      </c>
      <c r="AJ679" s="166" t="s">
        <v>152</v>
      </c>
      <c r="AK679" s="166" t="s">
        <v>127</v>
      </c>
      <c r="AL679" s="166" t="s">
        <v>111</v>
      </c>
      <c r="AM679" s="168">
        <v>6545.8</v>
      </c>
      <c r="AN679" s="166"/>
      <c r="AO679" s="166" t="s">
        <v>4166</v>
      </c>
      <c r="AP679" s="166" t="s">
        <v>130</v>
      </c>
      <c r="AQ679" s="166" t="s">
        <v>184</v>
      </c>
      <c r="AR679" s="166" t="s">
        <v>346</v>
      </c>
      <c r="AS679" s="166" t="s">
        <v>4167</v>
      </c>
      <c r="AT679" s="166" t="s">
        <v>4171</v>
      </c>
      <c r="AU679" s="166" t="s">
        <v>4155</v>
      </c>
      <c r="AV679" s="166"/>
      <c r="AW679" s="166" t="s">
        <v>4169</v>
      </c>
      <c r="AX679" s="166"/>
      <c r="AY679" s="166"/>
      <c r="AZ679" s="166"/>
      <c r="BA679" s="166"/>
      <c r="BB679" s="166">
        <v>46821403</v>
      </c>
      <c r="BC679" s="166" t="s">
        <v>137</v>
      </c>
      <c r="BD679" s="166" t="s">
        <v>138</v>
      </c>
      <c r="BE679" s="166" t="s">
        <v>375</v>
      </c>
      <c r="BF679" s="166" t="s">
        <v>812</v>
      </c>
      <c r="BG679" s="166"/>
      <c r="BH679" s="166" t="s">
        <v>658</v>
      </c>
      <c r="BI679" s="166" t="s">
        <v>191</v>
      </c>
      <c r="BJ679" s="166" t="s">
        <v>111</v>
      </c>
      <c r="BK679" s="166"/>
      <c r="BL679" s="166" t="s">
        <v>142</v>
      </c>
      <c r="BM679" s="166"/>
      <c r="BN679" s="166" t="s">
        <v>192</v>
      </c>
      <c r="BO679" s="166"/>
    </row>
    <row r="680" spans="1:67">
      <c r="A680" s="166">
        <v>670</v>
      </c>
      <c r="B680" s="166" t="s">
        <v>106</v>
      </c>
      <c r="C680" s="166" t="s">
        <v>107</v>
      </c>
      <c r="D680" s="166"/>
      <c r="E680" s="166" t="s">
        <v>4157</v>
      </c>
      <c r="F680" s="166"/>
      <c r="G680" s="166" t="s">
        <v>4158</v>
      </c>
      <c r="H680" s="166" t="s">
        <v>4159</v>
      </c>
      <c r="I680" s="166" t="s">
        <v>111</v>
      </c>
      <c r="J680" s="166" t="s">
        <v>298</v>
      </c>
      <c r="K680" s="166" t="s">
        <v>23</v>
      </c>
      <c r="L680" s="166" t="s">
        <v>171</v>
      </c>
      <c r="M680" s="166" t="s">
        <v>4160</v>
      </c>
      <c r="N680" s="166"/>
      <c r="O680" s="166"/>
      <c r="P680" s="166"/>
      <c r="Q680" s="166" t="s">
        <v>4161</v>
      </c>
      <c r="R680" s="166" t="s">
        <v>23</v>
      </c>
      <c r="S680" s="166" t="s">
        <v>4162</v>
      </c>
      <c r="T680" s="166" t="s">
        <v>117</v>
      </c>
      <c r="U680" s="166" t="s">
        <v>4163</v>
      </c>
      <c r="V680" s="166" t="s">
        <v>119</v>
      </c>
      <c r="W680" s="166" t="s">
        <v>366</v>
      </c>
      <c r="X680" s="166" t="s">
        <v>112</v>
      </c>
      <c r="Y680" s="166" t="s">
        <v>524</v>
      </c>
      <c r="Z680" s="166" t="s">
        <v>4164</v>
      </c>
      <c r="AA680" s="166" t="s">
        <v>759</v>
      </c>
      <c r="AB680" s="166" t="s">
        <v>4161</v>
      </c>
      <c r="AC680" s="166">
        <v>5878480</v>
      </c>
      <c r="AD680" s="166" t="s">
        <v>23</v>
      </c>
      <c r="AE680" s="166" t="s">
        <v>4165</v>
      </c>
      <c r="AF680" s="166" t="s">
        <v>23</v>
      </c>
      <c r="AG680" s="166" t="s">
        <v>4165</v>
      </c>
      <c r="AH680" s="167" t="s">
        <v>41</v>
      </c>
      <c r="AI680" s="166" t="s">
        <v>2990</v>
      </c>
      <c r="AJ680" s="166" t="s">
        <v>161</v>
      </c>
      <c r="AK680" s="166" t="s">
        <v>127</v>
      </c>
      <c r="AL680" s="166" t="s">
        <v>111</v>
      </c>
      <c r="AM680" s="168">
        <v>3162.5</v>
      </c>
      <c r="AN680" s="166"/>
      <c r="AO680" s="166" t="s">
        <v>4166</v>
      </c>
      <c r="AP680" s="166" t="s">
        <v>130</v>
      </c>
      <c r="AQ680" s="166" t="s">
        <v>184</v>
      </c>
      <c r="AR680" s="166" t="s">
        <v>346</v>
      </c>
      <c r="AS680" s="166" t="s">
        <v>4167</v>
      </c>
      <c r="AT680" s="166" t="s">
        <v>4172</v>
      </c>
      <c r="AU680" s="166" t="s">
        <v>4155</v>
      </c>
      <c r="AV680" s="166"/>
      <c r="AW680" s="166" t="s">
        <v>4169</v>
      </c>
      <c r="AX680" s="166"/>
      <c r="AY680" s="166"/>
      <c r="AZ680" s="166"/>
      <c r="BA680" s="166"/>
      <c r="BB680" s="166">
        <v>46821403</v>
      </c>
      <c r="BC680" s="166" t="s">
        <v>137</v>
      </c>
      <c r="BD680" s="166" t="s">
        <v>138</v>
      </c>
      <c r="BE680" s="166" t="s">
        <v>375</v>
      </c>
      <c r="BF680" s="166" t="s">
        <v>812</v>
      </c>
      <c r="BG680" s="166"/>
      <c r="BH680" s="166" t="s">
        <v>658</v>
      </c>
      <c r="BI680" s="166" t="s">
        <v>191</v>
      </c>
      <c r="BJ680" s="166" t="s">
        <v>111</v>
      </c>
      <c r="BK680" s="166"/>
      <c r="BL680" s="166" t="s">
        <v>142</v>
      </c>
      <c r="BM680" s="166"/>
      <c r="BN680" s="166" t="s">
        <v>192</v>
      </c>
      <c r="BO680" s="166"/>
    </row>
    <row r="681" spans="1:67">
      <c r="A681" s="166">
        <v>671</v>
      </c>
      <c r="B681" s="166" t="s">
        <v>106</v>
      </c>
      <c r="C681" s="166" t="s">
        <v>107</v>
      </c>
      <c r="D681" s="166"/>
      <c r="E681" s="166" t="s">
        <v>4157</v>
      </c>
      <c r="F681" s="166"/>
      <c r="G681" s="166" t="s">
        <v>4158</v>
      </c>
      <c r="H681" s="166" t="s">
        <v>4159</v>
      </c>
      <c r="I681" s="166" t="s">
        <v>111</v>
      </c>
      <c r="J681" s="166" t="s">
        <v>298</v>
      </c>
      <c r="K681" s="166" t="s">
        <v>23</v>
      </c>
      <c r="L681" s="166" t="s">
        <v>171</v>
      </c>
      <c r="M681" s="166" t="s">
        <v>4160</v>
      </c>
      <c r="N681" s="166"/>
      <c r="O681" s="166"/>
      <c r="P681" s="166"/>
      <c r="Q681" s="166" t="s">
        <v>4161</v>
      </c>
      <c r="R681" s="166" t="s">
        <v>23</v>
      </c>
      <c r="S681" s="166" t="s">
        <v>4162</v>
      </c>
      <c r="T681" s="166" t="s">
        <v>117</v>
      </c>
      <c r="U681" s="166" t="s">
        <v>4163</v>
      </c>
      <c r="V681" s="166" t="s">
        <v>119</v>
      </c>
      <c r="W681" s="166" t="s">
        <v>366</v>
      </c>
      <c r="X681" s="166" t="s">
        <v>112</v>
      </c>
      <c r="Y681" s="166" t="s">
        <v>524</v>
      </c>
      <c r="Z681" s="166" t="s">
        <v>4164</v>
      </c>
      <c r="AA681" s="166" t="s">
        <v>759</v>
      </c>
      <c r="AB681" s="166" t="s">
        <v>4161</v>
      </c>
      <c r="AC681" s="166">
        <v>5878480</v>
      </c>
      <c r="AD681" s="166" t="s">
        <v>23</v>
      </c>
      <c r="AE681" s="166" t="s">
        <v>4165</v>
      </c>
      <c r="AF681" s="166" t="s">
        <v>23</v>
      </c>
      <c r="AG681" s="166" t="s">
        <v>4165</v>
      </c>
      <c r="AH681" s="167" t="s">
        <v>41</v>
      </c>
      <c r="AI681" s="166" t="s">
        <v>2995</v>
      </c>
      <c r="AJ681" s="166" t="s">
        <v>148</v>
      </c>
      <c r="AK681" s="166" t="s">
        <v>127</v>
      </c>
      <c r="AL681" s="166" t="s">
        <v>111</v>
      </c>
      <c r="AM681" s="168">
        <v>3987.3</v>
      </c>
      <c r="AN681" s="166"/>
      <c r="AO681" s="166" t="s">
        <v>4166</v>
      </c>
      <c r="AP681" s="166" t="s">
        <v>130</v>
      </c>
      <c r="AQ681" s="166" t="s">
        <v>184</v>
      </c>
      <c r="AR681" s="166" t="s">
        <v>346</v>
      </c>
      <c r="AS681" s="166" t="s">
        <v>4167</v>
      </c>
      <c r="AT681" s="166" t="s">
        <v>4173</v>
      </c>
      <c r="AU681" s="166" t="s">
        <v>4155</v>
      </c>
      <c r="AV681" s="166"/>
      <c r="AW681" s="166" t="s">
        <v>4169</v>
      </c>
      <c r="AX681" s="166"/>
      <c r="AY681" s="166"/>
      <c r="AZ681" s="166"/>
      <c r="BA681" s="166"/>
      <c r="BB681" s="166">
        <v>46821403</v>
      </c>
      <c r="BC681" s="166" t="s">
        <v>137</v>
      </c>
      <c r="BD681" s="166" t="s">
        <v>138</v>
      </c>
      <c r="BE681" s="166" t="s">
        <v>375</v>
      </c>
      <c r="BF681" s="166" t="s">
        <v>812</v>
      </c>
      <c r="BG681" s="166"/>
      <c r="BH681" s="166" t="s">
        <v>658</v>
      </c>
      <c r="BI681" s="166" t="s">
        <v>191</v>
      </c>
      <c r="BJ681" s="166" t="s">
        <v>111</v>
      </c>
      <c r="BK681" s="166"/>
      <c r="BL681" s="166" t="s">
        <v>142</v>
      </c>
      <c r="BM681" s="166"/>
      <c r="BN681" s="166" t="s">
        <v>192</v>
      </c>
      <c r="BO681" s="166"/>
    </row>
    <row r="682" spans="1:67">
      <c r="A682" s="166">
        <v>672</v>
      </c>
      <c r="B682" s="166" t="s">
        <v>106</v>
      </c>
      <c r="C682" s="166" t="s">
        <v>107</v>
      </c>
      <c r="D682" s="166"/>
      <c r="E682" s="166" t="s">
        <v>4157</v>
      </c>
      <c r="F682" s="166"/>
      <c r="G682" s="166" t="s">
        <v>4158</v>
      </c>
      <c r="H682" s="166" t="s">
        <v>4159</v>
      </c>
      <c r="I682" s="166" t="s">
        <v>111</v>
      </c>
      <c r="J682" s="166" t="s">
        <v>298</v>
      </c>
      <c r="K682" s="166" t="s">
        <v>23</v>
      </c>
      <c r="L682" s="166" t="s">
        <v>171</v>
      </c>
      <c r="M682" s="166" t="s">
        <v>4160</v>
      </c>
      <c r="N682" s="166"/>
      <c r="O682" s="166"/>
      <c r="P682" s="166"/>
      <c r="Q682" s="166" t="s">
        <v>4161</v>
      </c>
      <c r="R682" s="166" t="s">
        <v>23</v>
      </c>
      <c r="S682" s="166" t="s">
        <v>4162</v>
      </c>
      <c r="T682" s="166" t="s">
        <v>117</v>
      </c>
      <c r="U682" s="166" t="s">
        <v>4163</v>
      </c>
      <c r="V682" s="166" t="s">
        <v>119</v>
      </c>
      <c r="W682" s="166" t="s">
        <v>366</v>
      </c>
      <c r="X682" s="166" t="s">
        <v>112</v>
      </c>
      <c r="Y682" s="166" t="s">
        <v>524</v>
      </c>
      <c r="Z682" s="166" t="s">
        <v>4164</v>
      </c>
      <c r="AA682" s="166" t="s">
        <v>759</v>
      </c>
      <c r="AB682" s="166" t="s">
        <v>4161</v>
      </c>
      <c r="AC682" s="166">
        <v>5878480</v>
      </c>
      <c r="AD682" s="166" t="s">
        <v>23</v>
      </c>
      <c r="AE682" s="166" t="s">
        <v>4165</v>
      </c>
      <c r="AF682" s="166" t="s">
        <v>23</v>
      </c>
      <c r="AG682" s="166" t="s">
        <v>4165</v>
      </c>
      <c r="AH682" s="167" t="s">
        <v>41</v>
      </c>
      <c r="AI682" s="166" t="s">
        <v>1879</v>
      </c>
      <c r="AJ682" s="166" t="s">
        <v>155</v>
      </c>
      <c r="AK682" s="166" t="s">
        <v>127</v>
      </c>
      <c r="AL682" s="166" t="s">
        <v>111</v>
      </c>
      <c r="AM682" s="168">
        <v>3117.1</v>
      </c>
      <c r="AN682" s="166"/>
      <c r="AO682" s="166" t="s">
        <v>4166</v>
      </c>
      <c r="AP682" s="166" t="s">
        <v>130</v>
      </c>
      <c r="AQ682" s="166" t="s">
        <v>184</v>
      </c>
      <c r="AR682" s="166" t="s">
        <v>346</v>
      </c>
      <c r="AS682" s="166" t="s">
        <v>4167</v>
      </c>
      <c r="AT682" s="166" t="s">
        <v>4174</v>
      </c>
      <c r="AU682" s="166" t="s">
        <v>4155</v>
      </c>
      <c r="AV682" s="166"/>
      <c r="AW682" s="166" t="s">
        <v>4169</v>
      </c>
      <c r="AX682" s="166"/>
      <c r="AY682" s="166"/>
      <c r="AZ682" s="166"/>
      <c r="BA682" s="166"/>
      <c r="BB682" s="166">
        <v>46821403</v>
      </c>
      <c r="BC682" s="166" t="s">
        <v>137</v>
      </c>
      <c r="BD682" s="166" t="s">
        <v>138</v>
      </c>
      <c r="BE682" s="166" t="s">
        <v>375</v>
      </c>
      <c r="BF682" s="166" t="s">
        <v>812</v>
      </c>
      <c r="BG682" s="166"/>
      <c r="BH682" s="166" t="s">
        <v>658</v>
      </c>
      <c r="BI682" s="166" t="s">
        <v>191</v>
      </c>
      <c r="BJ682" s="166" t="s">
        <v>111</v>
      </c>
      <c r="BK682" s="166"/>
      <c r="BL682" s="166" t="s">
        <v>142</v>
      </c>
      <c r="BM682" s="166"/>
      <c r="BN682" s="166" t="s">
        <v>192</v>
      </c>
      <c r="BO682" s="166"/>
    </row>
    <row r="683" spans="1:67">
      <c r="A683" s="166">
        <v>673</v>
      </c>
      <c r="B683" s="166" t="s">
        <v>106</v>
      </c>
      <c r="C683" s="166" t="s">
        <v>107</v>
      </c>
      <c r="D683" s="166"/>
      <c r="E683" s="166" t="s">
        <v>4157</v>
      </c>
      <c r="F683" s="166"/>
      <c r="G683" s="166" t="s">
        <v>4158</v>
      </c>
      <c r="H683" s="166" t="s">
        <v>4159</v>
      </c>
      <c r="I683" s="166" t="s">
        <v>111</v>
      </c>
      <c r="J683" s="166" t="s">
        <v>298</v>
      </c>
      <c r="K683" s="166" t="s">
        <v>23</v>
      </c>
      <c r="L683" s="166" t="s">
        <v>171</v>
      </c>
      <c r="M683" s="166" t="s">
        <v>4160</v>
      </c>
      <c r="N683" s="166"/>
      <c r="O683" s="166"/>
      <c r="P683" s="166"/>
      <c r="Q683" s="166" t="s">
        <v>4161</v>
      </c>
      <c r="R683" s="166" t="s">
        <v>23</v>
      </c>
      <c r="S683" s="166" t="s">
        <v>4162</v>
      </c>
      <c r="T683" s="166" t="s">
        <v>117</v>
      </c>
      <c r="U683" s="166" t="s">
        <v>4163</v>
      </c>
      <c r="V683" s="166" t="s">
        <v>119</v>
      </c>
      <c r="W683" s="166" t="s">
        <v>366</v>
      </c>
      <c r="X683" s="166" t="s">
        <v>112</v>
      </c>
      <c r="Y683" s="166" t="s">
        <v>524</v>
      </c>
      <c r="Z683" s="166" t="s">
        <v>4164</v>
      </c>
      <c r="AA683" s="166" t="s">
        <v>759</v>
      </c>
      <c r="AB683" s="166" t="s">
        <v>4161</v>
      </c>
      <c r="AC683" s="166">
        <v>5878480</v>
      </c>
      <c r="AD683" s="166" t="s">
        <v>23</v>
      </c>
      <c r="AE683" s="166" t="s">
        <v>4165</v>
      </c>
      <c r="AF683" s="166" t="s">
        <v>23</v>
      </c>
      <c r="AG683" s="166" t="s">
        <v>4165</v>
      </c>
      <c r="AH683" s="167" t="s">
        <v>41</v>
      </c>
      <c r="AI683" s="166" t="s">
        <v>4175</v>
      </c>
      <c r="AJ683" s="166" t="s">
        <v>1887</v>
      </c>
      <c r="AK683" s="166" t="s">
        <v>127</v>
      </c>
      <c r="AL683" s="166" t="s">
        <v>111</v>
      </c>
      <c r="AM683" s="168">
        <v>21000</v>
      </c>
      <c r="AN683" s="166"/>
      <c r="AO683" s="166" t="s">
        <v>4166</v>
      </c>
      <c r="AP683" s="166" t="s">
        <v>130</v>
      </c>
      <c r="AQ683" s="166" t="s">
        <v>184</v>
      </c>
      <c r="AR683" s="166" t="s">
        <v>346</v>
      </c>
      <c r="AS683" s="166" t="s">
        <v>4167</v>
      </c>
      <c r="AT683" s="166"/>
      <c r="AU683" s="166" t="s">
        <v>4155</v>
      </c>
      <c r="AV683" s="166"/>
      <c r="AW683" s="166" t="s">
        <v>4169</v>
      </c>
      <c r="AX683" s="166"/>
      <c r="AY683" s="166"/>
      <c r="AZ683" s="166"/>
      <c r="BA683" s="166"/>
      <c r="BB683" s="166">
        <v>46821403</v>
      </c>
      <c r="BC683" s="166" t="s">
        <v>137</v>
      </c>
      <c r="BD683" s="166" t="s">
        <v>138</v>
      </c>
      <c r="BE683" s="166" t="s">
        <v>375</v>
      </c>
      <c r="BF683" s="166" t="s">
        <v>812</v>
      </c>
      <c r="BG683" s="166"/>
      <c r="BH683" s="166" t="s">
        <v>658</v>
      </c>
      <c r="BI683" s="166" t="s">
        <v>191</v>
      </c>
      <c r="BJ683" s="166" t="s">
        <v>111</v>
      </c>
      <c r="BK683" s="166"/>
      <c r="BL683" s="166"/>
      <c r="BM683" s="166"/>
      <c r="BN683" s="166" t="s">
        <v>192</v>
      </c>
      <c r="BO683" s="166"/>
    </row>
    <row r="684" spans="1:67">
      <c r="A684" s="166">
        <v>674</v>
      </c>
      <c r="B684" s="166" t="s">
        <v>106</v>
      </c>
      <c r="C684" s="166" t="s">
        <v>107</v>
      </c>
      <c r="D684" s="166" t="s">
        <v>4176</v>
      </c>
      <c r="E684" s="166" t="s">
        <v>4177</v>
      </c>
      <c r="F684" s="166" t="s">
        <v>4178</v>
      </c>
      <c r="G684" s="166" t="s">
        <v>4179</v>
      </c>
      <c r="H684" s="166" t="s">
        <v>4180</v>
      </c>
      <c r="I684" s="166" t="s">
        <v>111</v>
      </c>
      <c r="J684" s="166" t="s">
        <v>112</v>
      </c>
      <c r="K684" s="166" t="s">
        <v>195</v>
      </c>
      <c r="L684" s="166" t="s">
        <v>603</v>
      </c>
      <c r="M684" s="166" t="s">
        <v>4181</v>
      </c>
      <c r="N684" s="166" t="s">
        <v>111</v>
      </c>
      <c r="O684" s="166" t="s">
        <v>195</v>
      </c>
      <c r="P684" s="166" t="s">
        <v>4182</v>
      </c>
      <c r="Q684" s="166" t="s">
        <v>4183</v>
      </c>
      <c r="R684" s="166" t="s">
        <v>2032</v>
      </c>
      <c r="S684" s="166" t="s">
        <v>4184</v>
      </c>
      <c r="T684" s="166" t="s">
        <v>117</v>
      </c>
      <c r="U684" s="166" t="s">
        <v>4185</v>
      </c>
      <c r="V684" s="166" t="s">
        <v>119</v>
      </c>
      <c r="W684" s="166" t="s">
        <v>227</v>
      </c>
      <c r="X684" s="166" t="s">
        <v>112</v>
      </c>
      <c r="Y684" s="166" t="s">
        <v>1046</v>
      </c>
      <c r="Z684" s="166" t="s">
        <v>4186</v>
      </c>
      <c r="AA684" s="166" t="s">
        <v>4187</v>
      </c>
      <c r="AB684" s="166" t="s">
        <v>4183</v>
      </c>
      <c r="AC684" s="166">
        <v>5878506</v>
      </c>
      <c r="AD684" s="166" t="s">
        <v>23</v>
      </c>
      <c r="AE684" s="166" t="s">
        <v>4188</v>
      </c>
      <c r="AF684" s="166" t="s">
        <v>2032</v>
      </c>
      <c r="AG684" s="166" t="s">
        <v>4189</v>
      </c>
      <c r="AH684" s="167" t="s">
        <v>38</v>
      </c>
      <c r="AI684" s="166"/>
      <c r="AJ684" s="166"/>
      <c r="AK684" s="166" t="s">
        <v>127</v>
      </c>
      <c r="AL684" s="166" t="s">
        <v>111</v>
      </c>
      <c r="AM684" s="168">
        <v>52250</v>
      </c>
      <c r="AN684" s="166"/>
      <c r="AO684" s="166" t="s">
        <v>111</v>
      </c>
      <c r="AP684" s="166" t="s">
        <v>447</v>
      </c>
      <c r="AQ684" s="166" t="s">
        <v>184</v>
      </c>
      <c r="AR684" s="166"/>
      <c r="AS684" s="166" t="s">
        <v>4190</v>
      </c>
      <c r="AT684" s="166"/>
      <c r="AU684" s="166"/>
      <c r="AV684" s="166"/>
      <c r="AW684" s="166" t="s">
        <v>4191</v>
      </c>
      <c r="AX684" s="166"/>
      <c r="AY684" s="166"/>
      <c r="AZ684" s="166"/>
      <c r="BA684" s="166"/>
      <c r="BB684" s="166">
        <v>92011511</v>
      </c>
      <c r="BC684" s="166" t="s">
        <v>137</v>
      </c>
      <c r="BD684" s="166" t="s">
        <v>138</v>
      </c>
      <c r="BE684" s="166" t="s">
        <v>239</v>
      </c>
      <c r="BF684" s="166" t="s">
        <v>217</v>
      </c>
      <c r="BG684" s="166" t="s">
        <v>190</v>
      </c>
      <c r="BH684" s="166" t="s">
        <v>286</v>
      </c>
      <c r="BI684" s="166" t="s">
        <v>137</v>
      </c>
      <c r="BJ684" s="166" t="s">
        <v>111</v>
      </c>
      <c r="BK684" s="166"/>
      <c r="BL684" s="166"/>
      <c r="BM684" s="166"/>
      <c r="BN684" s="166" t="s">
        <v>192</v>
      </c>
      <c r="BO684" s="166" t="s">
        <v>287</v>
      </c>
    </row>
    <row r="685" spans="1:67">
      <c r="A685" s="166">
        <v>675</v>
      </c>
      <c r="B685" s="166" t="s">
        <v>106</v>
      </c>
      <c r="C685" s="166" t="s">
        <v>107</v>
      </c>
      <c r="D685" s="166" t="s">
        <v>298</v>
      </c>
      <c r="E685" s="166" t="s">
        <v>4192</v>
      </c>
      <c r="F685" s="166" t="s">
        <v>329</v>
      </c>
      <c r="G685" s="166" t="s">
        <v>4193</v>
      </c>
      <c r="H685" s="166" t="s">
        <v>2225</v>
      </c>
      <c r="I685" s="166" t="s">
        <v>111</v>
      </c>
      <c r="J685" s="166" t="s">
        <v>112</v>
      </c>
      <c r="K685" s="166" t="s">
        <v>32</v>
      </c>
      <c r="L685" s="166" t="s">
        <v>478</v>
      </c>
      <c r="M685" s="166" t="s">
        <v>478</v>
      </c>
      <c r="N685" s="166" t="s">
        <v>111</v>
      </c>
      <c r="O685" s="166"/>
      <c r="P685" s="166"/>
      <c r="Q685" s="166" t="s">
        <v>434</v>
      </c>
      <c r="R685" s="166" t="s">
        <v>430</v>
      </c>
      <c r="S685" s="166" t="s">
        <v>4194</v>
      </c>
      <c r="T685" s="166" t="s">
        <v>204</v>
      </c>
      <c r="U685" s="166" t="s">
        <v>4195</v>
      </c>
      <c r="V685" s="166" t="s">
        <v>338</v>
      </c>
      <c r="W685" s="166" t="s">
        <v>227</v>
      </c>
      <c r="X685" s="166" t="s">
        <v>112</v>
      </c>
      <c r="Y685" s="166" t="s">
        <v>443</v>
      </c>
      <c r="Z685" s="166" t="s">
        <v>444</v>
      </c>
      <c r="AA685" s="166" t="s">
        <v>444</v>
      </c>
      <c r="AB685" s="166" t="s">
        <v>434</v>
      </c>
      <c r="AC685" s="166">
        <v>5846558</v>
      </c>
      <c r="AD685" s="166" t="s">
        <v>32</v>
      </c>
      <c r="AE685" s="166" t="s">
        <v>4196</v>
      </c>
      <c r="AF685" s="166" t="s">
        <v>430</v>
      </c>
      <c r="AG685" s="166" t="s">
        <v>4197</v>
      </c>
      <c r="AH685" s="167" t="s">
        <v>38</v>
      </c>
      <c r="AI685" s="166"/>
      <c r="AJ685" s="166"/>
      <c r="AK685" s="166" t="s">
        <v>127</v>
      </c>
      <c r="AL685" s="166" t="s">
        <v>111</v>
      </c>
      <c r="AM685" s="168">
        <v>4500</v>
      </c>
      <c r="AN685" s="166"/>
      <c r="AO685" s="166" t="s">
        <v>111</v>
      </c>
      <c r="AP685" s="166" t="s">
        <v>447</v>
      </c>
      <c r="AQ685" s="166" t="s">
        <v>184</v>
      </c>
      <c r="AR685" s="166"/>
      <c r="AS685" s="166" t="s">
        <v>448</v>
      </c>
      <c r="AT685" s="166"/>
      <c r="AU685" s="166"/>
      <c r="AV685" s="166"/>
      <c r="AW685" s="166" t="s">
        <v>4198</v>
      </c>
      <c r="AX685" s="166"/>
      <c r="AY685" s="166"/>
      <c r="AZ685" s="166"/>
      <c r="BA685" s="166"/>
      <c r="BB685" s="166">
        <v>92180452</v>
      </c>
      <c r="BC685" s="166" t="s">
        <v>137</v>
      </c>
      <c r="BD685" s="166" t="s">
        <v>138</v>
      </c>
      <c r="BE685" s="166" t="s">
        <v>239</v>
      </c>
      <c r="BF685" s="166" t="s">
        <v>217</v>
      </c>
      <c r="BG685" s="166" t="s">
        <v>190</v>
      </c>
      <c r="BH685" s="166" t="s">
        <v>218</v>
      </c>
      <c r="BI685" s="166" t="s">
        <v>137</v>
      </c>
      <c r="BJ685" s="166" t="s">
        <v>111</v>
      </c>
      <c r="BK685" s="166"/>
      <c r="BL685" s="166"/>
      <c r="BM685" s="166"/>
      <c r="BN685" s="166" t="s">
        <v>451</v>
      </c>
      <c r="BO685" s="166" t="s">
        <v>307</v>
      </c>
    </row>
    <row r="686" spans="1:67">
      <c r="A686" s="166">
        <v>676</v>
      </c>
      <c r="B686" s="166" t="s">
        <v>106</v>
      </c>
      <c r="C686" s="166" t="s">
        <v>107</v>
      </c>
      <c r="D686" s="166" t="s">
        <v>4199</v>
      </c>
      <c r="E686" s="166" t="s">
        <v>4200</v>
      </c>
      <c r="F686" s="166" t="s">
        <v>602</v>
      </c>
      <c r="G686" s="166" t="s">
        <v>4201</v>
      </c>
      <c r="H686" s="166" t="s">
        <v>4202</v>
      </c>
      <c r="I686" s="166" t="s">
        <v>111</v>
      </c>
      <c r="J686" s="166" t="s">
        <v>112</v>
      </c>
      <c r="K686" s="166" t="s">
        <v>4203</v>
      </c>
      <c r="L686" s="166" t="s">
        <v>171</v>
      </c>
      <c r="M686" s="166" t="s">
        <v>419</v>
      </c>
      <c r="N686" s="166" t="s">
        <v>4204</v>
      </c>
      <c r="O686" s="166" t="s">
        <v>4203</v>
      </c>
      <c r="P686" s="166" t="s">
        <v>4205</v>
      </c>
      <c r="Q686" s="166" t="s">
        <v>4206</v>
      </c>
      <c r="R686" s="166" t="s">
        <v>9</v>
      </c>
      <c r="S686" s="166" t="s">
        <v>4207</v>
      </c>
      <c r="T686" s="166" t="s">
        <v>204</v>
      </c>
      <c r="U686" s="166" t="s">
        <v>4208</v>
      </c>
      <c r="V686" s="166" t="s">
        <v>119</v>
      </c>
      <c r="W686" s="166" t="s">
        <v>120</v>
      </c>
      <c r="X686" s="166" t="s">
        <v>112</v>
      </c>
      <c r="Y686" s="166" t="s">
        <v>543</v>
      </c>
      <c r="Z686" s="166" t="s">
        <v>544</v>
      </c>
      <c r="AA686" s="166" t="s">
        <v>1102</v>
      </c>
      <c r="AB686" s="166" t="s">
        <v>4206</v>
      </c>
      <c r="AC686" s="166">
        <v>5845998</v>
      </c>
      <c r="AD686" s="166" t="s">
        <v>9</v>
      </c>
      <c r="AE686" s="166" t="s">
        <v>4209</v>
      </c>
      <c r="AF686" s="166" t="s">
        <v>9</v>
      </c>
      <c r="AG686" s="166" t="s">
        <v>4210</v>
      </c>
      <c r="AH686" s="167" t="s">
        <v>41</v>
      </c>
      <c r="AI686" s="166" t="s">
        <v>2368</v>
      </c>
      <c r="AJ686" s="166" t="s">
        <v>2369</v>
      </c>
      <c r="AK686" s="166" t="s">
        <v>127</v>
      </c>
      <c r="AL686" s="166" t="s">
        <v>111</v>
      </c>
      <c r="AM686" s="168">
        <v>769</v>
      </c>
      <c r="AN686" s="166"/>
      <c r="AO686" s="166" t="s">
        <v>4204</v>
      </c>
      <c r="AP686" s="166" t="s">
        <v>212</v>
      </c>
      <c r="AQ686" s="166" t="s">
        <v>184</v>
      </c>
      <c r="AR686" s="166" t="s">
        <v>132</v>
      </c>
      <c r="AS686" s="166" t="s">
        <v>4211</v>
      </c>
      <c r="AT686" s="166" t="s">
        <v>4212</v>
      </c>
      <c r="AU686" s="166" t="s">
        <v>4213</v>
      </c>
      <c r="AV686" s="166"/>
      <c r="AW686" s="166" t="s">
        <v>4214</v>
      </c>
      <c r="AX686" s="166"/>
      <c r="AY686" s="166"/>
      <c r="AZ686" s="166"/>
      <c r="BA686" s="166"/>
      <c r="BB686" s="166">
        <v>74099756</v>
      </c>
      <c r="BC686" s="166" t="s">
        <v>137</v>
      </c>
      <c r="BD686" s="166" t="s">
        <v>138</v>
      </c>
      <c r="BE686" s="166" t="s">
        <v>2374</v>
      </c>
      <c r="BF686" s="166" t="s">
        <v>636</v>
      </c>
      <c r="BG686" s="166" t="s">
        <v>190</v>
      </c>
      <c r="BH686" s="166" t="s">
        <v>286</v>
      </c>
      <c r="BI686" s="166" t="s">
        <v>191</v>
      </c>
      <c r="BJ686" s="166" t="s">
        <v>111</v>
      </c>
      <c r="BK686" s="166"/>
      <c r="BL686" s="166" t="s">
        <v>142</v>
      </c>
      <c r="BM686" s="166"/>
      <c r="BN686" s="166" t="s">
        <v>192</v>
      </c>
      <c r="BO686" s="166"/>
    </row>
    <row r="687" spans="1:67">
      <c r="A687" s="166">
        <v>677</v>
      </c>
      <c r="B687" s="166" t="s">
        <v>106</v>
      </c>
      <c r="C687" s="166" t="s">
        <v>107</v>
      </c>
      <c r="D687" s="166" t="s">
        <v>4199</v>
      </c>
      <c r="E687" s="166" t="s">
        <v>4200</v>
      </c>
      <c r="F687" s="166" t="s">
        <v>602</v>
      </c>
      <c r="G687" s="166" t="s">
        <v>4201</v>
      </c>
      <c r="H687" s="166" t="s">
        <v>4202</v>
      </c>
      <c r="I687" s="166" t="s">
        <v>111</v>
      </c>
      <c r="J687" s="166" t="s">
        <v>112</v>
      </c>
      <c r="K687" s="166" t="s">
        <v>4203</v>
      </c>
      <c r="L687" s="166" t="s">
        <v>171</v>
      </c>
      <c r="M687" s="166" t="s">
        <v>419</v>
      </c>
      <c r="N687" s="166" t="s">
        <v>4204</v>
      </c>
      <c r="O687" s="166" t="s">
        <v>4203</v>
      </c>
      <c r="P687" s="166" t="s">
        <v>4205</v>
      </c>
      <c r="Q687" s="166" t="s">
        <v>4206</v>
      </c>
      <c r="R687" s="166" t="s">
        <v>9</v>
      </c>
      <c r="S687" s="166" t="s">
        <v>4207</v>
      </c>
      <c r="T687" s="166" t="s">
        <v>204</v>
      </c>
      <c r="U687" s="166" t="s">
        <v>4208</v>
      </c>
      <c r="V687" s="166" t="s">
        <v>119</v>
      </c>
      <c r="W687" s="166" t="s">
        <v>120</v>
      </c>
      <c r="X687" s="166" t="s">
        <v>112</v>
      </c>
      <c r="Y687" s="166" t="s">
        <v>543</v>
      </c>
      <c r="Z687" s="166" t="s">
        <v>544</v>
      </c>
      <c r="AA687" s="166" t="s">
        <v>1102</v>
      </c>
      <c r="AB687" s="166" t="s">
        <v>4206</v>
      </c>
      <c r="AC687" s="166">
        <v>5845998</v>
      </c>
      <c r="AD687" s="166" t="s">
        <v>9</v>
      </c>
      <c r="AE687" s="166" t="s">
        <v>4209</v>
      </c>
      <c r="AF687" s="166" t="s">
        <v>9</v>
      </c>
      <c r="AG687" s="166" t="s">
        <v>4210</v>
      </c>
      <c r="AH687" s="167" t="s">
        <v>41</v>
      </c>
      <c r="AI687" s="166" t="s">
        <v>2381</v>
      </c>
      <c r="AJ687" s="166" t="s">
        <v>2382</v>
      </c>
      <c r="AK687" s="166" t="s">
        <v>127</v>
      </c>
      <c r="AL687" s="166" t="s">
        <v>111</v>
      </c>
      <c r="AM687" s="168">
        <v>5306</v>
      </c>
      <c r="AN687" s="166"/>
      <c r="AO687" s="166" t="s">
        <v>4204</v>
      </c>
      <c r="AP687" s="166" t="s">
        <v>212</v>
      </c>
      <c r="AQ687" s="166" t="s">
        <v>184</v>
      </c>
      <c r="AR687" s="166" t="s">
        <v>132</v>
      </c>
      <c r="AS687" s="166" t="s">
        <v>4211</v>
      </c>
      <c r="AT687" s="166" t="s">
        <v>4215</v>
      </c>
      <c r="AU687" s="166" t="s">
        <v>4213</v>
      </c>
      <c r="AV687" s="166"/>
      <c r="AW687" s="166" t="s">
        <v>4214</v>
      </c>
      <c r="AX687" s="166"/>
      <c r="AY687" s="166"/>
      <c r="AZ687" s="166"/>
      <c r="BA687" s="166"/>
      <c r="BB687" s="166">
        <v>74099756</v>
      </c>
      <c r="BC687" s="166" t="s">
        <v>137</v>
      </c>
      <c r="BD687" s="166" t="s">
        <v>138</v>
      </c>
      <c r="BE687" s="166" t="s">
        <v>2374</v>
      </c>
      <c r="BF687" s="166" t="s">
        <v>636</v>
      </c>
      <c r="BG687" s="166" t="s">
        <v>190</v>
      </c>
      <c r="BH687" s="166" t="s">
        <v>286</v>
      </c>
      <c r="BI687" s="166" t="s">
        <v>191</v>
      </c>
      <c r="BJ687" s="166" t="s">
        <v>111</v>
      </c>
      <c r="BK687" s="166"/>
      <c r="BL687" s="166" t="s">
        <v>142</v>
      </c>
      <c r="BM687" s="166"/>
      <c r="BN687" s="166" t="s">
        <v>192</v>
      </c>
      <c r="BO687" s="166"/>
    </row>
    <row r="688" spans="1:67">
      <c r="A688" s="166">
        <v>678</v>
      </c>
      <c r="B688" s="166" t="s">
        <v>106</v>
      </c>
      <c r="C688" s="166" t="s">
        <v>107</v>
      </c>
      <c r="D688" s="166" t="s">
        <v>4199</v>
      </c>
      <c r="E688" s="166" t="s">
        <v>4200</v>
      </c>
      <c r="F688" s="166" t="s">
        <v>602</v>
      </c>
      <c r="G688" s="166" t="s">
        <v>4201</v>
      </c>
      <c r="H688" s="166" t="s">
        <v>4202</v>
      </c>
      <c r="I688" s="166" t="s">
        <v>111</v>
      </c>
      <c r="J688" s="166" t="s">
        <v>112</v>
      </c>
      <c r="K688" s="166" t="s">
        <v>4203</v>
      </c>
      <c r="L688" s="166" t="s">
        <v>171</v>
      </c>
      <c r="M688" s="166" t="s">
        <v>419</v>
      </c>
      <c r="N688" s="166" t="s">
        <v>4204</v>
      </c>
      <c r="O688" s="166" t="s">
        <v>4203</v>
      </c>
      <c r="P688" s="166" t="s">
        <v>4205</v>
      </c>
      <c r="Q688" s="166" t="s">
        <v>4206</v>
      </c>
      <c r="R688" s="166" t="s">
        <v>9</v>
      </c>
      <c r="S688" s="166" t="s">
        <v>4207</v>
      </c>
      <c r="T688" s="166" t="s">
        <v>204</v>
      </c>
      <c r="U688" s="166" t="s">
        <v>4208</v>
      </c>
      <c r="V688" s="166" t="s">
        <v>119</v>
      </c>
      <c r="W688" s="166" t="s">
        <v>120</v>
      </c>
      <c r="X688" s="166" t="s">
        <v>112</v>
      </c>
      <c r="Y688" s="166" t="s">
        <v>543</v>
      </c>
      <c r="Z688" s="166" t="s">
        <v>544</v>
      </c>
      <c r="AA688" s="166" t="s">
        <v>1102</v>
      </c>
      <c r="AB688" s="166" t="s">
        <v>4206</v>
      </c>
      <c r="AC688" s="166">
        <v>5845998</v>
      </c>
      <c r="AD688" s="166" t="s">
        <v>9</v>
      </c>
      <c r="AE688" s="166" t="s">
        <v>4209</v>
      </c>
      <c r="AF688" s="166" t="s">
        <v>9</v>
      </c>
      <c r="AG688" s="166" t="s">
        <v>4210</v>
      </c>
      <c r="AH688" s="167" t="s">
        <v>41</v>
      </c>
      <c r="AI688" s="166" t="s">
        <v>2378</v>
      </c>
      <c r="AJ688" s="166" t="s">
        <v>2379</v>
      </c>
      <c r="AK688" s="166" t="s">
        <v>127</v>
      </c>
      <c r="AL688" s="166" t="s">
        <v>111</v>
      </c>
      <c r="AM688" s="168">
        <v>519</v>
      </c>
      <c r="AN688" s="166"/>
      <c r="AO688" s="166" t="s">
        <v>4204</v>
      </c>
      <c r="AP688" s="166" t="s">
        <v>212</v>
      </c>
      <c r="AQ688" s="166" t="s">
        <v>184</v>
      </c>
      <c r="AR688" s="166" t="s">
        <v>132</v>
      </c>
      <c r="AS688" s="166" t="s">
        <v>4211</v>
      </c>
      <c r="AT688" s="166" t="s">
        <v>4216</v>
      </c>
      <c r="AU688" s="166" t="s">
        <v>4213</v>
      </c>
      <c r="AV688" s="166"/>
      <c r="AW688" s="166" t="s">
        <v>4214</v>
      </c>
      <c r="AX688" s="166"/>
      <c r="AY688" s="166"/>
      <c r="AZ688" s="166"/>
      <c r="BA688" s="166"/>
      <c r="BB688" s="166">
        <v>74099756</v>
      </c>
      <c r="BC688" s="166" t="s">
        <v>137</v>
      </c>
      <c r="BD688" s="166" t="s">
        <v>138</v>
      </c>
      <c r="BE688" s="166" t="s">
        <v>2374</v>
      </c>
      <c r="BF688" s="166" t="s">
        <v>636</v>
      </c>
      <c r="BG688" s="166" t="s">
        <v>190</v>
      </c>
      <c r="BH688" s="166" t="s">
        <v>286</v>
      </c>
      <c r="BI688" s="166" t="s">
        <v>191</v>
      </c>
      <c r="BJ688" s="166" t="s">
        <v>111</v>
      </c>
      <c r="BK688" s="166"/>
      <c r="BL688" s="166" t="s">
        <v>142</v>
      </c>
      <c r="BM688" s="166"/>
      <c r="BN688" s="166" t="s">
        <v>192</v>
      </c>
      <c r="BO688" s="166"/>
    </row>
    <row r="689" spans="1:67">
      <c r="A689" s="166">
        <v>679</v>
      </c>
      <c r="B689" s="166" t="s">
        <v>106</v>
      </c>
      <c r="C689" s="166" t="s">
        <v>107</v>
      </c>
      <c r="D689" s="166" t="s">
        <v>4199</v>
      </c>
      <c r="E689" s="166" t="s">
        <v>4200</v>
      </c>
      <c r="F689" s="166" t="s">
        <v>602</v>
      </c>
      <c r="G689" s="166" t="s">
        <v>4201</v>
      </c>
      <c r="H689" s="166" t="s">
        <v>4202</v>
      </c>
      <c r="I689" s="166" t="s">
        <v>111</v>
      </c>
      <c r="J689" s="166" t="s">
        <v>112</v>
      </c>
      <c r="K689" s="166" t="s">
        <v>4203</v>
      </c>
      <c r="L689" s="166" t="s">
        <v>171</v>
      </c>
      <c r="M689" s="166" t="s">
        <v>419</v>
      </c>
      <c r="N689" s="166" t="s">
        <v>4204</v>
      </c>
      <c r="O689" s="166" t="s">
        <v>4203</v>
      </c>
      <c r="P689" s="166" t="s">
        <v>4205</v>
      </c>
      <c r="Q689" s="166" t="s">
        <v>4206</v>
      </c>
      <c r="R689" s="166" t="s">
        <v>9</v>
      </c>
      <c r="S689" s="166" t="s">
        <v>4207</v>
      </c>
      <c r="T689" s="166" t="s">
        <v>204</v>
      </c>
      <c r="U689" s="166" t="s">
        <v>4208</v>
      </c>
      <c r="V689" s="166" t="s">
        <v>119</v>
      </c>
      <c r="W689" s="166" t="s">
        <v>120</v>
      </c>
      <c r="X689" s="166" t="s">
        <v>112</v>
      </c>
      <c r="Y689" s="166" t="s">
        <v>543</v>
      </c>
      <c r="Z689" s="166" t="s">
        <v>544</v>
      </c>
      <c r="AA689" s="166" t="s">
        <v>1102</v>
      </c>
      <c r="AB689" s="166" t="s">
        <v>4206</v>
      </c>
      <c r="AC689" s="166">
        <v>5845998</v>
      </c>
      <c r="AD689" s="166" t="s">
        <v>9</v>
      </c>
      <c r="AE689" s="166" t="s">
        <v>4209</v>
      </c>
      <c r="AF689" s="166" t="s">
        <v>9</v>
      </c>
      <c r="AG689" s="166" t="s">
        <v>4210</v>
      </c>
      <c r="AH689" s="167" t="s">
        <v>41</v>
      </c>
      <c r="AI689" s="166" t="s">
        <v>2375</v>
      </c>
      <c r="AJ689" s="166" t="s">
        <v>2376</v>
      </c>
      <c r="AK689" s="166" t="s">
        <v>127</v>
      </c>
      <c r="AL689" s="166" t="s">
        <v>111</v>
      </c>
      <c r="AM689" s="168">
        <v>5306</v>
      </c>
      <c r="AN689" s="166"/>
      <c r="AO689" s="166" t="s">
        <v>4204</v>
      </c>
      <c r="AP689" s="166" t="s">
        <v>212</v>
      </c>
      <c r="AQ689" s="166" t="s">
        <v>184</v>
      </c>
      <c r="AR689" s="166" t="s">
        <v>132</v>
      </c>
      <c r="AS689" s="166" t="s">
        <v>4211</v>
      </c>
      <c r="AT689" s="166" t="s">
        <v>4217</v>
      </c>
      <c r="AU689" s="166" t="s">
        <v>4213</v>
      </c>
      <c r="AV689" s="166"/>
      <c r="AW689" s="166" t="s">
        <v>4214</v>
      </c>
      <c r="AX689" s="166"/>
      <c r="AY689" s="166"/>
      <c r="AZ689" s="166"/>
      <c r="BA689" s="166"/>
      <c r="BB689" s="166">
        <v>74099756</v>
      </c>
      <c r="BC689" s="166" t="s">
        <v>137</v>
      </c>
      <c r="BD689" s="166" t="s">
        <v>138</v>
      </c>
      <c r="BE689" s="166" t="s">
        <v>2374</v>
      </c>
      <c r="BF689" s="166" t="s">
        <v>636</v>
      </c>
      <c r="BG689" s="166" t="s">
        <v>190</v>
      </c>
      <c r="BH689" s="166" t="s">
        <v>286</v>
      </c>
      <c r="BI689" s="166" t="s">
        <v>191</v>
      </c>
      <c r="BJ689" s="166" t="s">
        <v>111</v>
      </c>
      <c r="BK689" s="166"/>
      <c r="BL689" s="166" t="s">
        <v>142</v>
      </c>
      <c r="BM689" s="166"/>
      <c r="BN689" s="166" t="s">
        <v>192</v>
      </c>
      <c r="BO689" s="166"/>
    </row>
    <row r="690" spans="1:67">
      <c r="A690" s="166">
        <v>680</v>
      </c>
      <c r="B690" s="166" t="s">
        <v>106</v>
      </c>
      <c r="C690" s="166" t="s">
        <v>107</v>
      </c>
      <c r="D690" s="166" t="s">
        <v>4199</v>
      </c>
      <c r="E690" s="166" t="s">
        <v>4200</v>
      </c>
      <c r="F690" s="166" t="s">
        <v>602</v>
      </c>
      <c r="G690" s="166" t="s">
        <v>4201</v>
      </c>
      <c r="H690" s="166" t="s">
        <v>4202</v>
      </c>
      <c r="I690" s="166" t="s">
        <v>111</v>
      </c>
      <c r="J690" s="166" t="s">
        <v>112</v>
      </c>
      <c r="K690" s="166" t="s">
        <v>4203</v>
      </c>
      <c r="L690" s="166" t="s">
        <v>171</v>
      </c>
      <c r="M690" s="166" t="s">
        <v>419</v>
      </c>
      <c r="N690" s="166" t="s">
        <v>4204</v>
      </c>
      <c r="O690" s="166" t="s">
        <v>4203</v>
      </c>
      <c r="P690" s="166" t="s">
        <v>4205</v>
      </c>
      <c r="Q690" s="166" t="s">
        <v>4206</v>
      </c>
      <c r="R690" s="166" t="s">
        <v>9</v>
      </c>
      <c r="S690" s="166" t="s">
        <v>4207</v>
      </c>
      <c r="T690" s="166" t="s">
        <v>204</v>
      </c>
      <c r="U690" s="166" t="s">
        <v>4208</v>
      </c>
      <c r="V690" s="166" t="s">
        <v>119</v>
      </c>
      <c r="W690" s="166" t="s">
        <v>120</v>
      </c>
      <c r="X690" s="166" t="s">
        <v>112</v>
      </c>
      <c r="Y690" s="166" t="s">
        <v>543</v>
      </c>
      <c r="Z690" s="166" t="s">
        <v>544</v>
      </c>
      <c r="AA690" s="166" t="s">
        <v>1102</v>
      </c>
      <c r="AB690" s="166" t="s">
        <v>4206</v>
      </c>
      <c r="AC690" s="166">
        <v>5845998</v>
      </c>
      <c r="AD690" s="166" t="s">
        <v>9</v>
      </c>
      <c r="AE690" s="166" t="s">
        <v>4209</v>
      </c>
      <c r="AF690" s="166" t="s">
        <v>9</v>
      </c>
      <c r="AG690" s="166" t="s">
        <v>4210</v>
      </c>
      <c r="AH690" s="167" t="s">
        <v>41</v>
      </c>
      <c r="AI690" s="166" t="s">
        <v>4218</v>
      </c>
      <c r="AJ690" s="166" t="s">
        <v>1887</v>
      </c>
      <c r="AK690" s="166" t="s">
        <v>127</v>
      </c>
      <c r="AL690" s="166" t="s">
        <v>111</v>
      </c>
      <c r="AM690" s="168">
        <v>9500</v>
      </c>
      <c r="AN690" s="166"/>
      <c r="AO690" s="166" t="s">
        <v>4204</v>
      </c>
      <c r="AP690" s="166" t="s">
        <v>212</v>
      </c>
      <c r="AQ690" s="166" t="s">
        <v>184</v>
      </c>
      <c r="AR690" s="166" t="s">
        <v>132</v>
      </c>
      <c r="AS690" s="166" t="s">
        <v>4211</v>
      </c>
      <c r="AT690" s="166"/>
      <c r="AU690" s="166" t="s">
        <v>4213</v>
      </c>
      <c r="AV690" s="166"/>
      <c r="AW690" s="166" t="s">
        <v>4214</v>
      </c>
      <c r="AX690" s="166"/>
      <c r="AY690" s="166"/>
      <c r="AZ690" s="166"/>
      <c r="BA690" s="166"/>
      <c r="BB690" s="166">
        <v>74099756</v>
      </c>
      <c r="BC690" s="166" t="s">
        <v>137</v>
      </c>
      <c r="BD690" s="166" t="s">
        <v>138</v>
      </c>
      <c r="BE690" s="166" t="s">
        <v>2374</v>
      </c>
      <c r="BF690" s="166" t="s">
        <v>636</v>
      </c>
      <c r="BG690" s="166" t="s">
        <v>190</v>
      </c>
      <c r="BH690" s="166" t="s">
        <v>286</v>
      </c>
      <c r="BI690" s="166" t="s">
        <v>191</v>
      </c>
      <c r="BJ690" s="166" t="s">
        <v>111</v>
      </c>
      <c r="BK690" s="166"/>
      <c r="BL690" s="166"/>
      <c r="BM690" s="166"/>
      <c r="BN690" s="166" t="s">
        <v>192</v>
      </c>
      <c r="BO690" s="166"/>
    </row>
    <row r="691" spans="1:67">
      <c r="A691" s="166">
        <v>681</v>
      </c>
      <c r="B691" s="166" t="s">
        <v>106</v>
      </c>
      <c r="C691" s="166" t="s">
        <v>107</v>
      </c>
      <c r="D691" s="166" t="s">
        <v>298</v>
      </c>
      <c r="E691" s="166" t="s">
        <v>4219</v>
      </c>
      <c r="F691" s="166" t="s">
        <v>4203</v>
      </c>
      <c r="G691" s="166" t="s">
        <v>4220</v>
      </c>
      <c r="H691" s="166" t="s">
        <v>4221</v>
      </c>
      <c r="I691" s="166" t="s">
        <v>111</v>
      </c>
      <c r="J691" s="166" t="s">
        <v>112</v>
      </c>
      <c r="K691" s="166" t="s">
        <v>23</v>
      </c>
      <c r="L691" s="166" t="s">
        <v>478</v>
      </c>
      <c r="M691" s="166" t="s">
        <v>478</v>
      </c>
      <c r="N691" s="166" t="s">
        <v>111</v>
      </c>
      <c r="O691" s="166"/>
      <c r="P691" s="166"/>
      <c r="Q691" s="166" t="s">
        <v>4222</v>
      </c>
      <c r="R691" s="166" t="s">
        <v>23</v>
      </c>
      <c r="S691" s="166" t="s">
        <v>4223</v>
      </c>
      <c r="T691" s="166" t="s">
        <v>204</v>
      </c>
      <c r="U691" s="166" t="s">
        <v>4224</v>
      </c>
      <c r="V691" s="166" t="s">
        <v>119</v>
      </c>
      <c r="W691" s="166" t="s">
        <v>366</v>
      </c>
      <c r="X691" s="166" t="s">
        <v>112</v>
      </c>
      <c r="Y691" s="166" t="s">
        <v>524</v>
      </c>
      <c r="Z691" s="166" t="s">
        <v>805</v>
      </c>
      <c r="AA691" s="166" t="s">
        <v>672</v>
      </c>
      <c r="AB691" s="166" t="s">
        <v>4222</v>
      </c>
      <c r="AC691" s="166">
        <v>5851083</v>
      </c>
      <c r="AD691" s="166" t="s">
        <v>23</v>
      </c>
      <c r="AE691" s="166" t="s">
        <v>4225</v>
      </c>
      <c r="AF691" s="166" t="s">
        <v>23</v>
      </c>
      <c r="AG691" s="166" t="s">
        <v>4226</v>
      </c>
      <c r="AH691" s="167" t="s">
        <v>41</v>
      </c>
      <c r="AI691" s="166" t="s">
        <v>1593</v>
      </c>
      <c r="AJ691" s="166" t="s">
        <v>925</v>
      </c>
      <c r="AK691" s="166" t="s">
        <v>127</v>
      </c>
      <c r="AL691" s="166" t="s">
        <v>111</v>
      </c>
      <c r="AM691" s="168">
        <v>1558.4</v>
      </c>
      <c r="AN691" s="166"/>
      <c r="AO691" s="166" t="s">
        <v>111</v>
      </c>
      <c r="AP691" s="166" t="s">
        <v>212</v>
      </c>
      <c r="AQ691" s="166" t="s">
        <v>184</v>
      </c>
      <c r="AR691" s="166" t="s">
        <v>1345</v>
      </c>
      <c r="AS691" s="166" t="s">
        <v>4227</v>
      </c>
      <c r="AT691" s="166" t="s">
        <v>4228</v>
      </c>
      <c r="AU691" s="166" t="s">
        <v>691</v>
      </c>
      <c r="AV691" s="166"/>
      <c r="AW691" s="166" t="s">
        <v>4229</v>
      </c>
      <c r="AX691" s="166"/>
      <c r="AY691" s="166"/>
      <c r="AZ691" s="166"/>
      <c r="BA691" s="166"/>
      <c r="BB691" s="166">
        <v>89179530</v>
      </c>
      <c r="BC691" s="166" t="s">
        <v>137</v>
      </c>
      <c r="BD691" s="166" t="s">
        <v>138</v>
      </c>
      <c r="BE691" s="166" t="s">
        <v>375</v>
      </c>
      <c r="BF691" s="166" t="s">
        <v>812</v>
      </c>
      <c r="BG691" s="166" t="s">
        <v>190</v>
      </c>
      <c r="BH691" s="166" t="s">
        <v>658</v>
      </c>
      <c r="BI691" s="166" t="s">
        <v>191</v>
      </c>
      <c r="BJ691" s="166" t="s">
        <v>111</v>
      </c>
      <c r="BK691" s="166"/>
      <c r="BL691" s="166" t="s">
        <v>142</v>
      </c>
      <c r="BM691" s="166"/>
      <c r="BN691" s="166" t="s">
        <v>192</v>
      </c>
      <c r="BO691" s="166" t="s">
        <v>307</v>
      </c>
    </row>
    <row r="692" spans="1:67">
      <c r="A692" s="166">
        <v>682</v>
      </c>
      <c r="B692" s="166" t="s">
        <v>106</v>
      </c>
      <c r="C692" s="166" t="s">
        <v>107</v>
      </c>
      <c r="D692" s="166" t="s">
        <v>298</v>
      </c>
      <c r="E692" s="166" t="s">
        <v>4219</v>
      </c>
      <c r="F692" s="166" t="s">
        <v>4203</v>
      </c>
      <c r="G692" s="166" t="s">
        <v>4220</v>
      </c>
      <c r="H692" s="166" t="s">
        <v>4221</v>
      </c>
      <c r="I692" s="166" t="s">
        <v>111</v>
      </c>
      <c r="J692" s="166" t="s">
        <v>112</v>
      </c>
      <c r="K692" s="166" t="s">
        <v>23</v>
      </c>
      <c r="L692" s="166" t="s">
        <v>478</v>
      </c>
      <c r="M692" s="166" t="s">
        <v>478</v>
      </c>
      <c r="N692" s="166" t="s">
        <v>111</v>
      </c>
      <c r="O692" s="166"/>
      <c r="P692" s="166"/>
      <c r="Q692" s="166" t="s">
        <v>4222</v>
      </c>
      <c r="R692" s="166" t="s">
        <v>23</v>
      </c>
      <c r="S692" s="166" t="s">
        <v>4223</v>
      </c>
      <c r="T692" s="166" t="s">
        <v>204</v>
      </c>
      <c r="U692" s="166" t="s">
        <v>4224</v>
      </c>
      <c r="V692" s="166" t="s">
        <v>119</v>
      </c>
      <c r="W692" s="166" t="s">
        <v>366</v>
      </c>
      <c r="X692" s="166" t="s">
        <v>112</v>
      </c>
      <c r="Y692" s="166" t="s">
        <v>524</v>
      </c>
      <c r="Z692" s="166" t="s">
        <v>805</v>
      </c>
      <c r="AA692" s="166" t="s">
        <v>672</v>
      </c>
      <c r="AB692" s="166" t="s">
        <v>4222</v>
      </c>
      <c r="AC692" s="166">
        <v>5851083</v>
      </c>
      <c r="AD692" s="166" t="s">
        <v>23</v>
      </c>
      <c r="AE692" s="166" t="s">
        <v>4225</v>
      </c>
      <c r="AF692" s="166" t="s">
        <v>23</v>
      </c>
      <c r="AG692" s="166" t="s">
        <v>4226</v>
      </c>
      <c r="AH692" s="167" t="s">
        <v>41</v>
      </c>
      <c r="AI692" s="166" t="s">
        <v>2995</v>
      </c>
      <c r="AJ692" s="166" t="s">
        <v>148</v>
      </c>
      <c r="AK692" s="166" t="s">
        <v>127</v>
      </c>
      <c r="AL692" s="166" t="s">
        <v>111</v>
      </c>
      <c r="AM692" s="168">
        <v>2493.65</v>
      </c>
      <c r="AN692" s="166"/>
      <c r="AO692" s="166" t="s">
        <v>111</v>
      </c>
      <c r="AP692" s="166" t="s">
        <v>212</v>
      </c>
      <c r="AQ692" s="166" t="s">
        <v>184</v>
      </c>
      <c r="AR692" s="166" t="s">
        <v>1345</v>
      </c>
      <c r="AS692" s="166" t="s">
        <v>4227</v>
      </c>
      <c r="AT692" s="166" t="s">
        <v>4230</v>
      </c>
      <c r="AU692" s="166" t="s">
        <v>691</v>
      </c>
      <c r="AV692" s="166"/>
      <c r="AW692" s="166" t="s">
        <v>4229</v>
      </c>
      <c r="AX692" s="166"/>
      <c r="AY692" s="166"/>
      <c r="AZ692" s="166"/>
      <c r="BA692" s="166"/>
      <c r="BB692" s="166">
        <v>89179530</v>
      </c>
      <c r="BC692" s="166" t="s">
        <v>137</v>
      </c>
      <c r="BD692" s="166" t="s">
        <v>138</v>
      </c>
      <c r="BE692" s="166" t="s">
        <v>375</v>
      </c>
      <c r="BF692" s="166" t="s">
        <v>812</v>
      </c>
      <c r="BG692" s="166" t="s">
        <v>190</v>
      </c>
      <c r="BH692" s="166" t="s">
        <v>658</v>
      </c>
      <c r="BI692" s="166" t="s">
        <v>191</v>
      </c>
      <c r="BJ692" s="166" t="s">
        <v>111</v>
      </c>
      <c r="BK692" s="166"/>
      <c r="BL692" s="166" t="s">
        <v>142</v>
      </c>
      <c r="BM692" s="166"/>
      <c r="BN692" s="166" t="s">
        <v>192</v>
      </c>
      <c r="BO692" s="166" t="s">
        <v>307</v>
      </c>
    </row>
    <row r="693" spans="1:67">
      <c r="A693" s="166">
        <v>683</v>
      </c>
      <c r="B693" s="166" t="s">
        <v>106</v>
      </c>
      <c r="C693" s="166" t="s">
        <v>107</v>
      </c>
      <c r="D693" s="166" t="s">
        <v>298</v>
      </c>
      <c r="E693" s="166" t="s">
        <v>4219</v>
      </c>
      <c r="F693" s="166" t="s">
        <v>4203</v>
      </c>
      <c r="G693" s="166" t="s">
        <v>4220</v>
      </c>
      <c r="H693" s="166" t="s">
        <v>4221</v>
      </c>
      <c r="I693" s="166" t="s">
        <v>111</v>
      </c>
      <c r="J693" s="166" t="s">
        <v>112</v>
      </c>
      <c r="K693" s="166" t="s">
        <v>23</v>
      </c>
      <c r="L693" s="166" t="s">
        <v>478</v>
      </c>
      <c r="M693" s="166" t="s">
        <v>478</v>
      </c>
      <c r="N693" s="166" t="s">
        <v>111</v>
      </c>
      <c r="O693" s="166"/>
      <c r="P693" s="166"/>
      <c r="Q693" s="166" t="s">
        <v>4222</v>
      </c>
      <c r="R693" s="166" t="s">
        <v>23</v>
      </c>
      <c r="S693" s="166" t="s">
        <v>4223</v>
      </c>
      <c r="T693" s="166" t="s">
        <v>204</v>
      </c>
      <c r="U693" s="166" t="s">
        <v>4224</v>
      </c>
      <c r="V693" s="166" t="s">
        <v>119</v>
      </c>
      <c r="W693" s="166" t="s">
        <v>366</v>
      </c>
      <c r="X693" s="166" t="s">
        <v>112</v>
      </c>
      <c r="Y693" s="166" t="s">
        <v>524</v>
      </c>
      <c r="Z693" s="166" t="s">
        <v>805</v>
      </c>
      <c r="AA693" s="166" t="s">
        <v>672</v>
      </c>
      <c r="AB693" s="166" t="s">
        <v>4222</v>
      </c>
      <c r="AC693" s="166">
        <v>5851083</v>
      </c>
      <c r="AD693" s="166" t="s">
        <v>23</v>
      </c>
      <c r="AE693" s="166" t="s">
        <v>4225</v>
      </c>
      <c r="AF693" s="166" t="s">
        <v>23</v>
      </c>
      <c r="AG693" s="166" t="s">
        <v>4226</v>
      </c>
      <c r="AH693" s="167" t="s">
        <v>41</v>
      </c>
      <c r="AI693" s="166" t="s">
        <v>2984</v>
      </c>
      <c r="AJ693" s="166" t="s">
        <v>164</v>
      </c>
      <c r="AK693" s="166" t="s">
        <v>127</v>
      </c>
      <c r="AL693" s="166" t="s">
        <v>111</v>
      </c>
      <c r="AM693" s="168">
        <v>1736.5</v>
      </c>
      <c r="AN693" s="166"/>
      <c r="AO693" s="166" t="s">
        <v>111</v>
      </c>
      <c r="AP693" s="166" t="s">
        <v>212</v>
      </c>
      <c r="AQ693" s="166" t="s">
        <v>184</v>
      </c>
      <c r="AR693" s="166" t="s">
        <v>1345</v>
      </c>
      <c r="AS693" s="166" t="s">
        <v>4227</v>
      </c>
      <c r="AT693" s="166" t="s">
        <v>4231</v>
      </c>
      <c r="AU693" s="166" t="s">
        <v>691</v>
      </c>
      <c r="AV693" s="166"/>
      <c r="AW693" s="166" t="s">
        <v>4229</v>
      </c>
      <c r="AX693" s="166"/>
      <c r="AY693" s="166"/>
      <c r="AZ693" s="166"/>
      <c r="BA693" s="166"/>
      <c r="BB693" s="166">
        <v>89179530</v>
      </c>
      <c r="BC693" s="166" t="s">
        <v>137</v>
      </c>
      <c r="BD693" s="166" t="s">
        <v>138</v>
      </c>
      <c r="BE693" s="166" t="s">
        <v>375</v>
      </c>
      <c r="BF693" s="166" t="s">
        <v>812</v>
      </c>
      <c r="BG693" s="166" t="s">
        <v>190</v>
      </c>
      <c r="BH693" s="166" t="s">
        <v>658</v>
      </c>
      <c r="BI693" s="166" t="s">
        <v>191</v>
      </c>
      <c r="BJ693" s="166" t="s">
        <v>111</v>
      </c>
      <c r="BK693" s="166"/>
      <c r="BL693" s="166" t="s">
        <v>142</v>
      </c>
      <c r="BM693" s="166"/>
      <c r="BN693" s="166" t="s">
        <v>192</v>
      </c>
      <c r="BO693" s="166" t="s">
        <v>307</v>
      </c>
    </row>
    <row r="694" spans="1:67">
      <c r="A694" s="166">
        <v>684</v>
      </c>
      <c r="B694" s="166" t="s">
        <v>106</v>
      </c>
      <c r="C694" s="166" t="s">
        <v>107</v>
      </c>
      <c r="D694" s="166" t="s">
        <v>298</v>
      </c>
      <c r="E694" s="166" t="s">
        <v>4219</v>
      </c>
      <c r="F694" s="166" t="s">
        <v>4203</v>
      </c>
      <c r="G694" s="166" t="s">
        <v>4220</v>
      </c>
      <c r="H694" s="166" t="s">
        <v>4221</v>
      </c>
      <c r="I694" s="166" t="s">
        <v>111</v>
      </c>
      <c r="J694" s="166" t="s">
        <v>112</v>
      </c>
      <c r="K694" s="166" t="s">
        <v>23</v>
      </c>
      <c r="L694" s="166" t="s">
        <v>478</v>
      </c>
      <c r="M694" s="166" t="s">
        <v>478</v>
      </c>
      <c r="N694" s="166" t="s">
        <v>111</v>
      </c>
      <c r="O694" s="166"/>
      <c r="P694" s="166"/>
      <c r="Q694" s="166" t="s">
        <v>4222</v>
      </c>
      <c r="R694" s="166" t="s">
        <v>23</v>
      </c>
      <c r="S694" s="166" t="s">
        <v>4223</v>
      </c>
      <c r="T694" s="166" t="s">
        <v>204</v>
      </c>
      <c r="U694" s="166" t="s">
        <v>4224</v>
      </c>
      <c r="V694" s="166" t="s">
        <v>119</v>
      </c>
      <c r="W694" s="166" t="s">
        <v>366</v>
      </c>
      <c r="X694" s="166" t="s">
        <v>112</v>
      </c>
      <c r="Y694" s="166" t="s">
        <v>524</v>
      </c>
      <c r="Z694" s="166" t="s">
        <v>805</v>
      </c>
      <c r="AA694" s="166" t="s">
        <v>672</v>
      </c>
      <c r="AB694" s="166" t="s">
        <v>4222</v>
      </c>
      <c r="AC694" s="166">
        <v>5851083</v>
      </c>
      <c r="AD694" s="166" t="s">
        <v>23</v>
      </c>
      <c r="AE694" s="166" t="s">
        <v>4225</v>
      </c>
      <c r="AF694" s="166" t="s">
        <v>23</v>
      </c>
      <c r="AG694" s="166" t="s">
        <v>4226</v>
      </c>
      <c r="AH694" s="167" t="s">
        <v>41</v>
      </c>
      <c r="AI694" s="166" t="s">
        <v>2993</v>
      </c>
      <c r="AJ694" s="166" t="s">
        <v>158</v>
      </c>
      <c r="AK694" s="166" t="s">
        <v>127</v>
      </c>
      <c r="AL694" s="166" t="s">
        <v>111</v>
      </c>
      <c r="AM694" s="168">
        <v>3257.3</v>
      </c>
      <c r="AN694" s="166"/>
      <c r="AO694" s="166" t="s">
        <v>111</v>
      </c>
      <c r="AP694" s="166" t="s">
        <v>212</v>
      </c>
      <c r="AQ694" s="166" t="s">
        <v>184</v>
      </c>
      <c r="AR694" s="166" t="s">
        <v>1345</v>
      </c>
      <c r="AS694" s="166" t="s">
        <v>4227</v>
      </c>
      <c r="AT694" s="166" t="s">
        <v>4232</v>
      </c>
      <c r="AU694" s="166" t="s">
        <v>691</v>
      </c>
      <c r="AV694" s="166"/>
      <c r="AW694" s="166" t="s">
        <v>4229</v>
      </c>
      <c r="AX694" s="166"/>
      <c r="AY694" s="166"/>
      <c r="AZ694" s="166"/>
      <c r="BA694" s="166"/>
      <c r="BB694" s="166">
        <v>89179530</v>
      </c>
      <c r="BC694" s="166" t="s">
        <v>137</v>
      </c>
      <c r="BD694" s="166" t="s">
        <v>138</v>
      </c>
      <c r="BE694" s="166" t="s">
        <v>375</v>
      </c>
      <c r="BF694" s="166" t="s">
        <v>812</v>
      </c>
      <c r="BG694" s="166" t="s">
        <v>190</v>
      </c>
      <c r="BH694" s="166" t="s">
        <v>658</v>
      </c>
      <c r="BI694" s="166" t="s">
        <v>191</v>
      </c>
      <c r="BJ694" s="166" t="s">
        <v>111</v>
      </c>
      <c r="BK694" s="166"/>
      <c r="BL694" s="166" t="s">
        <v>142</v>
      </c>
      <c r="BM694" s="166"/>
      <c r="BN694" s="166" t="s">
        <v>192</v>
      </c>
      <c r="BO694" s="166" t="s">
        <v>307</v>
      </c>
    </row>
    <row r="695" spans="1:67">
      <c r="A695" s="166">
        <v>685</v>
      </c>
      <c r="B695" s="166" t="s">
        <v>106</v>
      </c>
      <c r="C695" s="166" t="s">
        <v>107</v>
      </c>
      <c r="D695" s="166" t="s">
        <v>298</v>
      </c>
      <c r="E695" s="166" t="s">
        <v>4219</v>
      </c>
      <c r="F695" s="166" t="s">
        <v>4203</v>
      </c>
      <c r="G695" s="166" t="s">
        <v>4220</v>
      </c>
      <c r="H695" s="166" t="s">
        <v>4221</v>
      </c>
      <c r="I695" s="166" t="s">
        <v>111</v>
      </c>
      <c r="J695" s="166" t="s">
        <v>112</v>
      </c>
      <c r="K695" s="166" t="s">
        <v>23</v>
      </c>
      <c r="L695" s="166" t="s">
        <v>478</v>
      </c>
      <c r="M695" s="166" t="s">
        <v>478</v>
      </c>
      <c r="N695" s="166" t="s">
        <v>111</v>
      </c>
      <c r="O695" s="166"/>
      <c r="P695" s="166"/>
      <c r="Q695" s="166" t="s">
        <v>4222</v>
      </c>
      <c r="R695" s="166" t="s">
        <v>23</v>
      </c>
      <c r="S695" s="166" t="s">
        <v>4223</v>
      </c>
      <c r="T695" s="166" t="s">
        <v>204</v>
      </c>
      <c r="U695" s="166" t="s">
        <v>4224</v>
      </c>
      <c r="V695" s="166" t="s">
        <v>119</v>
      </c>
      <c r="W695" s="166" t="s">
        <v>366</v>
      </c>
      <c r="X695" s="166" t="s">
        <v>112</v>
      </c>
      <c r="Y695" s="166" t="s">
        <v>524</v>
      </c>
      <c r="Z695" s="166" t="s">
        <v>805</v>
      </c>
      <c r="AA695" s="166" t="s">
        <v>672</v>
      </c>
      <c r="AB695" s="166" t="s">
        <v>4222</v>
      </c>
      <c r="AC695" s="166">
        <v>5851083</v>
      </c>
      <c r="AD695" s="166" t="s">
        <v>23</v>
      </c>
      <c r="AE695" s="166" t="s">
        <v>4225</v>
      </c>
      <c r="AF695" s="166" t="s">
        <v>23</v>
      </c>
      <c r="AG695" s="166" t="s">
        <v>4226</v>
      </c>
      <c r="AH695" s="167" t="s">
        <v>41</v>
      </c>
      <c r="AI695" s="166" t="s">
        <v>1597</v>
      </c>
      <c r="AJ695" s="166" t="s">
        <v>928</v>
      </c>
      <c r="AK695" s="166" t="s">
        <v>127</v>
      </c>
      <c r="AL695" s="166" t="s">
        <v>111</v>
      </c>
      <c r="AM695" s="168">
        <v>3272.9</v>
      </c>
      <c r="AN695" s="166"/>
      <c r="AO695" s="166" t="s">
        <v>111</v>
      </c>
      <c r="AP695" s="166" t="s">
        <v>212</v>
      </c>
      <c r="AQ695" s="166" t="s">
        <v>184</v>
      </c>
      <c r="AR695" s="166" t="s">
        <v>1345</v>
      </c>
      <c r="AS695" s="166" t="s">
        <v>4227</v>
      </c>
      <c r="AT695" s="166" t="s">
        <v>4233</v>
      </c>
      <c r="AU695" s="166" t="s">
        <v>691</v>
      </c>
      <c r="AV695" s="166"/>
      <c r="AW695" s="166" t="s">
        <v>4229</v>
      </c>
      <c r="AX695" s="166"/>
      <c r="AY695" s="166"/>
      <c r="AZ695" s="166"/>
      <c r="BA695" s="166"/>
      <c r="BB695" s="166">
        <v>89179530</v>
      </c>
      <c r="BC695" s="166" t="s">
        <v>137</v>
      </c>
      <c r="BD695" s="166" t="s">
        <v>138</v>
      </c>
      <c r="BE695" s="166" t="s">
        <v>375</v>
      </c>
      <c r="BF695" s="166" t="s">
        <v>812</v>
      </c>
      <c r="BG695" s="166" t="s">
        <v>190</v>
      </c>
      <c r="BH695" s="166" t="s">
        <v>658</v>
      </c>
      <c r="BI695" s="166" t="s">
        <v>191</v>
      </c>
      <c r="BJ695" s="166" t="s">
        <v>111</v>
      </c>
      <c r="BK695" s="166"/>
      <c r="BL695" s="166" t="s">
        <v>142</v>
      </c>
      <c r="BM695" s="166"/>
      <c r="BN695" s="166" t="s">
        <v>192</v>
      </c>
      <c r="BO695" s="166" t="s">
        <v>307</v>
      </c>
    </row>
    <row r="696" spans="1:67">
      <c r="A696" s="166">
        <v>686</v>
      </c>
      <c r="B696" s="166" t="s">
        <v>106</v>
      </c>
      <c r="C696" s="166" t="s">
        <v>107</v>
      </c>
      <c r="D696" s="166" t="s">
        <v>298</v>
      </c>
      <c r="E696" s="166" t="s">
        <v>4219</v>
      </c>
      <c r="F696" s="166" t="s">
        <v>4203</v>
      </c>
      <c r="G696" s="166" t="s">
        <v>4220</v>
      </c>
      <c r="H696" s="166" t="s">
        <v>4221</v>
      </c>
      <c r="I696" s="166" t="s">
        <v>111</v>
      </c>
      <c r="J696" s="166" t="s">
        <v>112</v>
      </c>
      <c r="K696" s="166" t="s">
        <v>23</v>
      </c>
      <c r="L696" s="166" t="s">
        <v>478</v>
      </c>
      <c r="M696" s="166" t="s">
        <v>478</v>
      </c>
      <c r="N696" s="166" t="s">
        <v>111</v>
      </c>
      <c r="O696" s="166"/>
      <c r="P696" s="166"/>
      <c r="Q696" s="166" t="s">
        <v>4222</v>
      </c>
      <c r="R696" s="166" t="s">
        <v>23</v>
      </c>
      <c r="S696" s="166" t="s">
        <v>4223</v>
      </c>
      <c r="T696" s="166" t="s">
        <v>204</v>
      </c>
      <c r="U696" s="166" t="s">
        <v>4224</v>
      </c>
      <c r="V696" s="166" t="s">
        <v>119</v>
      </c>
      <c r="W696" s="166" t="s">
        <v>366</v>
      </c>
      <c r="X696" s="166" t="s">
        <v>112</v>
      </c>
      <c r="Y696" s="166" t="s">
        <v>524</v>
      </c>
      <c r="Z696" s="166" t="s">
        <v>805</v>
      </c>
      <c r="AA696" s="166" t="s">
        <v>672</v>
      </c>
      <c r="AB696" s="166" t="s">
        <v>4222</v>
      </c>
      <c r="AC696" s="166">
        <v>5851083</v>
      </c>
      <c r="AD696" s="166" t="s">
        <v>23</v>
      </c>
      <c r="AE696" s="166" t="s">
        <v>4225</v>
      </c>
      <c r="AF696" s="166" t="s">
        <v>23</v>
      </c>
      <c r="AG696" s="166" t="s">
        <v>4226</v>
      </c>
      <c r="AH696" s="167" t="s">
        <v>41</v>
      </c>
      <c r="AI696" s="166" t="s">
        <v>2990</v>
      </c>
      <c r="AJ696" s="166" t="s">
        <v>161</v>
      </c>
      <c r="AK696" s="166" t="s">
        <v>127</v>
      </c>
      <c r="AL696" s="166" t="s">
        <v>111</v>
      </c>
      <c r="AM696" s="168">
        <v>1831.25</v>
      </c>
      <c r="AN696" s="166"/>
      <c r="AO696" s="166" t="s">
        <v>111</v>
      </c>
      <c r="AP696" s="166" t="s">
        <v>212</v>
      </c>
      <c r="AQ696" s="166" t="s">
        <v>184</v>
      </c>
      <c r="AR696" s="166" t="s">
        <v>1345</v>
      </c>
      <c r="AS696" s="166" t="s">
        <v>4227</v>
      </c>
      <c r="AT696" s="166" t="s">
        <v>4234</v>
      </c>
      <c r="AU696" s="166" t="s">
        <v>691</v>
      </c>
      <c r="AV696" s="166"/>
      <c r="AW696" s="166" t="s">
        <v>4229</v>
      </c>
      <c r="AX696" s="166"/>
      <c r="AY696" s="166"/>
      <c r="AZ696" s="166"/>
      <c r="BA696" s="166"/>
      <c r="BB696" s="166">
        <v>89179530</v>
      </c>
      <c r="BC696" s="166" t="s">
        <v>137</v>
      </c>
      <c r="BD696" s="166" t="s">
        <v>138</v>
      </c>
      <c r="BE696" s="166" t="s">
        <v>375</v>
      </c>
      <c r="BF696" s="166" t="s">
        <v>812</v>
      </c>
      <c r="BG696" s="166" t="s">
        <v>190</v>
      </c>
      <c r="BH696" s="166" t="s">
        <v>658</v>
      </c>
      <c r="BI696" s="166" t="s">
        <v>191</v>
      </c>
      <c r="BJ696" s="166" t="s">
        <v>111</v>
      </c>
      <c r="BK696" s="166"/>
      <c r="BL696" s="166" t="s">
        <v>142</v>
      </c>
      <c r="BM696" s="166"/>
      <c r="BN696" s="166" t="s">
        <v>192</v>
      </c>
      <c r="BO696" s="166" t="s">
        <v>307</v>
      </c>
    </row>
    <row r="697" spans="1:67">
      <c r="A697" s="166">
        <v>687</v>
      </c>
      <c r="B697" s="166" t="s">
        <v>106</v>
      </c>
      <c r="C697" s="166" t="s">
        <v>107</v>
      </c>
      <c r="D697" s="166" t="s">
        <v>1603</v>
      </c>
      <c r="E697" s="166" t="s">
        <v>4235</v>
      </c>
      <c r="F697" s="166" t="s">
        <v>1682</v>
      </c>
      <c r="G697" s="166" t="s">
        <v>4236</v>
      </c>
      <c r="H697" s="166" t="s">
        <v>4237</v>
      </c>
      <c r="I697" s="166"/>
      <c r="J697" s="166" t="s">
        <v>247</v>
      </c>
      <c r="K697" s="166" t="s">
        <v>23</v>
      </c>
      <c r="L697" s="166" t="s">
        <v>171</v>
      </c>
      <c r="M697" s="166" t="s">
        <v>172</v>
      </c>
      <c r="N697" s="166" t="s">
        <v>1685</v>
      </c>
      <c r="O697" s="166"/>
      <c r="P697" s="166"/>
      <c r="Q697" s="166" t="s">
        <v>1603</v>
      </c>
      <c r="R697" s="166" t="s">
        <v>23</v>
      </c>
      <c r="S697" s="166" t="s">
        <v>4238</v>
      </c>
      <c r="T697" s="166" t="s">
        <v>117</v>
      </c>
      <c r="U697" s="166" t="s">
        <v>4239</v>
      </c>
      <c r="V697" s="166" t="s">
        <v>119</v>
      </c>
      <c r="W697" s="166" t="s">
        <v>1609</v>
      </c>
      <c r="X697" s="166" t="s">
        <v>247</v>
      </c>
      <c r="Y697" s="166" t="s">
        <v>1610</v>
      </c>
      <c r="Z697" s="166" t="s">
        <v>122</v>
      </c>
      <c r="AA697" s="166" t="s">
        <v>1102</v>
      </c>
      <c r="AB697" s="166" t="s">
        <v>1603</v>
      </c>
      <c r="AC697" s="166">
        <v>5845573</v>
      </c>
      <c r="AD697" s="166" t="s">
        <v>23</v>
      </c>
      <c r="AE697" s="166" t="s">
        <v>4240</v>
      </c>
      <c r="AF697" s="166" t="s">
        <v>23</v>
      </c>
      <c r="AG697" s="166" t="s">
        <v>4241</v>
      </c>
      <c r="AH697" s="167" t="s">
        <v>40</v>
      </c>
      <c r="AI697" s="166" t="s">
        <v>4242</v>
      </c>
      <c r="AJ697" s="166" t="s">
        <v>4243</v>
      </c>
      <c r="AK697" s="166" t="s">
        <v>127</v>
      </c>
      <c r="AL697" s="166" t="s">
        <v>111</v>
      </c>
      <c r="AM697" s="168">
        <v>73000</v>
      </c>
      <c r="AN697" s="166"/>
      <c r="AO697" s="166" t="s">
        <v>1682</v>
      </c>
      <c r="AP697" s="166" t="s">
        <v>130</v>
      </c>
      <c r="AQ697" s="166" t="s">
        <v>184</v>
      </c>
      <c r="AR697" s="166"/>
      <c r="AS697" s="166" t="s">
        <v>1615</v>
      </c>
      <c r="AT697" s="166"/>
      <c r="AU697" s="166" t="s">
        <v>691</v>
      </c>
      <c r="AV697" s="166"/>
      <c r="AW697" s="166" t="s">
        <v>4244</v>
      </c>
      <c r="AX697" s="166"/>
      <c r="AY697" s="166"/>
      <c r="AZ697" s="166"/>
      <c r="BA697" s="166"/>
      <c r="BB697" s="166">
        <v>64143332</v>
      </c>
      <c r="BC697" s="166" t="s">
        <v>137</v>
      </c>
      <c r="BD697" s="166" t="s">
        <v>1054</v>
      </c>
      <c r="BE697" s="166" t="s">
        <v>1609</v>
      </c>
      <c r="BF697" s="166" t="s">
        <v>1617</v>
      </c>
      <c r="BG697" s="166"/>
      <c r="BH697" s="166" t="s">
        <v>286</v>
      </c>
      <c r="BI697" s="166" t="s">
        <v>191</v>
      </c>
      <c r="BJ697" s="166" t="s">
        <v>111</v>
      </c>
      <c r="BK697" s="166"/>
      <c r="BL697" s="166"/>
      <c r="BM697" s="166"/>
      <c r="BN697" s="166" t="s">
        <v>192</v>
      </c>
      <c r="BO697" s="166" t="s">
        <v>172</v>
      </c>
    </row>
    <row r="698" spans="1:67">
      <c r="A698" s="166">
        <v>688</v>
      </c>
      <c r="B698" s="166" t="s">
        <v>106</v>
      </c>
      <c r="C698" s="166" t="s">
        <v>107</v>
      </c>
      <c r="D698" s="166"/>
      <c r="E698" s="166" t="s">
        <v>4245</v>
      </c>
      <c r="F698" s="166"/>
      <c r="G698" s="166" t="s">
        <v>4246</v>
      </c>
      <c r="H698" s="166" t="s">
        <v>4247</v>
      </c>
      <c r="I698" s="166"/>
      <c r="J698" s="166" t="s">
        <v>198</v>
      </c>
      <c r="K698" s="166" t="s">
        <v>23</v>
      </c>
      <c r="L698" s="166" t="s">
        <v>171</v>
      </c>
      <c r="M698" s="166" t="s">
        <v>172</v>
      </c>
      <c r="N698" s="166"/>
      <c r="O698" s="166"/>
      <c r="P698" s="166"/>
      <c r="Q698" s="166" t="s">
        <v>2467</v>
      </c>
      <c r="R698" s="166" t="s">
        <v>23</v>
      </c>
      <c r="S698" s="166" t="s">
        <v>4248</v>
      </c>
      <c r="T698" s="166" t="s">
        <v>117</v>
      </c>
      <c r="U698" s="166" t="s">
        <v>4249</v>
      </c>
      <c r="V698" s="166" t="s">
        <v>119</v>
      </c>
      <c r="W698" s="166" t="s">
        <v>227</v>
      </c>
      <c r="X698" s="166" t="s">
        <v>198</v>
      </c>
      <c r="Y698" s="166" t="s">
        <v>1046</v>
      </c>
      <c r="Z698" s="166" t="s">
        <v>2473</v>
      </c>
      <c r="AA698" s="166" t="s">
        <v>1410</v>
      </c>
      <c r="AB698" s="166" t="s">
        <v>2467</v>
      </c>
      <c r="AC698" s="166">
        <v>5845144</v>
      </c>
      <c r="AD698" s="166" t="s">
        <v>23</v>
      </c>
      <c r="AE698" s="166" t="s">
        <v>4250</v>
      </c>
      <c r="AF698" s="166" t="s">
        <v>760</v>
      </c>
      <c r="AG698" s="166" t="s">
        <v>4251</v>
      </c>
      <c r="AH698" s="167" t="s">
        <v>38</v>
      </c>
      <c r="AI698" s="166" t="s">
        <v>4252</v>
      </c>
      <c r="AJ698" s="166" t="s">
        <v>734</v>
      </c>
      <c r="AK698" s="166" t="s">
        <v>127</v>
      </c>
      <c r="AL698" s="166" t="s">
        <v>111</v>
      </c>
      <c r="AM698" s="168">
        <v>5900</v>
      </c>
      <c r="AN698" s="166"/>
      <c r="AO698" s="166" t="s">
        <v>111</v>
      </c>
      <c r="AP698" s="166" t="s">
        <v>130</v>
      </c>
      <c r="AQ698" s="166" t="s">
        <v>184</v>
      </c>
      <c r="AR698" s="166"/>
      <c r="AS698" s="166" t="s">
        <v>2477</v>
      </c>
      <c r="AT698" s="166"/>
      <c r="AU698" s="166" t="s">
        <v>4253</v>
      </c>
      <c r="AV698" s="166"/>
      <c r="AW698" s="166" t="s">
        <v>4254</v>
      </c>
      <c r="AX698" s="166"/>
      <c r="AY698" s="166"/>
      <c r="AZ698" s="166"/>
      <c r="BA698" s="166"/>
      <c r="BB698" s="166">
        <v>39367274</v>
      </c>
      <c r="BC698" s="166" t="s">
        <v>137</v>
      </c>
      <c r="BD698" s="166" t="s">
        <v>238</v>
      </c>
      <c r="BE698" s="166" t="s">
        <v>239</v>
      </c>
      <c r="BF698" s="166" t="s">
        <v>217</v>
      </c>
      <c r="BG698" s="166"/>
      <c r="BH698" s="166" t="s">
        <v>286</v>
      </c>
      <c r="BI698" s="166" t="s">
        <v>191</v>
      </c>
      <c r="BJ698" s="166" t="s">
        <v>111</v>
      </c>
      <c r="BK698" s="166"/>
      <c r="BL698" s="166"/>
      <c r="BM698" s="166"/>
      <c r="BN698" s="166"/>
      <c r="BO698" s="166"/>
    </row>
    <row r="699" spans="1:67">
      <c r="A699" s="166">
        <v>689</v>
      </c>
      <c r="B699" s="166" t="s">
        <v>106</v>
      </c>
      <c r="C699" s="166" t="s">
        <v>107</v>
      </c>
      <c r="D699" s="166"/>
      <c r="E699" s="166" t="s">
        <v>4245</v>
      </c>
      <c r="F699" s="166"/>
      <c r="G699" s="166" t="s">
        <v>4246</v>
      </c>
      <c r="H699" s="166" t="s">
        <v>4247</v>
      </c>
      <c r="I699" s="166"/>
      <c r="J699" s="166" t="s">
        <v>198</v>
      </c>
      <c r="K699" s="166" t="s">
        <v>23</v>
      </c>
      <c r="L699" s="166" t="s">
        <v>171</v>
      </c>
      <c r="M699" s="166" t="s">
        <v>172</v>
      </c>
      <c r="N699" s="166"/>
      <c r="O699" s="166"/>
      <c r="P699" s="166"/>
      <c r="Q699" s="166" t="s">
        <v>2467</v>
      </c>
      <c r="R699" s="166" t="s">
        <v>23</v>
      </c>
      <c r="S699" s="166" t="s">
        <v>4248</v>
      </c>
      <c r="T699" s="166" t="s">
        <v>117</v>
      </c>
      <c r="U699" s="166" t="s">
        <v>4249</v>
      </c>
      <c r="V699" s="166" t="s">
        <v>119</v>
      </c>
      <c r="W699" s="166" t="s">
        <v>227</v>
      </c>
      <c r="X699" s="166" t="s">
        <v>198</v>
      </c>
      <c r="Y699" s="166" t="s">
        <v>1046</v>
      </c>
      <c r="Z699" s="166" t="s">
        <v>2473</v>
      </c>
      <c r="AA699" s="166" t="s">
        <v>1410</v>
      </c>
      <c r="AB699" s="166" t="s">
        <v>2467</v>
      </c>
      <c r="AC699" s="166">
        <v>5845144</v>
      </c>
      <c r="AD699" s="166" t="s">
        <v>23</v>
      </c>
      <c r="AE699" s="166" t="s">
        <v>4250</v>
      </c>
      <c r="AF699" s="166" t="s">
        <v>760</v>
      </c>
      <c r="AG699" s="166" t="s">
        <v>4251</v>
      </c>
      <c r="AH699" s="167" t="s">
        <v>38</v>
      </c>
      <c r="AI699" s="166" t="s">
        <v>4252</v>
      </c>
      <c r="AJ699" s="166" t="s">
        <v>734</v>
      </c>
      <c r="AK699" s="166" t="s">
        <v>127</v>
      </c>
      <c r="AL699" s="166" t="s">
        <v>111</v>
      </c>
      <c r="AM699" s="168">
        <v>-5900</v>
      </c>
      <c r="AN699" s="166"/>
      <c r="AO699" s="166" t="s">
        <v>111</v>
      </c>
      <c r="AP699" s="166" t="s">
        <v>130</v>
      </c>
      <c r="AQ699" s="166" t="s">
        <v>184</v>
      </c>
      <c r="AR699" s="166"/>
      <c r="AS699" s="166" t="s">
        <v>2477</v>
      </c>
      <c r="AT699" s="166"/>
      <c r="AU699" s="166" t="s">
        <v>4255</v>
      </c>
      <c r="AV699" s="166"/>
      <c r="AW699" s="166" t="s">
        <v>4254</v>
      </c>
      <c r="AX699" s="166"/>
      <c r="AY699" s="166"/>
      <c r="AZ699" s="166"/>
      <c r="BA699" s="166"/>
      <c r="BB699" s="166">
        <v>39367274</v>
      </c>
      <c r="BC699" s="166" t="s">
        <v>137</v>
      </c>
      <c r="BD699" s="166" t="s">
        <v>238</v>
      </c>
      <c r="BE699" s="166" t="s">
        <v>239</v>
      </c>
      <c r="BF699" s="166" t="s">
        <v>217</v>
      </c>
      <c r="BG699" s="166"/>
      <c r="BH699" s="166" t="s">
        <v>286</v>
      </c>
      <c r="BI699" s="166" t="s">
        <v>191</v>
      </c>
      <c r="BJ699" s="166" t="s">
        <v>111</v>
      </c>
      <c r="BK699" s="166"/>
      <c r="BL699" s="166"/>
      <c r="BM699" s="166"/>
      <c r="BN699" s="166"/>
      <c r="BO699" s="166"/>
    </row>
    <row r="700" spans="1:67">
      <c r="A700" s="166">
        <v>690</v>
      </c>
      <c r="B700" s="166" t="s">
        <v>106</v>
      </c>
      <c r="C700" s="166" t="s">
        <v>107</v>
      </c>
      <c r="D700" s="166"/>
      <c r="E700" s="166" t="s">
        <v>4245</v>
      </c>
      <c r="F700" s="166"/>
      <c r="G700" s="166" t="s">
        <v>4246</v>
      </c>
      <c r="H700" s="166" t="s">
        <v>4247</v>
      </c>
      <c r="I700" s="166"/>
      <c r="J700" s="166" t="s">
        <v>198</v>
      </c>
      <c r="K700" s="166" t="s">
        <v>23</v>
      </c>
      <c r="L700" s="166" t="s">
        <v>171</v>
      </c>
      <c r="M700" s="166" t="s">
        <v>172</v>
      </c>
      <c r="N700" s="166"/>
      <c r="O700" s="166"/>
      <c r="P700" s="166"/>
      <c r="Q700" s="166" t="s">
        <v>2467</v>
      </c>
      <c r="R700" s="166" t="s">
        <v>23</v>
      </c>
      <c r="S700" s="166" t="s">
        <v>4248</v>
      </c>
      <c r="T700" s="166" t="s">
        <v>117</v>
      </c>
      <c r="U700" s="166" t="s">
        <v>4249</v>
      </c>
      <c r="V700" s="166" t="s">
        <v>119</v>
      </c>
      <c r="W700" s="166" t="s">
        <v>227</v>
      </c>
      <c r="X700" s="166" t="s">
        <v>198</v>
      </c>
      <c r="Y700" s="166" t="s">
        <v>1046</v>
      </c>
      <c r="Z700" s="166" t="s">
        <v>2473</v>
      </c>
      <c r="AA700" s="166" t="s">
        <v>1410</v>
      </c>
      <c r="AB700" s="166" t="s">
        <v>2467</v>
      </c>
      <c r="AC700" s="166">
        <v>5845144</v>
      </c>
      <c r="AD700" s="166" t="s">
        <v>23</v>
      </c>
      <c r="AE700" s="166" t="s">
        <v>4250</v>
      </c>
      <c r="AF700" s="166" t="s">
        <v>760</v>
      </c>
      <c r="AG700" s="166" t="s">
        <v>4251</v>
      </c>
      <c r="AH700" s="167" t="s">
        <v>38</v>
      </c>
      <c r="AI700" s="166" t="s">
        <v>4256</v>
      </c>
      <c r="AJ700" s="166" t="s">
        <v>888</v>
      </c>
      <c r="AK700" s="166" t="s">
        <v>127</v>
      </c>
      <c r="AL700" s="166" t="s">
        <v>111</v>
      </c>
      <c r="AM700" s="168">
        <v>5900</v>
      </c>
      <c r="AN700" s="166"/>
      <c r="AO700" s="166" t="s">
        <v>111</v>
      </c>
      <c r="AP700" s="166" t="s">
        <v>130</v>
      </c>
      <c r="AQ700" s="166" t="s">
        <v>184</v>
      </c>
      <c r="AR700" s="166"/>
      <c r="AS700" s="166" t="s">
        <v>2477</v>
      </c>
      <c r="AT700" s="166"/>
      <c r="AU700" s="166" t="s">
        <v>4255</v>
      </c>
      <c r="AV700" s="166"/>
      <c r="AW700" s="166" t="s">
        <v>4254</v>
      </c>
      <c r="AX700" s="166"/>
      <c r="AY700" s="166"/>
      <c r="AZ700" s="166"/>
      <c r="BA700" s="166"/>
      <c r="BB700" s="166">
        <v>39367274</v>
      </c>
      <c r="BC700" s="166" t="s">
        <v>137</v>
      </c>
      <c r="BD700" s="166" t="s">
        <v>238</v>
      </c>
      <c r="BE700" s="166" t="s">
        <v>239</v>
      </c>
      <c r="BF700" s="166" t="s">
        <v>217</v>
      </c>
      <c r="BG700" s="166"/>
      <c r="BH700" s="166" t="s">
        <v>286</v>
      </c>
      <c r="BI700" s="166" t="s">
        <v>191</v>
      </c>
      <c r="BJ700" s="166" t="s">
        <v>111</v>
      </c>
      <c r="BK700" s="166"/>
      <c r="BL700" s="166"/>
      <c r="BM700" s="166"/>
      <c r="BN700" s="166"/>
      <c r="BO700" s="166"/>
    </row>
    <row r="701" spans="1:67">
      <c r="A701" s="166">
        <v>691</v>
      </c>
      <c r="B701" s="166" t="s">
        <v>106</v>
      </c>
      <c r="C701" s="166" t="s">
        <v>107</v>
      </c>
      <c r="D701" s="166" t="s">
        <v>4257</v>
      </c>
      <c r="E701" s="166" t="s">
        <v>4258</v>
      </c>
      <c r="F701" s="166" t="s">
        <v>581</v>
      </c>
      <c r="G701" s="166" t="s">
        <v>4259</v>
      </c>
      <c r="H701" s="166" t="s">
        <v>4260</v>
      </c>
      <c r="I701" s="166" t="s">
        <v>4261</v>
      </c>
      <c r="J701" s="166"/>
      <c r="K701" s="166" t="s">
        <v>32</v>
      </c>
      <c r="L701" s="166" t="s">
        <v>333</v>
      </c>
      <c r="M701" s="166" t="s">
        <v>2585</v>
      </c>
      <c r="N701" s="166" t="s">
        <v>111</v>
      </c>
      <c r="O701" s="166"/>
      <c r="P701" s="166"/>
      <c r="Q701" s="166" t="s">
        <v>4262</v>
      </c>
      <c r="R701" s="166" t="s">
        <v>32</v>
      </c>
      <c r="S701" s="166" t="s">
        <v>4263</v>
      </c>
      <c r="T701" s="166" t="s">
        <v>204</v>
      </c>
      <c r="U701" s="166" t="s">
        <v>4264</v>
      </c>
      <c r="V701" s="166" t="s">
        <v>119</v>
      </c>
      <c r="W701" s="166" t="s">
        <v>366</v>
      </c>
      <c r="X701" s="166" t="s">
        <v>112</v>
      </c>
      <c r="Y701" s="166" t="s">
        <v>1046</v>
      </c>
      <c r="Z701" s="166" t="s">
        <v>573</v>
      </c>
      <c r="AA701" s="166" t="s">
        <v>2095</v>
      </c>
      <c r="AB701" s="166" t="s">
        <v>4262</v>
      </c>
      <c r="AC701" s="166">
        <v>5844675</v>
      </c>
      <c r="AD701" s="166" t="s">
        <v>32</v>
      </c>
      <c r="AE701" s="166" t="s">
        <v>4265</v>
      </c>
      <c r="AF701" s="166" t="s">
        <v>32</v>
      </c>
      <c r="AG701" s="166" t="s">
        <v>4265</v>
      </c>
      <c r="AH701" s="167" t="s">
        <v>41</v>
      </c>
      <c r="AI701" s="166" t="s">
        <v>144</v>
      </c>
      <c r="AJ701" s="166" t="s">
        <v>145</v>
      </c>
      <c r="AK701" s="166" t="s">
        <v>127</v>
      </c>
      <c r="AL701" s="166" t="s">
        <v>111</v>
      </c>
      <c r="AM701" s="168">
        <v>11268.5</v>
      </c>
      <c r="AN701" s="166"/>
      <c r="AO701" s="166" t="s">
        <v>111</v>
      </c>
      <c r="AP701" s="166" t="s">
        <v>212</v>
      </c>
      <c r="AQ701" s="166" t="s">
        <v>184</v>
      </c>
      <c r="AR701" s="166" t="s">
        <v>1013</v>
      </c>
      <c r="AS701" s="166" t="s">
        <v>4266</v>
      </c>
      <c r="AT701" s="166" t="s">
        <v>4267</v>
      </c>
      <c r="AU701" s="166" t="s">
        <v>4253</v>
      </c>
      <c r="AV701" s="166"/>
      <c r="AW701" s="166" t="s">
        <v>4268</v>
      </c>
      <c r="AX701" s="166"/>
      <c r="AY701" s="166"/>
      <c r="AZ701" s="166"/>
      <c r="BA701" s="166"/>
      <c r="BB701" s="166">
        <v>91059093</v>
      </c>
      <c r="BC701" s="166" t="s">
        <v>137</v>
      </c>
      <c r="BD701" s="166" t="s">
        <v>138</v>
      </c>
      <c r="BE701" s="166" t="s">
        <v>375</v>
      </c>
      <c r="BF701" s="166" t="s">
        <v>140</v>
      </c>
      <c r="BG701" s="166" t="s">
        <v>190</v>
      </c>
      <c r="BH701" s="166" t="s">
        <v>286</v>
      </c>
      <c r="BI701" s="166" t="s">
        <v>191</v>
      </c>
      <c r="BJ701" s="166" t="s">
        <v>111</v>
      </c>
      <c r="BK701" s="166"/>
      <c r="BL701" s="166" t="s">
        <v>142</v>
      </c>
      <c r="BM701" s="166"/>
      <c r="BN701" s="166" t="s">
        <v>143</v>
      </c>
      <c r="BO701" s="166" t="s">
        <v>2596</v>
      </c>
    </row>
    <row r="702" spans="1:67">
      <c r="A702" s="166">
        <v>692</v>
      </c>
      <c r="B702" s="166" t="s">
        <v>106</v>
      </c>
      <c r="C702" s="166" t="s">
        <v>107</v>
      </c>
      <c r="D702" s="166" t="s">
        <v>4257</v>
      </c>
      <c r="E702" s="166" t="s">
        <v>4258</v>
      </c>
      <c r="F702" s="166" t="s">
        <v>581</v>
      </c>
      <c r="G702" s="166" t="s">
        <v>4259</v>
      </c>
      <c r="H702" s="166" t="s">
        <v>4260</v>
      </c>
      <c r="I702" s="166" t="s">
        <v>4261</v>
      </c>
      <c r="J702" s="166"/>
      <c r="K702" s="166" t="s">
        <v>32</v>
      </c>
      <c r="L702" s="166" t="s">
        <v>333</v>
      </c>
      <c r="M702" s="166" t="s">
        <v>2585</v>
      </c>
      <c r="N702" s="166" t="s">
        <v>111</v>
      </c>
      <c r="O702" s="166"/>
      <c r="P702" s="166"/>
      <c r="Q702" s="166" t="s">
        <v>4262</v>
      </c>
      <c r="R702" s="166" t="s">
        <v>32</v>
      </c>
      <c r="S702" s="166" t="s">
        <v>4263</v>
      </c>
      <c r="T702" s="166" t="s">
        <v>204</v>
      </c>
      <c r="U702" s="166" t="s">
        <v>4264</v>
      </c>
      <c r="V702" s="166" t="s">
        <v>119</v>
      </c>
      <c r="W702" s="166" t="s">
        <v>366</v>
      </c>
      <c r="X702" s="166" t="s">
        <v>112</v>
      </c>
      <c r="Y702" s="166" t="s">
        <v>1046</v>
      </c>
      <c r="Z702" s="166" t="s">
        <v>573</v>
      </c>
      <c r="AA702" s="166" t="s">
        <v>2095</v>
      </c>
      <c r="AB702" s="166" t="s">
        <v>4262</v>
      </c>
      <c r="AC702" s="166">
        <v>5844675</v>
      </c>
      <c r="AD702" s="166" t="s">
        <v>32</v>
      </c>
      <c r="AE702" s="166" t="s">
        <v>4265</v>
      </c>
      <c r="AF702" s="166" t="s">
        <v>32</v>
      </c>
      <c r="AG702" s="166" t="s">
        <v>4265</v>
      </c>
      <c r="AH702" s="167" t="s">
        <v>41</v>
      </c>
      <c r="AI702" s="166" t="s">
        <v>3378</v>
      </c>
      <c r="AJ702" s="166" t="s">
        <v>148</v>
      </c>
      <c r="AK702" s="166" t="s">
        <v>127</v>
      </c>
      <c r="AL702" s="166" t="s">
        <v>111</v>
      </c>
      <c r="AM702" s="168">
        <v>4326.1</v>
      </c>
      <c r="AN702" s="166"/>
      <c r="AO702" s="166" t="s">
        <v>111</v>
      </c>
      <c r="AP702" s="166" t="s">
        <v>212</v>
      </c>
      <c r="AQ702" s="166" t="s">
        <v>184</v>
      </c>
      <c r="AR702" s="166" t="s">
        <v>1013</v>
      </c>
      <c r="AS702" s="166" t="s">
        <v>4266</v>
      </c>
      <c r="AT702" s="166" t="s">
        <v>4269</v>
      </c>
      <c r="AU702" s="166" t="s">
        <v>4253</v>
      </c>
      <c r="AV702" s="166"/>
      <c r="AW702" s="166" t="s">
        <v>4268</v>
      </c>
      <c r="AX702" s="166"/>
      <c r="AY702" s="166"/>
      <c r="AZ702" s="166"/>
      <c r="BA702" s="166"/>
      <c r="BB702" s="166">
        <v>91059093</v>
      </c>
      <c r="BC702" s="166" t="s">
        <v>137</v>
      </c>
      <c r="BD702" s="166" t="s">
        <v>138</v>
      </c>
      <c r="BE702" s="166" t="s">
        <v>375</v>
      </c>
      <c r="BF702" s="166" t="s">
        <v>140</v>
      </c>
      <c r="BG702" s="166" t="s">
        <v>190</v>
      </c>
      <c r="BH702" s="166" t="s">
        <v>286</v>
      </c>
      <c r="BI702" s="166" t="s">
        <v>191</v>
      </c>
      <c r="BJ702" s="166" t="s">
        <v>111</v>
      </c>
      <c r="BK702" s="166"/>
      <c r="BL702" s="166" t="s">
        <v>142</v>
      </c>
      <c r="BM702" s="166"/>
      <c r="BN702" s="166" t="s">
        <v>143</v>
      </c>
      <c r="BO702" s="166" t="s">
        <v>2596</v>
      </c>
    </row>
    <row r="703" spans="1:67">
      <c r="A703" s="166">
        <v>693</v>
      </c>
      <c r="B703" s="166" t="s">
        <v>106</v>
      </c>
      <c r="C703" s="166" t="s">
        <v>107</v>
      </c>
      <c r="D703" s="166" t="s">
        <v>4257</v>
      </c>
      <c r="E703" s="166" t="s">
        <v>4258</v>
      </c>
      <c r="F703" s="166" t="s">
        <v>581</v>
      </c>
      <c r="G703" s="166" t="s">
        <v>4259</v>
      </c>
      <c r="H703" s="166" t="s">
        <v>4260</v>
      </c>
      <c r="I703" s="166" t="s">
        <v>4261</v>
      </c>
      <c r="J703" s="166"/>
      <c r="K703" s="166" t="s">
        <v>32</v>
      </c>
      <c r="L703" s="166" t="s">
        <v>333</v>
      </c>
      <c r="M703" s="166" t="s">
        <v>2585</v>
      </c>
      <c r="N703" s="166" t="s">
        <v>111</v>
      </c>
      <c r="O703" s="166"/>
      <c r="P703" s="166"/>
      <c r="Q703" s="166" t="s">
        <v>4262</v>
      </c>
      <c r="R703" s="166" t="s">
        <v>32</v>
      </c>
      <c r="S703" s="166" t="s">
        <v>4263</v>
      </c>
      <c r="T703" s="166" t="s">
        <v>204</v>
      </c>
      <c r="U703" s="166" t="s">
        <v>4264</v>
      </c>
      <c r="V703" s="166" t="s">
        <v>119</v>
      </c>
      <c r="W703" s="166" t="s">
        <v>366</v>
      </c>
      <c r="X703" s="166" t="s">
        <v>112</v>
      </c>
      <c r="Y703" s="166" t="s">
        <v>1046</v>
      </c>
      <c r="Z703" s="166" t="s">
        <v>573</v>
      </c>
      <c r="AA703" s="166" t="s">
        <v>2095</v>
      </c>
      <c r="AB703" s="166" t="s">
        <v>4262</v>
      </c>
      <c r="AC703" s="166">
        <v>5844675</v>
      </c>
      <c r="AD703" s="166" t="s">
        <v>32</v>
      </c>
      <c r="AE703" s="166" t="s">
        <v>4265</v>
      </c>
      <c r="AF703" s="166" t="s">
        <v>32</v>
      </c>
      <c r="AG703" s="166" t="s">
        <v>4265</v>
      </c>
      <c r="AH703" s="167" t="s">
        <v>41</v>
      </c>
      <c r="AI703" s="166" t="s">
        <v>163</v>
      </c>
      <c r="AJ703" s="166" t="s">
        <v>164</v>
      </c>
      <c r="AK703" s="166" t="s">
        <v>127</v>
      </c>
      <c r="AL703" s="166" t="s">
        <v>111</v>
      </c>
      <c r="AM703" s="168">
        <v>4328.4</v>
      </c>
      <c r="AN703" s="166"/>
      <c r="AO703" s="166" t="s">
        <v>111</v>
      </c>
      <c r="AP703" s="166" t="s">
        <v>212</v>
      </c>
      <c r="AQ703" s="166" t="s">
        <v>184</v>
      </c>
      <c r="AR703" s="166" t="s">
        <v>1013</v>
      </c>
      <c r="AS703" s="166" t="s">
        <v>4266</v>
      </c>
      <c r="AT703" s="166" t="s">
        <v>4270</v>
      </c>
      <c r="AU703" s="166" t="s">
        <v>4253</v>
      </c>
      <c r="AV703" s="166"/>
      <c r="AW703" s="166" t="s">
        <v>4268</v>
      </c>
      <c r="AX703" s="166"/>
      <c r="AY703" s="166"/>
      <c r="AZ703" s="166"/>
      <c r="BA703" s="166"/>
      <c r="BB703" s="166">
        <v>91059093</v>
      </c>
      <c r="BC703" s="166" t="s">
        <v>137</v>
      </c>
      <c r="BD703" s="166" t="s">
        <v>138</v>
      </c>
      <c r="BE703" s="166" t="s">
        <v>375</v>
      </c>
      <c r="BF703" s="166" t="s">
        <v>140</v>
      </c>
      <c r="BG703" s="166" t="s">
        <v>190</v>
      </c>
      <c r="BH703" s="166" t="s">
        <v>286</v>
      </c>
      <c r="BI703" s="166" t="s">
        <v>191</v>
      </c>
      <c r="BJ703" s="166" t="s">
        <v>111</v>
      </c>
      <c r="BK703" s="166"/>
      <c r="BL703" s="166" t="s">
        <v>142</v>
      </c>
      <c r="BM703" s="166"/>
      <c r="BN703" s="166" t="s">
        <v>143</v>
      </c>
      <c r="BO703" s="166" t="s">
        <v>2596</v>
      </c>
    </row>
    <row r="704" spans="1:67">
      <c r="A704" s="166">
        <v>694</v>
      </c>
      <c r="B704" s="166" t="s">
        <v>106</v>
      </c>
      <c r="C704" s="166" t="s">
        <v>107</v>
      </c>
      <c r="D704" s="166" t="s">
        <v>4257</v>
      </c>
      <c r="E704" s="166" t="s">
        <v>4258</v>
      </c>
      <c r="F704" s="166" t="s">
        <v>581</v>
      </c>
      <c r="G704" s="166" t="s">
        <v>4259</v>
      </c>
      <c r="H704" s="166" t="s">
        <v>4260</v>
      </c>
      <c r="I704" s="166" t="s">
        <v>4261</v>
      </c>
      <c r="J704" s="166"/>
      <c r="K704" s="166" t="s">
        <v>32</v>
      </c>
      <c r="L704" s="166" t="s">
        <v>333</v>
      </c>
      <c r="M704" s="166" t="s">
        <v>2585</v>
      </c>
      <c r="N704" s="166" t="s">
        <v>111</v>
      </c>
      <c r="O704" s="166"/>
      <c r="P704" s="166"/>
      <c r="Q704" s="166" t="s">
        <v>4262</v>
      </c>
      <c r="R704" s="166" t="s">
        <v>32</v>
      </c>
      <c r="S704" s="166" t="s">
        <v>4263</v>
      </c>
      <c r="T704" s="166" t="s">
        <v>204</v>
      </c>
      <c r="U704" s="166" t="s">
        <v>4264</v>
      </c>
      <c r="V704" s="166" t="s">
        <v>119</v>
      </c>
      <c r="W704" s="166" t="s">
        <v>366</v>
      </c>
      <c r="X704" s="166" t="s">
        <v>112</v>
      </c>
      <c r="Y704" s="166" t="s">
        <v>1046</v>
      </c>
      <c r="Z704" s="166" t="s">
        <v>573</v>
      </c>
      <c r="AA704" s="166" t="s">
        <v>2095</v>
      </c>
      <c r="AB704" s="166" t="s">
        <v>4262</v>
      </c>
      <c r="AC704" s="166">
        <v>5844675</v>
      </c>
      <c r="AD704" s="166" t="s">
        <v>32</v>
      </c>
      <c r="AE704" s="166" t="s">
        <v>4265</v>
      </c>
      <c r="AF704" s="166" t="s">
        <v>32</v>
      </c>
      <c r="AG704" s="166" t="s">
        <v>4265</v>
      </c>
      <c r="AH704" s="167" t="s">
        <v>41</v>
      </c>
      <c r="AI704" s="166" t="s">
        <v>157</v>
      </c>
      <c r="AJ704" s="166" t="s">
        <v>158</v>
      </c>
      <c r="AK704" s="166" t="s">
        <v>127</v>
      </c>
      <c r="AL704" s="166" t="s">
        <v>111</v>
      </c>
      <c r="AM704" s="168">
        <v>6304.1</v>
      </c>
      <c r="AN704" s="166"/>
      <c r="AO704" s="166" t="s">
        <v>111</v>
      </c>
      <c r="AP704" s="166" t="s">
        <v>212</v>
      </c>
      <c r="AQ704" s="166" t="s">
        <v>184</v>
      </c>
      <c r="AR704" s="166" t="s">
        <v>1013</v>
      </c>
      <c r="AS704" s="166" t="s">
        <v>4266</v>
      </c>
      <c r="AT704" s="166" t="s">
        <v>4271</v>
      </c>
      <c r="AU704" s="166" t="s">
        <v>4253</v>
      </c>
      <c r="AV704" s="166"/>
      <c r="AW704" s="166" t="s">
        <v>4268</v>
      </c>
      <c r="AX704" s="166"/>
      <c r="AY704" s="166"/>
      <c r="AZ704" s="166"/>
      <c r="BA704" s="166"/>
      <c r="BB704" s="166">
        <v>91059093</v>
      </c>
      <c r="BC704" s="166" t="s">
        <v>137</v>
      </c>
      <c r="BD704" s="166" t="s">
        <v>138</v>
      </c>
      <c r="BE704" s="166" t="s">
        <v>375</v>
      </c>
      <c r="BF704" s="166" t="s">
        <v>140</v>
      </c>
      <c r="BG704" s="166" t="s">
        <v>190</v>
      </c>
      <c r="BH704" s="166" t="s">
        <v>286</v>
      </c>
      <c r="BI704" s="166" t="s">
        <v>191</v>
      </c>
      <c r="BJ704" s="166" t="s">
        <v>111</v>
      </c>
      <c r="BK704" s="166"/>
      <c r="BL704" s="166" t="s">
        <v>142</v>
      </c>
      <c r="BM704" s="166"/>
      <c r="BN704" s="166" t="s">
        <v>143</v>
      </c>
      <c r="BO704" s="166" t="s">
        <v>2596</v>
      </c>
    </row>
    <row r="705" spans="1:67">
      <c r="A705" s="166">
        <v>695</v>
      </c>
      <c r="B705" s="166" t="s">
        <v>106</v>
      </c>
      <c r="C705" s="166" t="s">
        <v>107</v>
      </c>
      <c r="D705" s="166" t="s">
        <v>4257</v>
      </c>
      <c r="E705" s="166" t="s">
        <v>4258</v>
      </c>
      <c r="F705" s="166" t="s">
        <v>581</v>
      </c>
      <c r="G705" s="166" t="s">
        <v>4259</v>
      </c>
      <c r="H705" s="166" t="s">
        <v>4260</v>
      </c>
      <c r="I705" s="166" t="s">
        <v>4261</v>
      </c>
      <c r="J705" s="166"/>
      <c r="K705" s="166" t="s">
        <v>32</v>
      </c>
      <c r="L705" s="166" t="s">
        <v>333</v>
      </c>
      <c r="M705" s="166" t="s">
        <v>2585</v>
      </c>
      <c r="N705" s="166" t="s">
        <v>111</v>
      </c>
      <c r="O705" s="166"/>
      <c r="P705" s="166"/>
      <c r="Q705" s="166" t="s">
        <v>4262</v>
      </c>
      <c r="R705" s="166" t="s">
        <v>32</v>
      </c>
      <c r="S705" s="166" t="s">
        <v>4263</v>
      </c>
      <c r="T705" s="166" t="s">
        <v>204</v>
      </c>
      <c r="U705" s="166" t="s">
        <v>4264</v>
      </c>
      <c r="V705" s="166" t="s">
        <v>119</v>
      </c>
      <c r="W705" s="166" t="s">
        <v>366</v>
      </c>
      <c r="X705" s="166" t="s">
        <v>112</v>
      </c>
      <c r="Y705" s="166" t="s">
        <v>1046</v>
      </c>
      <c r="Z705" s="166" t="s">
        <v>573</v>
      </c>
      <c r="AA705" s="166" t="s">
        <v>2095</v>
      </c>
      <c r="AB705" s="166" t="s">
        <v>4262</v>
      </c>
      <c r="AC705" s="166">
        <v>5844675</v>
      </c>
      <c r="AD705" s="166" t="s">
        <v>32</v>
      </c>
      <c r="AE705" s="166" t="s">
        <v>4265</v>
      </c>
      <c r="AF705" s="166" t="s">
        <v>32</v>
      </c>
      <c r="AG705" s="166" t="s">
        <v>4265</v>
      </c>
      <c r="AH705" s="167" t="s">
        <v>41</v>
      </c>
      <c r="AI705" s="166" t="s">
        <v>125</v>
      </c>
      <c r="AJ705" s="166" t="s">
        <v>126</v>
      </c>
      <c r="AK705" s="166" t="s">
        <v>127</v>
      </c>
      <c r="AL705" s="166" t="s">
        <v>111</v>
      </c>
      <c r="AM705" s="168">
        <v>6678.1</v>
      </c>
      <c r="AN705" s="166"/>
      <c r="AO705" s="166" t="s">
        <v>111</v>
      </c>
      <c r="AP705" s="166" t="s">
        <v>212</v>
      </c>
      <c r="AQ705" s="166" t="s">
        <v>184</v>
      </c>
      <c r="AR705" s="166" t="s">
        <v>1013</v>
      </c>
      <c r="AS705" s="166" t="s">
        <v>4266</v>
      </c>
      <c r="AT705" s="166" t="s">
        <v>4272</v>
      </c>
      <c r="AU705" s="166" t="s">
        <v>4253</v>
      </c>
      <c r="AV705" s="166"/>
      <c r="AW705" s="166" t="s">
        <v>4268</v>
      </c>
      <c r="AX705" s="166"/>
      <c r="AY705" s="166"/>
      <c r="AZ705" s="166"/>
      <c r="BA705" s="166"/>
      <c r="BB705" s="166">
        <v>91059093</v>
      </c>
      <c r="BC705" s="166" t="s">
        <v>137</v>
      </c>
      <c r="BD705" s="166" t="s">
        <v>138</v>
      </c>
      <c r="BE705" s="166" t="s">
        <v>375</v>
      </c>
      <c r="BF705" s="166" t="s">
        <v>140</v>
      </c>
      <c r="BG705" s="166" t="s">
        <v>190</v>
      </c>
      <c r="BH705" s="166" t="s">
        <v>286</v>
      </c>
      <c r="BI705" s="166" t="s">
        <v>191</v>
      </c>
      <c r="BJ705" s="166" t="s">
        <v>111</v>
      </c>
      <c r="BK705" s="166"/>
      <c r="BL705" s="166" t="s">
        <v>142</v>
      </c>
      <c r="BM705" s="166"/>
      <c r="BN705" s="166" t="s">
        <v>143</v>
      </c>
      <c r="BO705" s="166" t="s">
        <v>2596</v>
      </c>
    </row>
    <row r="706" spans="1:67">
      <c r="A706" s="166">
        <v>696</v>
      </c>
      <c r="B706" s="166" t="s">
        <v>106</v>
      </c>
      <c r="C706" s="166" t="s">
        <v>107</v>
      </c>
      <c r="D706" s="166" t="s">
        <v>4257</v>
      </c>
      <c r="E706" s="166" t="s">
        <v>4258</v>
      </c>
      <c r="F706" s="166" t="s">
        <v>581</v>
      </c>
      <c r="G706" s="166" t="s">
        <v>4259</v>
      </c>
      <c r="H706" s="166" t="s">
        <v>4260</v>
      </c>
      <c r="I706" s="166" t="s">
        <v>4261</v>
      </c>
      <c r="J706" s="166"/>
      <c r="K706" s="166" t="s">
        <v>32</v>
      </c>
      <c r="L706" s="166" t="s">
        <v>333</v>
      </c>
      <c r="M706" s="166" t="s">
        <v>2585</v>
      </c>
      <c r="N706" s="166" t="s">
        <v>111</v>
      </c>
      <c r="O706" s="166"/>
      <c r="P706" s="166"/>
      <c r="Q706" s="166" t="s">
        <v>4262</v>
      </c>
      <c r="R706" s="166" t="s">
        <v>32</v>
      </c>
      <c r="S706" s="166" t="s">
        <v>4263</v>
      </c>
      <c r="T706" s="166" t="s">
        <v>204</v>
      </c>
      <c r="U706" s="166" t="s">
        <v>4264</v>
      </c>
      <c r="V706" s="166" t="s">
        <v>119</v>
      </c>
      <c r="W706" s="166" t="s">
        <v>366</v>
      </c>
      <c r="X706" s="166" t="s">
        <v>112</v>
      </c>
      <c r="Y706" s="166" t="s">
        <v>1046</v>
      </c>
      <c r="Z706" s="166" t="s">
        <v>573</v>
      </c>
      <c r="AA706" s="166" t="s">
        <v>2095</v>
      </c>
      <c r="AB706" s="166" t="s">
        <v>4262</v>
      </c>
      <c r="AC706" s="166">
        <v>5844675</v>
      </c>
      <c r="AD706" s="166" t="s">
        <v>32</v>
      </c>
      <c r="AE706" s="166" t="s">
        <v>4265</v>
      </c>
      <c r="AF706" s="166" t="s">
        <v>32</v>
      </c>
      <c r="AG706" s="166" t="s">
        <v>4265</v>
      </c>
      <c r="AH706" s="167" t="s">
        <v>41</v>
      </c>
      <c r="AI706" s="166" t="s">
        <v>3720</v>
      </c>
      <c r="AJ706" s="166" t="s">
        <v>928</v>
      </c>
      <c r="AK706" s="166" t="s">
        <v>127</v>
      </c>
      <c r="AL706" s="166" t="s">
        <v>111</v>
      </c>
      <c r="AM706" s="168">
        <v>6334.3</v>
      </c>
      <c r="AN706" s="166"/>
      <c r="AO706" s="166" t="s">
        <v>111</v>
      </c>
      <c r="AP706" s="166" t="s">
        <v>212</v>
      </c>
      <c r="AQ706" s="166" t="s">
        <v>184</v>
      </c>
      <c r="AR706" s="166" t="s">
        <v>1013</v>
      </c>
      <c r="AS706" s="166" t="s">
        <v>4266</v>
      </c>
      <c r="AT706" s="166" t="s">
        <v>4273</v>
      </c>
      <c r="AU706" s="166" t="s">
        <v>4253</v>
      </c>
      <c r="AV706" s="166"/>
      <c r="AW706" s="166" t="s">
        <v>4268</v>
      </c>
      <c r="AX706" s="166"/>
      <c r="AY706" s="166"/>
      <c r="AZ706" s="166"/>
      <c r="BA706" s="166"/>
      <c r="BB706" s="166">
        <v>91059093</v>
      </c>
      <c r="BC706" s="166" t="s">
        <v>137</v>
      </c>
      <c r="BD706" s="166" t="s">
        <v>138</v>
      </c>
      <c r="BE706" s="166" t="s">
        <v>375</v>
      </c>
      <c r="BF706" s="166" t="s">
        <v>140</v>
      </c>
      <c r="BG706" s="166" t="s">
        <v>190</v>
      </c>
      <c r="BH706" s="166" t="s">
        <v>286</v>
      </c>
      <c r="BI706" s="166" t="s">
        <v>191</v>
      </c>
      <c r="BJ706" s="166" t="s">
        <v>111</v>
      </c>
      <c r="BK706" s="166"/>
      <c r="BL706" s="166" t="s">
        <v>142</v>
      </c>
      <c r="BM706" s="166"/>
      <c r="BN706" s="166" t="s">
        <v>143</v>
      </c>
      <c r="BO706" s="166" t="s">
        <v>2596</v>
      </c>
    </row>
    <row r="707" spans="1:67">
      <c r="A707" s="166">
        <v>697</v>
      </c>
      <c r="B707" s="166" t="s">
        <v>106</v>
      </c>
      <c r="C707" s="166" t="s">
        <v>107</v>
      </c>
      <c r="D707" s="166" t="s">
        <v>4257</v>
      </c>
      <c r="E707" s="166" t="s">
        <v>4258</v>
      </c>
      <c r="F707" s="166" t="s">
        <v>581</v>
      </c>
      <c r="G707" s="166" t="s">
        <v>4259</v>
      </c>
      <c r="H707" s="166" t="s">
        <v>4260</v>
      </c>
      <c r="I707" s="166" t="s">
        <v>4261</v>
      </c>
      <c r="J707" s="166"/>
      <c r="K707" s="166" t="s">
        <v>32</v>
      </c>
      <c r="L707" s="166" t="s">
        <v>333</v>
      </c>
      <c r="M707" s="166" t="s">
        <v>2585</v>
      </c>
      <c r="N707" s="166" t="s">
        <v>111</v>
      </c>
      <c r="O707" s="166"/>
      <c r="P707" s="166"/>
      <c r="Q707" s="166" t="s">
        <v>4262</v>
      </c>
      <c r="R707" s="166" t="s">
        <v>32</v>
      </c>
      <c r="S707" s="166" t="s">
        <v>4263</v>
      </c>
      <c r="T707" s="166" t="s">
        <v>204</v>
      </c>
      <c r="U707" s="166" t="s">
        <v>4264</v>
      </c>
      <c r="V707" s="166" t="s">
        <v>119</v>
      </c>
      <c r="W707" s="166" t="s">
        <v>366</v>
      </c>
      <c r="X707" s="166" t="s">
        <v>112</v>
      </c>
      <c r="Y707" s="166" t="s">
        <v>1046</v>
      </c>
      <c r="Z707" s="166" t="s">
        <v>573</v>
      </c>
      <c r="AA707" s="166" t="s">
        <v>2095</v>
      </c>
      <c r="AB707" s="166" t="s">
        <v>4262</v>
      </c>
      <c r="AC707" s="166">
        <v>5844675</v>
      </c>
      <c r="AD707" s="166" t="s">
        <v>32</v>
      </c>
      <c r="AE707" s="166" t="s">
        <v>4265</v>
      </c>
      <c r="AF707" s="166" t="s">
        <v>32</v>
      </c>
      <c r="AG707" s="166" t="s">
        <v>4265</v>
      </c>
      <c r="AH707" s="167" t="s">
        <v>41</v>
      </c>
      <c r="AI707" s="166" t="s">
        <v>160</v>
      </c>
      <c r="AJ707" s="166" t="s">
        <v>161</v>
      </c>
      <c r="AK707" s="166" t="s">
        <v>127</v>
      </c>
      <c r="AL707" s="166" t="s">
        <v>111</v>
      </c>
      <c r="AM707" s="168">
        <v>3544.2</v>
      </c>
      <c r="AN707" s="166"/>
      <c r="AO707" s="166" t="s">
        <v>111</v>
      </c>
      <c r="AP707" s="166" t="s">
        <v>212</v>
      </c>
      <c r="AQ707" s="166" t="s">
        <v>184</v>
      </c>
      <c r="AR707" s="166" t="s">
        <v>1013</v>
      </c>
      <c r="AS707" s="166" t="s">
        <v>4266</v>
      </c>
      <c r="AT707" s="166" t="s">
        <v>4274</v>
      </c>
      <c r="AU707" s="166" t="s">
        <v>4253</v>
      </c>
      <c r="AV707" s="166"/>
      <c r="AW707" s="166" t="s">
        <v>4268</v>
      </c>
      <c r="AX707" s="166"/>
      <c r="AY707" s="166"/>
      <c r="AZ707" s="166"/>
      <c r="BA707" s="166"/>
      <c r="BB707" s="166">
        <v>91059093</v>
      </c>
      <c r="BC707" s="166" t="s">
        <v>137</v>
      </c>
      <c r="BD707" s="166" t="s">
        <v>138</v>
      </c>
      <c r="BE707" s="166" t="s">
        <v>375</v>
      </c>
      <c r="BF707" s="166" t="s">
        <v>140</v>
      </c>
      <c r="BG707" s="166" t="s">
        <v>190</v>
      </c>
      <c r="BH707" s="166" t="s">
        <v>286</v>
      </c>
      <c r="BI707" s="166" t="s">
        <v>191</v>
      </c>
      <c r="BJ707" s="166" t="s">
        <v>111</v>
      </c>
      <c r="BK707" s="166"/>
      <c r="BL707" s="166" t="s">
        <v>142</v>
      </c>
      <c r="BM707" s="166"/>
      <c r="BN707" s="166" t="s">
        <v>143</v>
      </c>
      <c r="BO707" s="166" t="s">
        <v>2596</v>
      </c>
    </row>
    <row r="708" spans="1:67">
      <c r="A708" s="166">
        <v>698</v>
      </c>
      <c r="B708" s="166" t="s">
        <v>106</v>
      </c>
      <c r="C708" s="166" t="s">
        <v>107</v>
      </c>
      <c r="D708" s="166" t="s">
        <v>4257</v>
      </c>
      <c r="E708" s="166" t="s">
        <v>4258</v>
      </c>
      <c r="F708" s="166" t="s">
        <v>581</v>
      </c>
      <c r="G708" s="166" t="s">
        <v>4259</v>
      </c>
      <c r="H708" s="166" t="s">
        <v>4260</v>
      </c>
      <c r="I708" s="166" t="s">
        <v>4261</v>
      </c>
      <c r="J708" s="166"/>
      <c r="K708" s="166" t="s">
        <v>32</v>
      </c>
      <c r="L708" s="166" t="s">
        <v>333</v>
      </c>
      <c r="M708" s="166" t="s">
        <v>2585</v>
      </c>
      <c r="N708" s="166" t="s">
        <v>111</v>
      </c>
      <c r="O708" s="166"/>
      <c r="P708" s="166"/>
      <c r="Q708" s="166" t="s">
        <v>4262</v>
      </c>
      <c r="R708" s="166" t="s">
        <v>32</v>
      </c>
      <c r="S708" s="166" t="s">
        <v>4263</v>
      </c>
      <c r="T708" s="166" t="s">
        <v>204</v>
      </c>
      <c r="U708" s="166" t="s">
        <v>4264</v>
      </c>
      <c r="V708" s="166" t="s">
        <v>119</v>
      </c>
      <c r="W708" s="166" t="s">
        <v>366</v>
      </c>
      <c r="X708" s="166" t="s">
        <v>112</v>
      </c>
      <c r="Y708" s="166" t="s">
        <v>1046</v>
      </c>
      <c r="Z708" s="166" t="s">
        <v>573</v>
      </c>
      <c r="AA708" s="166" t="s">
        <v>2095</v>
      </c>
      <c r="AB708" s="166" t="s">
        <v>4262</v>
      </c>
      <c r="AC708" s="166">
        <v>5844675</v>
      </c>
      <c r="AD708" s="166" t="s">
        <v>32</v>
      </c>
      <c r="AE708" s="166" t="s">
        <v>4265</v>
      </c>
      <c r="AF708" s="166" t="s">
        <v>32</v>
      </c>
      <c r="AG708" s="166" t="s">
        <v>4265</v>
      </c>
      <c r="AH708" s="167" t="s">
        <v>41</v>
      </c>
      <c r="AI708" s="166" t="s">
        <v>3724</v>
      </c>
      <c r="AJ708" s="166" t="s">
        <v>925</v>
      </c>
      <c r="AK708" s="166" t="s">
        <v>127</v>
      </c>
      <c r="AL708" s="166" t="s">
        <v>111</v>
      </c>
      <c r="AM708" s="168">
        <v>3016.3</v>
      </c>
      <c r="AN708" s="166"/>
      <c r="AO708" s="166" t="s">
        <v>111</v>
      </c>
      <c r="AP708" s="166" t="s">
        <v>212</v>
      </c>
      <c r="AQ708" s="166" t="s">
        <v>184</v>
      </c>
      <c r="AR708" s="166" t="s">
        <v>1013</v>
      </c>
      <c r="AS708" s="166" t="s">
        <v>4266</v>
      </c>
      <c r="AT708" s="166" t="s">
        <v>4275</v>
      </c>
      <c r="AU708" s="166" t="s">
        <v>4253</v>
      </c>
      <c r="AV708" s="166"/>
      <c r="AW708" s="166" t="s">
        <v>4268</v>
      </c>
      <c r="AX708" s="166"/>
      <c r="AY708" s="166"/>
      <c r="AZ708" s="166"/>
      <c r="BA708" s="166"/>
      <c r="BB708" s="166">
        <v>91059093</v>
      </c>
      <c r="BC708" s="166" t="s">
        <v>137</v>
      </c>
      <c r="BD708" s="166" t="s">
        <v>138</v>
      </c>
      <c r="BE708" s="166" t="s">
        <v>375</v>
      </c>
      <c r="BF708" s="166" t="s">
        <v>140</v>
      </c>
      <c r="BG708" s="166" t="s">
        <v>190</v>
      </c>
      <c r="BH708" s="166" t="s">
        <v>286</v>
      </c>
      <c r="BI708" s="166" t="s">
        <v>191</v>
      </c>
      <c r="BJ708" s="166" t="s">
        <v>111</v>
      </c>
      <c r="BK708" s="166"/>
      <c r="BL708" s="166" t="s">
        <v>142</v>
      </c>
      <c r="BM708" s="166"/>
      <c r="BN708" s="166" t="s">
        <v>143</v>
      </c>
      <c r="BO708" s="166" t="s">
        <v>2596</v>
      </c>
    </row>
    <row r="709" spans="1:67">
      <c r="A709" s="166">
        <v>699</v>
      </c>
      <c r="B709" s="166" t="s">
        <v>106</v>
      </c>
      <c r="C709" s="166" t="s">
        <v>107</v>
      </c>
      <c r="D709" s="166" t="s">
        <v>4257</v>
      </c>
      <c r="E709" s="166" t="s">
        <v>4258</v>
      </c>
      <c r="F709" s="166" t="s">
        <v>581</v>
      </c>
      <c r="G709" s="166" t="s">
        <v>4259</v>
      </c>
      <c r="H709" s="166" t="s">
        <v>4260</v>
      </c>
      <c r="I709" s="166" t="s">
        <v>4261</v>
      </c>
      <c r="J709" s="166"/>
      <c r="K709" s="166" t="s">
        <v>32</v>
      </c>
      <c r="L709" s="166" t="s">
        <v>333</v>
      </c>
      <c r="M709" s="166" t="s">
        <v>2585</v>
      </c>
      <c r="N709" s="166" t="s">
        <v>111</v>
      </c>
      <c r="O709" s="166"/>
      <c r="P709" s="166"/>
      <c r="Q709" s="166" t="s">
        <v>4262</v>
      </c>
      <c r="R709" s="166" t="s">
        <v>32</v>
      </c>
      <c r="S709" s="166" t="s">
        <v>4263</v>
      </c>
      <c r="T709" s="166" t="s">
        <v>204</v>
      </c>
      <c r="U709" s="166" t="s">
        <v>4264</v>
      </c>
      <c r="V709" s="166" t="s">
        <v>119</v>
      </c>
      <c r="W709" s="166" t="s">
        <v>366</v>
      </c>
      <c r="X709" s="166" t="s">
        <v>112</v>
      </c>
      <c r="Y709" s="166" t="s">
        <v>1046</v>
      </c>
      <c r="Z709" s="166" t="s">
        <v>573</v>
      </c>
      <c r="AA709" s="166" t="s">
        <v>2095</v>
      </c>
      <c r="AB709" s="166" t="s">
        <v>4262</v>
      </c>
      <c r="AC709" s="166">
        <v>5844675</v>
      </c>
      <c r="AD709" s="166" t="s">
        <v>32</v>
      </c>
      <c r="AE709" s="166" t="s">
        <v>4265</v>
      </c>
      <c r="AF709" s="166" t="s">
        <v>32</v>
      </c>
      <c r="AG709" s="166" t="s">
        <v>4265</v>
      </c>
      <c r="AH709" s="167" t="s">
        <v>41</v>
      </c>
      <c r="AI709" s="166" t="s">
        <v>4276</v>
      </c>
      <c r="AJ709" s="166" t="s">
        <v>935</v>
      </c>
      <c r="AK709" s="166" t="s">
        <v>127</v>
      </c>
      <c r="AL709" s="166" t="s">
        <v>111</v>
      </c>
      <c r="AM709" s="168">
        <v>10000</v>
      </c>
      <c r="AN709" s="166"/>
      <c r="AO709" s="166" t="s">
        <v>111</v>
      </c>
      <c r="AP709" s="166" t="s">
        <v>212</v>
      </c>
      <c r="AQ709" s="166" t="s">
        <v>184</v>
      </c>
      <c r="AR709" s="166" t="s">
        <v>1013</v>
      </c>
      <c r="AS709" s="166" t="s">
        <v>4266</v>
      </c>
      <c r="AT709" s="166"/>
      <c r="AU709" s="166" t="s">
        <v>4253</v>
      </c>
      <c r="AV709" s="166"/>
      <c r="AW709" s="166" t="s">
        <v>4268</v>
      </c>
      <c r="AX709" s="166"/>
      <c r="AY709" s="166"/>
      <c r="AZ709" s="166"/>
      <c r="BA709" s="166"/>
      <c r="BB709" s="166">
        <v>91059093</v>
      </c>
      <c r="BC709" s="166" t="s">
        <v>137</v>
      </c>
      <c r="BD709" s="166" t="s">
        <v>138</v>
      </c>
      <c r="BE709" s="166" t="s">
        <v>375</v>
      </c>
      <c r="BF709" s="166" t="s">
        <v>140</v>
      </c>
      <c r="BG709" s="166" t="s">
        <v>190</v>
      </c>
      <c r="BH709" s="166" t="s">
        <v>286</v>
      </c>
      <c r="BI709" s="166" t="s">
        <v>191</v>
      </c>
      <c r="BJ709" s="166" t="s">
        <v>111</v>
      </c>
      <c r="BK709" s="166"/>
      <c r="BL709" s="166"/>
      <c r="BM709" s="166"/>
      <c r="BN709" s="166" t="s">
        <v>143</v>
      </c>
      <c r="BO709" s="166" t="s">
        <v>2596</v>
      </c>
    </row>
    <row r="710" spans="1:67">
      <c r="A710" s="166">
        <v>700</v>
      </c>
      <c r="B710" s="166" t="s">
        <v>106</v>
      </c>
      <c r="C710" s="166" t="s">
        <v>107</v>
      </c>
      <c r="D710" s="166" t="s">
        <v>4145</v>
      </c>
      <c r="E710" s="166" t="s">
        <v>4277</v>
      </c>
      <c r="F710" s="166" t="s">
        <v>1005</v>
      </c>
      <c r="G710" s="166" t="s">
        <v>4278</v>
      </c>
      <c r="H710" s="166" t="s">
        <v>4279</v>
      </c>
      <c r="I710" s="166"/>
      <c r="J710" s="166" t="s">
        <v>610</v>
      </c>
      <c r="K710" s="166" t="s">
        <v>23</v>
      </c>
      <c r="L710" s="166" t="s">
        <v>171</v>
      </c>
      <c r="M710" s="166" t="s">
        <v>172</v>
      </c>
      <c r="N710" s="166" t="s">
        <v>1008</v>
      </c>
      <c r="O710" s="166"/>
      <c r="P710" s="166"/>
      <c r="Q710" s="166" t="s">
        <v>4145</v>
      </c>
      <c r="R710" s="166" t="s">
        <v>23</v>
      </c>
      <c r="S710" s="166" t="s">
        <v>4280</v>
      </c>
      <c r="T710" s="166" t="s">
        <v>117</v>
      </c>
      <c r="U710" s="166" t="s">
        <v>4281</v>
      </c>
      <c r="V710" s="166" t="s">
        <v>119</v>
      </c>
      <c r="W710" s="166" t="s">
        <v>176</v>
      </c>
      <c r="X710" s="166" t="s">
        <v>610</v>
      </c>
      <c r="Y710" s="166" t="s">
        <v>1259</v>
      </c>
      <c r="Z710" s="166" t="s">
        <v>1047</v>
      </c>
      <c r="AA710" s="166" t="s">
        <v>255</v>
      </c>
      <c r="AB710" s="166" t="s">
        <v>4145</v>
      </c>
      <c r="AC710" s="166">
        <v>5849503</v>
      </c>
      <c r="AD710" s="166" t="s">
        <v>23</v>
      </c>
      <c r="AE710" s="166" t="s">
        <v>4282</v>
      </c>
      <c r="AF710" s="166" t="s">
        <v>23</v>
      </c>
      <c r="AG710" s="166" t="s">
        <v>4283</v>
      </c>
      <c r="AH710" s="167" t="s">
        <v>38</v>
      </c>
      <c r="AI710" s="166" t="s">
        <v>4284</v>
      </c>
      <c r="AJ710" s="166" t="s">
        <v>4285</v>
      </c>
      <c r="AK710" s="166" t="s">
        <v>127</v>
      </c>
      <c r="AL710" s="166" t="s">
        <v>111</v>
      </c>
      <c r="AM710" s="168">
        <v>4200</v>
      </c>
      <c r="AN710" s="166"/>
      <c r="AO710" s="166" t="s">
        <v>1005</v>
      </c>
      <c r="AP710" s="166" t="s">
        <v>130</v>
      </c>
      <c r="AQ710" s="166" t="s">
        <v>184</v>
      </c>
      <c r="AR710" s="166"/>
      <c r="AS710" s="166" t="s">
        <v>4154</v>
      </c>
      <c r="AT710" s="166"/>
      <c r="AU710" s="166" t="s">
        <v>707</v>
      </c>
      <c r="AV710" s="166"/>
      <c r="AW710" s="166" t="s">
        <v>4286</v>
      </c>
      <c r="AX710" s="166"/>
      <c r="AY710" s="166"/>
      <c r="AZ710" s="166"/>
      <c r="BA710" s="166"/>
      <c r="BB710" s="166">
        <v>87403705</v>
      </c>
      <c r="BC710" s="166" t="s">
        <v>137</v>
      </c>
      <c r="BD710" s="166" t="s">
        <v>138</v>
      </c>
      <c r="BE710" s="166" t="s">
        <v>305</v>
      </c>
      <c r="BF710" s="166" t="s">
        <v>306</v>
      </c>
      <c r="BG710" s="166" t="s">
        <v>190</v>
      </c>
      <c r="BH710" s="166" t="s">
        <v>241</v>
      </c>
      <c r="BI710" s="166" t="s">
        <v>191</v>
      </c>
      <c r="BJ710" s="166" t="s">
        <v>111</v>
      </c>
      <c r="BK710" s="166"/>
      <c r="BL710" s="166"/>
      <c r="BM710" s="166"/>
      <c r="BN710" s="166"/>
      <c r="BO710" s="166" t="s">
        <v>172</v>
      </c>
    </row>
    <row r="711" spans="1:67">
      <c r="A711" s="166">
        <v>701</v>
      </c>
      <c r="B711" s="166" t="s">
        <v>106</v>
      </c>
      <c r="C711" s="166" t="s">
        <v>107</v>
      </c>
      <c r="D711" s="166" t="s">
        <v>2532</v>
      </c>
      <c r="E711" s="166" t="s">
        <v>4287</v>
      </c>
      <c r="F711" s="166" t="s">
        <v>1005</v>
      </c>
      <c r="G711" s="166" t="s">
        <v>4288</v>
      </c>
      <c r="H711" s="166" t="s">
        <v>4289</v>
      </c>
      <c r="I711" s="166"/>
      <c r="J711" s="166" t="s">
        <v>198</v>
      </c>
      <c r="K711" s="166" t="s">
        <v>32</v>
      </c>
      <c r="L711" s="166" t="s">
        <v>171</v>
      </c>
      <c r="M711" s="166" t="s">
        <v>172</v>
      </c>
      <c r="N711" s="166" t="s">
        <v>1008</v>
      </c>
      <c r="O711" s="166"/>
      <c r="P711" s="166"/>
      <c r="Q711" s="166" t="s">
        <v>2532</v>
      </c>
      <c r="R711" s="166" t="s">
        <v>32</v>
      </c>
      <c r="S711" s="166" t="s">
        <v>4290</v>
      </c>
      <c r="T711" s="166" t="s">
        <v>117</v>
      </c>
      <c r="U711" s="166" t="s">
        <v>4291</v>
      </c>
      <c r="V711" s="166" t="s">
        <v>119</v>
      </c>
      <c r="W711" s="166" t="s">
        <v>227</v>
      </c>
      <c r="X711" s="166" t="s">
        <v>198</v>
      </c>
      <c r="Y711" s="166" t="s">
        <v>2538</v>
      </c>
      <c r="Z711" s="166" t="s">
        <v>2539</v>
      </c>
      <c r="AA711" s="166" t="s">
        <v>2540</v>
      </c>
      <c r="AB711" s="166" t="s">
        <v>2532</v>
      </c>
      <c r="AC711" s="166">
        <v>5843006</v>
      </c>
      <c r="AD711" s="166" t="s">
        <v>32</v>
      </c>
      <c r="AE711" s="166" t="s">
        <v>4292</v>
      </c>
      <c r="AF711" s="166" t="s">
        <v>32</v>
      </c>
      <c r="AG711" s="166" t="s">
        <v>4293</v>
      </c>
      <c r="AH711" s="167" t="s">
        <v>38</v>
      </c>
      <c r="AI711" s="166" t="s">
        <v>4294</v>
      </c>
      <c r="AJ711" s="166" t="s">
        <v>734</v>
      </c>
      <c r="AK711" s="166" t="s">
        <v>127</v>
      </c>
      <c r="AL711" s="166" t="s">
        <v>111</v>
      </c>
      <c r="AM711" s="168">
        <v>4800</v>
      </c>
      <c r="AN711" s="166"/>
      <c r="AO711" s="166" t="s">
        <v>1005</v>
      </c>
      <c r="AP711" s="166" t="s">
        <v>212</v>
      </c>
      <c r="AQ711" s="166" t="s">
        <v>184</v>
      </c>
      <c r="AR711" s="166"/>
      <c r="AS711" s="166" t="s">
        <v>2542</v>
      </c>
      <c r="AT711" s="166"/>
      <c r="AU711" s="166" t="s">
        <v>4295</v>
      </c>
      <c r="AV711" s="166"/>
      <c r="AW711" s="166" t="s">
        <v>4296</v>
      </c>
      <c r="AX711" s="166"/>
      <c r="AY711" s="166"/>
      <c r="AZ711" s="166"/>
      <c r="BA711" s="166"/>
      <c r="BB711" s="166">
        <v>45551395</v>
      </c>
      <c r="BC711" s="166" t="s">
        <v>137</v>
      </c>
      <c r="BD711" s="166" t="s">
        <v>238</v>
      </c>
      <c r="BE711" s="166" t="s">
        <v>239</v>
      </c>
      <c r="BF711" s="166" t="s">
        <v>217</v>
      </c>
      <c r="BG711" s="166" t="s">
        <v>190</v>
      </c>
      <c r="BH711" s="166" t="s">
        <v>141</v>
      </c>
      <c r="BI711" s="166" t="s">
        <v>191</v>
      </c>
      <c r="BJ711" s="166" t="s">
        <v>111</v>
      </c>
      <c r="BK711" s="166"/>
      <c r="BL711" s="166"/>
      <c r="BM711" s="166"/>
      <c r="BN711" s="166"/>
      <c r="BO711" s="166" t="s">
        <v>172</v>
      </c>
    </row>
    <row r="712" spans="1:67">
      <c r="A712" s="166">
        <v>702</v>
      </c>
      <c r="B712" s="166" t="s">
        <v>106</v>
      </c>
      <c r="C712" s="166" t="s">
        <v>107</v>
      </c>
      <c r="D712" s="166" t="s">
        <v>4145</v>
      </c>
      <c r="E712" s="166" t="s">
        <v>4297</v>
      </c>
      <c r="F712" s="166" t="s">
        <v>1005</v>
      </c>
      <c r="G712" s="166" t="s">
        <v>4298</v>
      </c>
      <c r="H712" s="166" t="s">
        <v>4299</v>
      </c>
      <c r="I712" s="166"/>
      <c r="J712" s="166" t="s">
        <v>610</v>
      </c>
      <c r="K712" s="166" t="s">
        <v>23</v>
      </c>
      <c r="L712" s="166" t="s">
        <v>171</v>
      </c>
      <c r="M712" s="166" t="s">
        <v>172</v>
      </c>
      <c r="N712" s="166" t="s">
        <v>1008</v>
      </c>
      <c r="O712" s="166"/>
      <c r="P712" s="166"/>
      <c r="Q712" s="166" t="s">
        <v>4145</v>
      </c>
      <c r="R712" s="166" t="s">
        <v>23</v>
      </c>
      <c r="S712" s="166" t="s">
        <v>4300</v>
      </c>
      <c r="T712" s="166" t="s">
        <v>117</v>
      </c>
      <c r="U712" s="166" t="s">
        <v>4301</v>
      </c>
      <c r="V712" s="166" t="s">
        <v>119</v>
      </c>
      <c r="W712" s="166" t="s">
        <v>176</v>
      </c>
      <c r="X712" s="166" t="s">
        <v>610</v>
      </c>
      <c r="Y712" s="166" t="s">
        <v>1259</v>
      </c>
      <c r="Z712" s="166" t="s">
        <v>1047</v>
      </c>
      <c r="AA712" s="166" t="s">
        <v>255</v>
      </c>
      <c r="AB712" s="166" t="s">
        <v>4145</v>
      </c>
      <c r="AC712" s="166">
        <v>5842699</v>
      </c>
      <c r="AD712" s="166" t="s">
        <v>23</v>
      </c>
      <c r="AE712" s="166" t="s">
        <v>4302</v>
      </c>
      <c r="AF712" s="166" t="s">
        <v>23</v>
      </c>
      <c r="AG712" s="166" t="s">
        <v>4303</v>
      </c>
      <c r="AH712" s="167" t="s">
        <v>38</v>
      </c>
      <c r="AI712" s="166" t="s">
        <v>4304</v>
      </c>
      <c r="AJ712" s="166" t="s">
        <v>3801</v>
      </c>
      <c r="AK712" s="166" t="s">
        <v>127</v>
      </c>
      <c r="AL712" s="166" t="s">
        <v>111</v>
      </c>
      <c r="AM712" s="168">
        <v>3600</v>
      </c>
      <c r="AN712" s="166"/>
      <c r="AO712" s="166" t="s">
        <v>1005</v>
      </c>
      <c r="AP712" s="166" t="s">
        <v>130</v>
      </c>
      <c r="AQ712" s="166" t="s">
        <v>184</v>
      </c>
      <c r="AR712" s="166"/>
      <c r="AS712" s="166" t="s">
        <v>4154</v>
      </c>
      <c r="AT712" s="166"/>
      <c r="AU712" s="166" t="s">
        <v>4295</v>
      </c>
      <c r="AV712" s="166"/>
      <c r="AW712" s="166" t="s">
        <v>4305</v>
      </c>
      <c r="AX712" s="166"/>
      <c r="AY712" s="166"/>
      <c r="AZ712" s="166"/>
      <c r="BA712" s="166"/>
      <c r="BB712" s="166">
        <v>87403705</v>
      </c>
      <c r="BC712" s="166" t="s">
        <v>137</v>
      </c>
      <c r="BD712" s="166" t="s">
        <v>138</v>
      </c>
      <c r="BE712" s="166" t="s">
        <v>188</v>
      </c>
      <c r="BF712" s="166" t="s">
        <v>217</v>
      </c>
      <c r="BG712" s="166" t="s">
        <v>190</v>
      </c>
      <c r="BH712" s="166" t="s">
        <v>241</v>
      </c>
      <c r="BI712" s="166" t="s">
        <v>191</v>
      </c>
      <c r="BJ712" s="166" t="s">
        <v>111</v>
      </c>
      <c r="BK712" s="166"/>
      <c r="BL712" s="166"/>
      <c r="BM712" s="166"/>
      <c r="BN712" s="166"/>
      <c r="BO712" s="166" t="s">
        <v>172</v>
      </c>
    </row>
    <row r="713" spans="1:67">
      <c r="A713" s="166">
        <v>703</v>
      </c>
      <c r="B713" s="166" t="s">
        <v>106</v>
      </c>
      <c r="C713" s="166" t="s">
        <v>107</v>
      </c>
      <c r="D713" s="166" t="s">
        <v>4306</v>
      </c>
      <c r="E713" s="166" t="s">
        <v>4307</v>
      </c>
      <c r="F713" s="166" t="s">
        <v>1221</v>
      </c>
      <c r="G713" s="166" t="s">
        <v>4308</v>
      </c>
      <c r="H713" s="166" t="s">
        <v>4309</v>
      </c>
      <c r="I713" s="166" t="s">
        <v>1224</v>
      </c>
      <c r="J713" s="166" t="s">
        <v>298</v>
      </c>
      <c r="K713" s="166" t="s">
        <v>23</v>
      </c>
      <c r="L713" s="166" t="s">
        <v>199</v>
      </c>
      <c r="M713" s="166" t="s">
        <v>1225</v>
      </c>
      <c r="N713" s="166" t="s">
        <v>111</v>
      </c>
      <c r="O713" s="166"/>
      <c r="P713" s="166"/>
      <c r="Q713" s="166" t="s">
        <v>4310</v>
      </c>
      <c r="R713" s="166" t="s">
        <v>23</v>
      </c>
      <c r="S713" s="166" t="s">
        <v>4311</v>
      </c>
      <c r="T713" s="166" t="s">
        <v>204</v>
      </c>
      <c r="U713" s="166" t="s">
        <v>4312</v>
      </c>
      <c r="V713" s="166" t="s">
        <v>119</v>
      </c>
      <c r="W713" s="166" t="s">
        <v>1609</v>
      </c>
      <c r="X713" s="166" t="s">
        <v>112</v>
      </c>
      <c r="Y713" s="166" t="s">
        <v>589</v>
      </c>
      <c r="Z713" s="166" t="s">
        <v>2539</v>
      </c>
      <c r="AA713" s="166" t="s">
        <v>4313</v>
      </c>
      <c r="AB713" s="166" t="s">
        <v>4310</v>
      </c>
      <c r="AC713" s="166">
        <v>5842020</v>
      </c>
      <c r="AD713" s="166" t="s">
        <v>23</v>
      </c>
      <c r="AE713" s="166" t="s">
        <v>4314</v>
      </c>
      <c r="AF713" s="166" t="s">
        <v>23</v>
      </c>
      <c r="AG713" s="166" t="s">
        <v>4315</v>
      </c>
      <c r="AH713" s="167" t="s">
        <v>40</v>
      </c>
      <c r="AI713" s="166" t="s">
        <v>4316</v>
      </c>
      <c r="AJ713" s="166" t="s">
        <v>4317</v>
      </c>
      <c r="AK713" s="166" t="s">
        <v>127</v>
      </c>
      <c r="AL713" s="166" t="s">
        <v>111</v>
      </c>
      <c r="AM713" s="168">
        <v>24500</v>
      </c>
      <c r="AN713" s="166"/>
      <c r="AO713" s="166" t="s">
        <v>111</v>
      </c>
      <c r="AP713" s="166" t="s">
        <v>212</v>
      </c>
      <c r="AQ713" s="166" t="s">
        <v>184</v>
      </c>
      <c r="AR713" s="166"/>
      <c r="AS713" s="166" t="s">
        <v>4318</v>
      </c>
      <c r="AT713" s="166"/>
      <c r="AU713" s="166" t="s">
        <v>4319</v>
      </c>
      <c r="AV713" s="166"/>
      <c r="AW713" s="166" t="s">
        <v>4320</v>
      </c>
      <c r="AX713" s="166"/>
      <c r="AY713" s="166"/>
      <c r="AZ713" s="166"/>
      <c r="BA713" s="166"/>
      <c r="BB713" s="166">
        <v>91721872</v>
      </c>
      <c r="BC713" s="166" t="s">
        <v>137</v>
      </c>
      <c r="BD713" s="166" t="s">
        <v>1038</v>
      </c>
      <c r="BE713" s="166" t="s">
        <v>1609</v>
      </c>
      <c r="BF713" s="166" t="s">
        <v>1617</v>
      </c>
      <c r="BG713" s="166"/>
      <c r="BH713" s="166" t="s">
        <v>141</v>
      </c>
      <c r="BI713" s="166" t="s">
        <v>191</v>
      </c>
      <c r="BJ713" s="166" t="s">
        <v>111</v>
      </c>
      <c r="BK713" s="166"/>
      <c r="BL713" s="166"/>
      <c r="BM713" s="166"/>
      <c r="BN713" s="166" t="s">
        <v>192</v>
      </c>
      <c r="BO713" s="166" t="s">
        <v>1225</v>
      </c>
    </row>
    <row r="714" spans="1:67">
      <c r="A714" s="166">
        <v>704</v>
      </c>
      <c r="B714" s="166" t="s">
        <v>106</v>
      </c>
      <c r="C714" s="166" t="s">
        <v>107</v>
      </c>
      <c r="D714" s="166" t="s">
        <v>1618</v>
      </c>
      <c r="E714" s="166" t="s">
        <v>4321</v>
      </c>
      <c r="F714" s="166" t="s">
        <v>1620</v>
      </c>
      <c r="G714" s="166" t="s">
        <v>4322</v>
      </c>
      <c r="H714" s="166" t="s">
        <v>4323</v>
      </c>
      <c r="I714" s="166"/>
      <c r="J714" s="166" t="s">
        <v>112</v>
      </c>
      <c r="K714" s="166" t="s">
        <v>23</v>
      </c>
      <c r="L714" s="166" t="s">
        <v>171</v>
      </c>
      <c r="M714" s="166" t="s">
        <v>172</v>
      </c>
      <c r="N714" s="166" t="s">
        <v>1623</v>
      </c>
      <c r="O714" s="166"/>
      <c r="P714" s="166"/>
      <c r="Q714" s="166" t="s">
        <v>1618</v>
      </c>
      <c r="R714" s="166" t="s">
        <v>23</v>
      </c>
      <c r="S714" s="166" t="s">
        <v>4324</v>
      </c>
      <c r="T714" s="166" t="s">
        <v>117</v>
      </c>
      <c r="U714" s="166" t="s">
        <v>4325</v>
      </c>
      <c r="V714" s="166" t="s">
        <v>119</v>
      </c>
      <c r="W714" s="166" t="s">
        <v>366</v>
      </c>
      <c r="X714" s="166" t="s">
        <v>112</v>
      </c>
      <c r="Y714" s="166" t="s">
        <v>177</v>
      </c>
      <c r="Z714" s="166" t="s">
        <v>178</v>
      </c>
      <c r="AA714" s="166" t="s">
        <v>508</v>
      </c>
      <c r="AB714" s="166" t="s">
        <v>1618</v>
      </c>
      <c r="AC714" s="166">
        <v>5777068</v>
      </c>
      <c r="AD714" s="166" t="s">
        <v>23</v>
      </c>
      <c r="AE714" s="166" t="s">
        <v>4325</v>
      </c>
      <c r="AF714" s="166" t="s">
        <v>23</v>
      </c>
      <c r="AG714" s="166" t="s">
        <v>4325</v>
      </c>
      <c r="AH714" s="167" t="s">
        <v>41</v>
      </c>
      <c r="AI714" s="166" t="s">
        <v>1949</v>
      </c>
      <c r="AJ714" s="166" t="s">
        <v>158</v>
      </c>
      <c r="AK714" s="166" t="s">
        <v>127</v>
      </c>
      <c r="AL714" s="166" t="s">
        <v>111</v>
      </c>
      <c r="AM714" s="168">
        <v>8360</v>
      </c>
      <c r="AN714" s="166" t="s">
        <v>511</v>
      </c>
      <c r="AO714" s="166" t="s">
        <v>1620</v>
      </c>
      <c r="AP714" s="166" t="s">
        <v>130</v>
      </c>
      <c r="AQ714" s="166" t="s">
        <v>184</v>
      </c>
      <c r="AR714" s="166" t="s">
        <v>132</v>
      </c>
      <c r="AS714" s="166" t="s">
        <v>1629</v>
      </c>
      <c r="AT714" s="166" t="s">
        <v>4326</v>
      </c>
      <c r="AU714" s="166" t="s">
        <v>736</v>
      </c>
      <c r="AV714" s="166"/>
      <c r="AW714" s="166" t="s">
        <v>4327</v>
      </c>
      <c r="AX714" s="166"/>
      <c r="AY714" s="166"/>
      <c r="AZ714" s="166"/>
      <c r="BA714" s="166"/>
      <c r="BB714" s="166">
        <v>63745532</v>
      </c>
      <c r="BC714" s="166" t="s">
        <v>137</v>
      </c>
      <c r="BD714" s="166" t="s">
        <v>138</v>
      </c>
      <c r="BE714" s="166" t="s">
        <v>375</v>
      </c>
      <c r="BF714" s="166" t="s">
        <v>240</v>
      </c>
      <c r="BG714" s="166" t="s">
        <v>1631</v>
      </c>
      <c r="BH714" s="166" t="s">
        <v>286</v>
      </c>
      <c r="BI714" s="166" t="s">
        <v>191</v>
      </c>
      <c r="BJ714" s="166" t="s">
        <v>111</v>
      </c>
      <c r="BK714" s="166"/>
      <c r="BL714" s="166" t="s">
        <v>142</v>
      </c>
      <c r="BM714" s="166"/>
      <c r="BN714" s="166" t="s">
        <v>192</v>
      </c>
      <c r="BO714" s="166" t="s">
        <v>172</v>
      </c>
    </row>
    <row r="715" spans="1:67">
      <c r="A715" s="166">
        <v>705</v>
      </c>
      <c r="B715" s="166" t="s">
        <v>106</v>
      </c>
      <c r="C715" s="166" t="s">
        <v>107</v>
      </c>
      <c r="D715" s="166" t="s">
        <v>1618</v>
      </c>
      <c r="E715" s="166" t="s">
        <v>4321</v>
      </c>
      <c r="F715" s="166" t="s">
        <v>1620</v>
      </c>
      <c r="G715" s="166" t="s">
        <v>4322</v>
      </c>
      <c r="H715" s="166" t="s">
        <v>4323</v>
      </c>
      <c r="I715" s="166"/>
      <c r="J715" s="166" t="s">
        <v>112</v>
      </c>
      <c r="K715" s="166" t="s">
        <v>23</v>
      </c>
      <c r="L715" s="166" t="s">
        <v>171</v>
      </c>
      <c r="M715" s="166" t="s">
        <v>172</v>
      </c>
      <c r="N715" s="166" t="s">
        <v>1623</v>
      </c>
      <c r="O715" s="166"/>
      <c r="P715" s="166"/>
      <c r="Q715" s="166" t="s">
        <v>1618</v>
      </c>
      <c r="R715" s="166" t="s">
        <v>23</v>
      </c>
      <c r="S715" s="166" t="s">
        <v>4324</v>
      </c>
      <c r="T715" s="166" t="s">
        <v>117</v>
      </c>
      <c r="U715" s="166" t="s">
        <v>4325</v>
      </c>
      <c r="V715" s="166" t="s">
        <v>119</v>
      </c>
      <c r="W715" s="166" t="s">
        <v>366</v>
      </c>
      <c r="X715" s="166" t="s">
        <v>112</v>
      </c>
      <c r="Y715" s="166" t="s">
        <v>177</v>
      </c>
      <c r="Z715" s="166" t="s">
        <v>178</v>
      </c>
      <c r="AA715" s="166" t="s">
        <v>508</v>
      </c>
      <c r="AB715" s="166" t="s">
        <v>1618</v>
      </c>
      <c r="AC715" s="166">
        <v>5777068</v>
      </c>
      <c r="AD715" s="166" t="s">
        <v>23</v>
      </c>
      <c r="AE715" s="166" t="s">
        <v>4325</v>
      </c>
      <c r="AF715" s="166" t="s">
        <v>23</v>
      </c>
      <c r="AG715" s="166" t="s">
        <v>4325</v>
      </c>
      <c r="AH715" s="167" t="s">
        <v>41</v>
      </c>
      <c r="AI715" s="166" t="s">
        <v>1945</v>
      </c>
      <c r="AJ715" s="166" t="s">
        <v>164</v>
      </c>
      <c r="AK715" s="166" t="s">
        <v>127</v>
      </c>
      <c r="AL715" s="166" t="s">
        <v>111</v>
      </c>
      <c r="AM715" s="168">
        <v>5240</v>
      </c>
      <c r="AN715" s="166" t="s">
        <v>511</v>
      </c>
      <c r="AO715" s="166" t="s">
        <v>1620</v>
      </c>
      <c r="AP715" s="166" t="s">
        <v>130</v>
      </c>
      <c r="AQ715" s="166" t="s">
        <v>184</v>
      </c>
      <c r="AR715" s="166" t="s">
        <v>132</v>
      </c>
      <c r="AS715" s="166" t="s">
        <v>1629</v>
      </c>
      <c r="AT715" s="166" t="s">
        <v>4328</v>
      </c>
      <c r="AU715" s="166" t="s">
        <v>736</v>
      </c>
      <c r="AV715" s="166"/>
      <c r="AW715" s="166" t="s">
        <v>4327</v>
      </c>
      <c r="AX715" s="166"/>
      <c r="AY715" s="166"/>
      <c r="AZ715" s="166"/>
      <c r="BA715" s="166"/>
      <c r="BB715" s="166">
        <v>63745532</v>
      </c>
      <c r="BC715" s="166" t="s">
        <v>137</v>
      </c>
      <c r="BD715" s="166" t="s">
        <v>138</v>
      </c>
      <c r="BE715" s="166" t="s">
        <v>375</v>
      </c>
      <c r="BF715" s="166" t="s">
        <v>240</v>
      </c>
      <c r="BG715" s="166" t="s">
        <v>1631</v>
      </c>
      <c r="BH715" s="166" t="s">
        <v>286</v>
      </c>
      <c r="BI715" s="166" t="s">
        <v>191</v>
      </c>
      <c r="BJ715" s="166" t="s">
        <v>111</v>
      </c>
      <c r="BK715" s="166"/>
      <c r="BL715" s="166" t="s">
        <v>142</v>
      </c>
      <c r="BM715" s="166"/>
      <c r="BN715" s="166" t="s">
        <v>192</v>
      </c>
      <c r="BO715" s="166" t="s">
        <v>172</v>
      </c>
    </row>
    <row r="716" spans="1:67">
      <c r="A716" s="166">
        <v>706</v>
      </c>
      <c r="B716" s="166" t="s">
        <v>106</v>
      </c>
      <c r="C716" s="166" t="s">
        <v>107</v>
      </c>
      <c r="D716" s="166" t="s">
        <v>1618</v>
      </c>
      <c r="E716" s="166" t="s">
        <v>4321</v>
      </c>
      <c r="F716" s="166" t="s">
        <v>1620</v>
      </c>
      <c r="G716" s="166" t="s">
        <v>4322</v>
      </c>
      <c r="H716" s="166" t="s">
        <v>4323</v>
      </c>
      <c r="I716" s="166"/>
      <c r="J716" s="166" t="s">
        <v>112</v>
      </c>
      <c r="K716" s="166" t="s">
        <v>23</v>
      </c>
      <c r="L716" s="166" t="s">
        <v>171</v>
      </c>
      <c r="M716" s="166" t="s">
        <v>172</v>
      </c>
      <c r="N716" s="166" t="s">
        <v>1623</v>
      </c>
      <c r="O716" s="166"/>
      <c r="P716" s="166"/>
      <c r="Q716" s="166" t="s">
        <v>1618</v>
      </c>
      <c r="R716" s="166" t="s">
        <v>23</v>
      </c>
      <c r="S716" s="166" t="s">
        <v>4324</v>
      </c>
      <c r="T716" s="166" t="s">
        <v>117</v>
      </c>
      <c r="U716" s="166" t="s">
        <v>4325</v>
      </c>
      <c r="V716" s="166" t="s">
        <v>119</v>
      </c>
      <c r="W716" s="166" t="s">
        <v>366</v>
      </c>
      <c r="X716" s="166" t="s">
        <v>112</v>
      </c>
      <c r="Y716" s="166" t="s">
        <v>177</v>
      </c>
      <c r="Z716" s="166" t="s">
        <v>178</v>
      </c>
      <c r="AA716" s="166" t="s">
        <v>508</v>
      </c>
      <c r="AB716" s="166" t="s">
        <v>1618</v>
      </c>
      <c r="AC716" s="166">
        <v>5777068</v>
      </c>
      <c r="AD716" s="166" t="s">
        <v>23</v>
      </c>
      <c r="AE716" s="166" t="s">
        <v>4325</v>
      </c>
      <c r="AF716" s="166" t="s">
        <v>23</v>
      </c>
      <c r="AG716" s="166" t="s">
        <v>4325</v>
      </c>
      <c r="AH716" s="167" t="s">
        <v>41</v>
      </c>
      <c r="AI716" s="166" t="s">
        <v>1947</v>
      </c>
      <c r="AJ716" s="166" t="s">
        <v>161</v>
      </c>
      <c r="AK716" s="166" t="s">
        <v>127</v>
      </c>
      <c r="AL716" s="166" t="s">
        <v>111</v>
      </c>
      <c r="AM716" s="168">
        <v>4700</v>
      </c>
      <c r="AN716" s="166" t="s">
        <v>511</v>
      </c>
      <c r="AO716" s="166" t="s">
        <v>1620</v>
      </c>
      <c r="AP716" s="166" t="s">
        <v>130</v>
      </c>
      <c r="AQ716" s="166" t="s">
        <v>184</v>
      </c>
      <c r="AR716" s="166" t="s">
        <v>132</v>
      </c>
      <c r="AS716" s="166" t="s">
        <v>1629</v>
      </c>
      <c r="AT716" s="166" t="s">
        <v>4329</v>
      </c>
      <c r="AU716" s="166" t="s">
        <v>736</v>
      </c>
      <c r="AV716" s="166"/>
      <c r="AW716" s="166" t="s">
        <v>4327</v>
      </c>
      <c r="AX716" s="166"/>
      <c r="AY716" s="166"/>
      <c r="AZ716" s="166"/>
      <c r="BA716" s="166"/>
      <c r="BB716" s="166">
        <v>63745532</v>
      </c>
      <c r="BC716" s="166" t="s">
        <v>137</v>
      </c>
      <c r="BD716" s="166" t="s">
        <v>138</v>
      </c>
      <c r="BE716" s="166" t="s">
        <v>375</v>
      </c>
      <c r="BF716" s="166" t="s">
        <v>240</v>
      </c>
      <c r="BG716" s="166" t="s">
        <v>1631</v>
      </c>
      <c r="BH716" s="166" t="s">
        <v>286</v>
      </c>
      <c r="BI716" s="166" t="s">
        <v>191</v>
      </c>
      <c r="BJ716" s="166" t="s">
        <v>111</v>
      </c>
      <c r="BK716" s="166"/>
      <c r="BL716" s="166" t="s">
        <v>142</v>
      </c>
      <c r="BM716" s="166"/>
      <c r="BN716" s="166" t="s">
        <v>192</v>
      </c>
      <c r="BO716" s="166" t="s">
        <v>172</v>
      </c>
    </row>
    <row r="717" spans="1:67">
      <c r="A717" s="166">
        <v>707</v>
      </c>
      <c r="B717" s="166" t="s">
        <v>106</v>
      </c>
      <c r="C717" s="166" t="s">
        <v>107</v>
      </c>
      <c r="D717" s="166" t="s">
        <v>4330</v>
      </c>
      <c r="E717" s="166" t="s">
        <v>4331</v>
      </c>
      <c r="F717" s="166" t="s">
        <v>201</v>
      </c>
      <c r="G717" s="166" t="s">
        <v>4332</v>
      </c>
      <c r="H717" s="166" t="s">
        <v>4333</v>
      </c>
      <c r="I717" s="166" t="s">
        <v>111</v>
      </c>
      <c r="J717" s="166" t="s">
        <v>112</v>
      </c>
      <c r="K717" s="166" t="s">
        <v>32</v>
      </c>
      <c r="L717" s="166" t="s">
        <v>171</v>
      </c>
      <c r="M717" s="166" t="s">
        <v>2285</v>
      </c>
      <c r="N717" s="166" t="s">
        <v>1809</v>
      </c>
      <c r="O717" s="166"/>
      <c r="P717" s="166"/>
      <c r="Q717" s="166" t="s">
        <v>4334</v>
      </c>
      <c r="R717" s="166" t="s">
        <v>32</v>
      </c>
      <c r="S717" s="166" t="s">
        <v>4335</v>
      </c>
      <c r="T717" s="166" t="s">
        <v>204</v>
      </c>
      <c r="U717" s="166" t="s">
        <v>4336</v>
      </c>
      <c r="V717" s="166" t="s">
        <v>338</v>
      </c>
      <c r="W717" s="166" t="s">
        <v>227</v>
      </c>
      <c r="X717" s="166" t="s">
        <v>112</v>
      </c>
      <c r="Y717" s="166" t="s">
        <v>1957</v>
      </c>
      <c r="Z717" s="166" t="s">
        <v>3714</v>
      </c>
      <c r="AA717" s="166" t="s">
        <v>3715</v>
      </c>
      <c r="AB717" s="166" t="s">
        <v>4334</v>
      </c>
      <c r="AC717" s="166">
        <v>5841050</v>
      </c>
      <c r="AD717" s="166" t="s">
        <v>32</v>
      </c>
      <c r="AE717" s="166" t="s">
        <v>4337</v>
      </c>
      <c r="AF717" s="166" t="s">
        <v>32</v>
      </c>
      <c r="AG717" s="166" t="s">
        <v>4338</v>
      </c>
      <c r="AH717" s="167" t="s">
        <v>39</v>
      </c>
      <c r="AI717" s="166" t="s">
        <v>4339</v>
      </c>
      <c r="AJ717" s="166" t="s">
        <v>4340</v>
      </c>
      <c r="AK717" s="166" t="s">
        <v>127</v>
      </c>
      <c r="AL717" s="166" t="s">
        <v>111</v>
      </c>
      <c r="AM717" s="168">
        <v>13010.5</v>
      </c>
      <c r="AN717" s="166"/>
      <c r="AO717" s="166" t="s">
        <v>1806</v>
      </c>
      <c r="AP717" s="166" t="s">
        <v>212</v>
      </c>
      <c r="AQ717" s="166" t="s">
        <v>184</v>
      </c>
      <c r="AR717" s="166" t="s">
        <v>1296</v>
      </c>
      <c r="AS717" s="166" t="s">
        <v>4341</v>
      </c>
      <c r="AT717" s="166" t="s">
        <v>4342</v>
      </c>
      <c r="AU717" s="166" t="s">
        <v>4343</v>
      </c>
      <c r="AV717" s="166"/>
      <c r="AW717" s="166" t="s">
        <v>4344</v>
      </c>
      <c r="AX717" s="166"/>
      <c r="AY717" s="166"/>
      <c r="AZ717" s="166"/>
      <c r="BA717" s="166"/>
      <c r="BB717" s="166">
        <v>91453663</v>
      </c>
      <c r="BC717" s="166" t="s">
        <v>137</v>
      </c>
      <c r="BD717" s="166" t="s">
        <v>138</v>
      </c>
      <c r="BE717" s="166" t="s">
        <v>239</v>
      </c>
      <c r="BF717" s="166" t="s">
        <v>217</v>
      </c>
      <c r="BG717" s="166" t="s">
        <v>190</v>
      </c>
      <c r="BH717" s="166" t="s">
        <v>286</v>
      </c>
      <c r="BI717" s="166" t="s">
        <v>191</v>
      </c>
      <c r="BJ717" s="166" t="s">
        <v>111</v>
      </c>
      <c r="BK717" s="166"/>
      <c r="BL717" s="166" t="s">
        <v>142</v>
      </c>
      <c r="BM717" s="166"/>
      <c r="BN717" s="166" t="s">
        <v>143</v>
      </c>
      <c r="BO717" s="166" t="s">
        <v>307</v>
      </c>
    </row>
    <row r="718" spans="1:67">
      <c r="A718" s="166">
        <v>708</v>
      </c>
      <c r="B718" s="166" t="s">
        <v>106</v>
      </c>
      <c r="C718" s="166" t="s">
        <v>107</v>
      </c>
      <c r="D718" s="166" t="s">
        <v>4330</v>
      </c>
      <c r="E718" s="166" t="s">
        <v>4331</v>
      </c>
      <c r="F718" s="166" t="s">
        <v>201</v>
      </c>
      <c r="G718" s="166" t="s">
        <v>4332</v>
      </c>
      <c r="H718" s="166" t="s">
        <v>4333</v>
      </c>
      <c r="I718" s="166" t="s">
        <v>111</v>
      </c>
      <c r="J718" s="166" t="s">
        <v>112</v>
      </c>
      <c r="K718" s="166" t="s">
        <v>32</v>
      </c>
      <c r="L718" s="166" t="s">
        <v>171</v>
      </c>
      <c r="M718" s="166" t="s">
        <v>2285</v>
      </c>
      <c r="N718" s="166" t="s">
        <v>1809</v>
      </c>
      <c r="O718" s="166"/>
      <c r="P718" s="166"/>
      <c r="Q718" s="166" t="s">
        <v>4334</v>
      </c>
      <c r="R718" s="166" t="s">
        <v>32</v>
      </c>
      <c r="S718" s="166" t="s">
        <v>4335</v>
      </c>
      <c r="T718" s="166" t="s">
        <v>204</v>
      </c>
      <c r="U718" s="166" t="s">
        <v>4336</v>
      </c>
      <c r="V718" s="166" t="s">
        <v>338</v>
      </c>
      <c r="W718" s="166" t="s">
        <v>227</v>
      </c>
      <c r="X718" s="166" t="s">
        <v>112</v>
      </c>
      <c r="Y718" s="166" t="s">
        <v>1957</v>
      </c>
      <c r="Z718" s="166" t="s">
        <v>3714</v>
      </c>
      <c r="AA718" s="166" t="s">
        <v>3715</v>
      </c>
      <c r="AB718" s="166" t="s">
        <v>4334</v>
      </c>
      <c r="AC718" s="166">
        <v>5841050</v>
      </c>
      <c r="AD718" s="166" t="s">
        <v>32</v>
      </c>
      <c r="AE718" s="166" t="s">
        <v>4337</v>
      </c>
      <c r="AF718" s="166" t="s">
        <v>32</v>
      </c>
      <c r="AG718" s="166" t="s">
        <v>4338</v>
      </c>
      <c r="AH718" s="167" t="s">
        <v>39</v>
      </c>
      <c r="AI718" s="166" t="s">
        <v>4345</v>
      </c>
      <c r="AJ718" s="166" t="s">
        <v>4346</v>
      </c>
      <c r="AK718" s="166" t="s">
        <v>127</v>
      </c>
      <c r="AL718" s="166" t="s">
        <v>111</v>
      </c>
      <c r="AM718" s="168">
        <v>6900</v>
      </c>
      <c r="AN718" s="166"/>
      <c r="AO718" s="166" t="s">
        <v>1806</v>
      </c>
      <c r="AP718" s="166" t="s">
        <v>212</v>
      </c>
      <c r="AQ718" s="166" t="s">
        <v>184</v>
      </c>
      <c r="AR718" s="166" t="s">
        <v>1296</v>
      </c>
      <c r="AS718" s="166" t="s">
        <v>4341</v>
      </c>
      <c r="AT718" s="166" t="s">
        <v>4347</v>
      </c>
      <c r="AU718" s="166" t="s">
        <v>4343</v>
      </c>
      <c r="AV718" s="166"/>
      <c r="AW718" s="166" t="s">
        <v>4344</v>
      </c>
      <c r="AX718" s="166"/>
      <c r="AY718" s="166"/>
      <c r="AZ718" s="166"/>
      <c r="BA718" s="166"/>
      <c r="BB718" s="166">
        <v>91453663</v>
      </c>
      <c r="BC718" s="166" t="s">
        <v>137</v>
      </c>
      <c r="BD718" s="166" t="s">
        <v>138</v>
      </c>
      <c r="BE718" s="166" t="s">
        <v>239</v>
      </c>
      <c r="BF718" s="166" t="s">
        <v>217</v>
      </c>
      <c r="BG718" s="166" t="s">
        <v>190</v>
      </c>
      <c r="BH718" s="166" t="s">
        <v>286</v>
      </c>
      <c r="BI718" s="166" t="s">
        <v>191</v>
      </c>
      <c r="BJ718" s="166" t="s">
        <v>111</v>
      </c>
      <c r="BK718" s="166"/>
      <c r="BL718" s="166" t="s">
        <v>142</v>
      </c>
      <c r="BM718" s="166"/>
      <c r="BN718" s="166" t="s">
        <v>143</v>
      </c>
      <c r="BO718" s="166" t="s">
        <v>307</v>
      </c>
    </row>
    <row r="719" spans="1:67">
      <c r="A719" s="166">
        <v>709</v>
      </c>
      <c r="B719" s="166" t="s">
        <v>106</v>
      </c>
      <c r="C719" s="166" t="s">
        <v>107</v>
      </c>
      <c r="D719" s="166" t="s">
        <v>4330</v>
      </c>
      <c r="E719" s="166" t="s">
        <v>4331</v>
      </c>
      <c r="F719" s="166" t="s">
        <v>201</v>
      </c>
      <c r="G719" s="166" t="s">
        <v>4332</v>
      </c>
      <c r="H719" s="166" t="s">
        <v>4333</v>
      </c>
      <c r="I719" s="166" t="s">
        <v>111</v>
      </c>
      <c r="J719" s="166" t="s">
        <v>112</v>
      </c>
      <c r="K719" s="166" t="s">
        <v>32</v>
      </c>
      <c r="L719" s="166" t="s">
        <v>171</v>
      </c>
      <c r="M719" s="166" t="s">
        <v>2285</v>
      </c>
      <c r="N719" s="166" t="s">
        <v>1809</v>
      </c>
      <c r="O719" s="166"/>
      <c r="P719" s="166"/>
      <c r="Q719" s="166" t="s">
        <v>4334</v>
      </c>
      <c r="R719" s="166" t="s">
        <v>32</v>
      </c>
      <c r="S719" s="166" t="s">
        <v>4335</v>
      </c>
      <c r="T719" s="166" t="s">
        <v>204</v>
      </c>
      <c r="U719" s="166" t="s">
        <v>4336</v>
      </c>
      <c r="V719" s="166" t="s">
        <v>338</v>
      </c>
      <c r="W719" s="166" t="s">
        <v>227</v>
      </c>
      <c r="X719" s="166" t="s">
        <v>112</v>
      </c>
      <c r="Y719" s="166" t="s">
        <v>1957</v>
      </c>
      <c r="Z719" s="166" t="s">
        <v>3714</v>
      </c>
      <c r="AA719" s="166" t="s">
        <v>3715</v>
      </c>
      <c r="AB719" s="166" t="s">
        <v>4334</v>
      </c>
      <c r="AC719" s="166">
        <v>5841050</v>
      </c>
      <c r="AD719" s="166" t="s">
        <v>32</v>
      </c>
      <c r="AE719" s="166" t="s">
        <v>4337</v>
      </c>
      <c r="AF719" s="166" t="s">
        <v>32</v>
      </c>
      <c r="AG719" s="166" t="s">
        <v>4338</v>
      </c>
      <c r="AH719" s="167" t="s">
        <v>39</v>
      </c>
      <c r="AI719" s="166" t="s">
        <v>4348</v>
      </c>
      <c r="AJ719" s="166" t="s">
        <v>4349</v>
      </c>
      <c r="AK719" s="166" t="s">
        <v>127</v>
      </c>
      <c r="AL719" s="166" t="s">
        <v>111</v>
      </c>
      <c r="AM719" s="168">
        <v>18389.5</v>
      </c>
      <c r="AN719" s="166"/>
      <c r="AO719" s="166" t="s">
        <v>1806</v>
      </c>
      <c r="AP719" s="166" t="s">
        <v>212</v>
      </c>
      <c r="AQ719" s="166" t="s">
        <v>184</v>
      </c>
      <c r="AR719" s="166" t="s">
        <v>1296</v>
      </c>
      <c r="AS719" s="166" t="s">
        <v>4341</v>
      </c>
      <c r="AT719" s="166" t="s">
        <v>4350</v>
      </c>
      <c r="AU719" s="166" t="s">
        <v>4343</v>
      </c>
      <c r="AV719" s="166"/>
      <c r="AW719" s="166" t="s">
        <v>4344</v>
      </c>
      <c r="AX719" s="166"/>
      <c r="AY719" s="166"/>
      <c r="AZ719" s="166"/>
      <c r="BA719" s="166"/>
      <c r="BB719" s="166">
        <v>91453663</v>
      </c>
      <c r="BC719" s="166" t="s">
        <v>137</v>
      </c>
      <c r="BD719" s="166" t="s">
        <v>138</v>
      </c>
      <c r="BE719" s="166" t="s">
        <v>239</v>
      </c>
      <c r="BF719" s="166" t="s">
        <v>217</v>
      </c>
      <c r="BG719" s="166" t="s">
        <v>190</v>
      </c>
      <c r="BH719" s="166" t="s">
        <v>286</v>
      </c>
      <c r="BI719" s="166" t="s">
        <v>191</v>
      </c>
      <c r="BJ719" s="166" t="s">
        <v>111</v>
      </c>
      <c r="BK719" s="166"/>
      <c r="BL719" s="166" t="s">
        <v>142</v>
      </c>
      <c r="BM719" s="166"/>
      <c r="BN719" s="166" t="s">
        <v>143</v>
      </c>
      <c r="BO719" s="166" t="s">
        <v>307</v>
      </c>
    </row>
  </sheetData>
  <autoFilter xmlns:etc="http://www.wps.cn/officeDocument/2017/etCustomData" ref="A10:BO71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7058"/>
  </sheetPr>
  <dimension ref="A1:BR18"/>
  <sheetViews>
    <sheetView zoomScale="71" zoomScaleNormal="71" workbookViewId="0">
      <selection activeCell="W7" sqref="W7"/>
    </sheetView>
  </sheetViews>
  <sheetFormatPr defaultColWidth="9.23076923076923" defaultRowHeight="16.8"/>
  <cols>
    <col min="1" max="1" width="11.6153846153846" customWidth="1"/>
    <col min="4" max="4" width="12.5" customWidth="1"/>
    <col min="5" max="5" width="19.4230769230769" customWidth="1"/>
    <col min="17" max="17" width="12.2307692307692"/>
    <col min="18" max="18" width="17.1538461538462" customWidth="1"/>
    <col min="19" max="19" width="15.4615384615385" customWidth="1"/>
    <col min="20" max="20" width="17.1538461538462" customWidth="1"/>
    <col min="22" max="22" width="13.8461538461538"/>
    <col min="23" max="23" width="10.1923076923077" customWidth="1"/>
    <col min="24" max="24" width="13.8461538461538" customWidth="1"/>
    <col min="25" max="27" width="20.5769230769231" customWidth="1"/>
    <col min="28" max="28" width="24.0384615384615" customWidth="1"/>
    <col min="29" max="29" width="14.8076923076923" customWidth="1"/>
    <col min="30" max="30" width="16.0192307692308" customWidth="1"/>
    <col min="31" max="31" width="21.7307692307692" customWidth="1"/>
    <col min="32" max="32" width="19.3461538461538" customWidth="1"/>
    <col min="33" max="33" width="19.1538461538462" customWidth="1"/>
    <col min="34" max="34" width="15.5384615384615" customWidth="1"/>
    <col min="35" max="35" width="17.1538461538462" customWidth="1"/>
    <col min="36" max="36" width="22.0865384615385" customWidth="1"/>
  </cols>
  <sheetData>
    <row r="1" s="97" customFormat="1" ht="30" customHeight="1" spans="1:70">
      <c r="A1" s="103" t="s">
        <v>4351</v>
      </c>
      <c r="B1" s="103"/>
      <c r="C1" s="103"/>
      <c r="D1" s="103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5"/>
      <c r="S1" s="105"/>
      <c r="T1" s="105"/>
      <c r="U1" s="105"/>
      <c r="V1" s="105"/>
      <c r="W1" s="105"/>
      <c r="X1" s="105"/>
      <c r="Y1" s="104"/>
      <c r="Z1" s="104"/>
      <c r="AA1" s="104"/>
      <c r="AB1" s="106"/>
      <c r="AC1" s="106"/>
      <c r="AD1" s="104"/>
      <c r="AE1" s="106"/>
      <c r="AF1" s="107"/>
      <c r="AG1" s="107"/>
      <c r="AH1" s="107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</row>
    <row r="2" s="98" customFormat="1" ht="30" customHeight="1" spans="1:70">
      <c r="A2" s="108" t="s">
        <v>4352</v>
      </c>
      <c r="B2" s="109"/>
      <c r="C2" s="110"/>
      <c r="D2" s="108" t="s">
        <v>4353</v>
      </c>
      <c r="E2" s="109"/>
      <c r="F2" s="109"/>
      <c r="G2" s="110"/>
      <c r="H2" s="108" t="s">
        <v>4354</v>
      </c>
      <c r="I2" s="109"/>
      <c r="J2" s="110"/>
      <c r="K2" s="111" t="s">
        <v>4355</v>
      </c>
      <c r="L2" s="111"/>
      <c r="M2" s="112" t="s">
        <v>19</v>
      </c>
      <c r="N2" s="113"/>
      <c r="O2" s="113"/>
      <c r="P2" s="114"/>
      <c r="Q2" s="112" t="s">
        <v>4356</v>
      </c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4"/>
      <c r="AE2" s="115" t="s">
        <v>4357</v>
      </c>
      <c r="AF2" s="116"/>
      <c r="AG2" s="117" t="s">
        <v>4358</v>
      </c>
      <c r="AH2" s="118" t="s">
        <v>4359</v>
      </c>
      <c r="AI2" s="118" t="s">
        <v>4360</v>
      </c>
      <c r="AJ2" s="118" t="s">
        <v>4361</v>
      </c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</row>
    <row r="3" s="99" customFormat="1" ht="30" customHeight="1" spans="1:70">
      <c r="A3" s="119" t="s">
        <v>4362</v>
      </c>
      <c r="B3" s="119" t="s">
        <v>2</v>
      </c>
      <c r="C3" s="119" t="s">
        <v>4363</v>
      </c>
      <c r="D3" s="119" t="s">
        <v>4364</v>
      </c>
      <c r="E3" s="119" t="s">
        <v>4365</v>
      </c>
      <c r="F3" s="120" t="s">
        <v>4366</v>
      </c>
      <c r="G3" s="119" t="s">
        <v>4367</v>
      </c>
      <c r="H3" s="120" t="s">
        <v>4368</v>
      </c>
      <c r="I3" s="120" t="s">
        <v>4369</v>
      </c>
      <c r="J3" s="121" t="s">
        <v>4367</v>
      </c>
      <c r="K3" s="119" t="s">
        <v>4370</v>
      </c>
      <c r="L3" s="119" t="s">
        <v>4367</v>
      </c>
      <c r="M3" s="119" t="s">
        <v>4371</v>
      </c>
      <c r="N3" s="119" t="s">
        <v>4372</v>
      </c>
      <c r="O3" s="119" t="s">
        <v>4373</v>
      </c>
      <c r="P3" s="119" t="s">
        <v>4374</v>
      </c>
      <c r="Q3" s="119" t="s">
        <v>4375</v>
      </c>
      <c r="R3" s="119" t="s">
        <v>4376</v>
      </c>
      <c r="S3" s="119" t="s">
        <v>4377</v>
      </c>
      <c r="T3" s="119" t="s">
        <v>4378</v>
      </c>
      <c r="U3" s="119" t="s">
        <v>4379</v>
      </c>
      <c r="V3" s="119" t="s">
        <v>4380</v>
      </c>
      <c r="W3" s="119" t="s">
        <v>4381</v>
      </c>
      <c r="X3" s="119" t="s">
        <v>4382</v>
      </c>
      <c r="Y3" s="119" t="s">
        <v>4383</v>
      </c>
      <c r="Z3" s="119" t="s">
        <v>4384</v>
      </c>
      <c r="AA3" s="120" t="s">
        <v>4385</v>
      </c>
      <c r="AB3" s="122" t="s">
        <v>4386</v>
      </c>
      <c r="AC3" s="122" t="s">
        <v>4387</v>
      </c>
      <c r="AD3" s="123" t="s">
        <v>4356</v>
      </c>
      <c r="AE3" s="122" t="s">
        <v>4388</v>
      </c>
      <c r="AF3" s="124" t="s">
        <v>4357</v>
      </c>
      <c r="AG3" s="125"/>
      <c r="AH3" s="118"/>
      <c r="AI3" s="118"/>
      <c r="AJ3" s="118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</row>
    <row r="4" s="100" customFormat="1" ht="30" customHeight="1" spans="1:70">
      <c r="A4" s="126">
        <v>202602</v>
      </c>
      <c r="B4" s="126" t="s">
        <v>9</v>
      </c>
      <c r="C4" s="126" t="s">
        <v>4389</v>
      </c>
      <c r="D4" s="127">
        <v>60000</v>
      </c>
      <c r="E4" s="128">
        <v>249914</v>
      </c>
      <c r="F4" s="129">
        <f>E4/D4</f>
        <v>4.16523333333333</v>
      </c>
      <c r="G4" s="130">
        <f>IFERROR(IF(F4&gt;=1,30,IF(AND(1&gt;F4,F4&gt;=0.7),F4*30,IF(F4&lt;70,0))),0)</f>
        <v>30</v>
      </c>
      <c r="H4" s="131">
        <v>0.25</v>
      </c>
      <c r="I4" s="131">
        <f>99/266</f>
        <v>0.37218045112782</v>
      </c>
      <c r="J4" s="132">
        <f>IFERROR(IF(I4&gt;=H4,40,IF(AND(0.08&gt;=H4-I4,H4-I4&gt;=0.01),20-(H4-I4)*100*5,IF(H4-I4&gt;0.08,0))),0)</f>
        <v>40</v>
      </c>
      <c r="K4" s="127"/>
      <c r="L4" s="130">
        <f>IF(30-K4&lt;0,0,30-K4)</f>
        <v>30</v>
      </c>
      <c r="M4" s="132">
        <f>L4+J4+G4</f>
        <v>100</v>
      </c>
      <c r="N4" s="133">
        <f>IFERROR(IF(C4="O1",2000,IF(C4="O2",1000,IF(C4="O3",0,2000))),0)</f>
        <v>0</v>
      </c>
      <c r="O4" s="129">
        <f>IF(ISNUMBER(SEARCH("培训",C4)),1,IF(M4&gt;=90,1,IF(M4&gt;=70,1-(90-M4)*0.02,0)))</f>
        <v>1</v>
      </c>
      <c r="P4" s="130">
        <f>IF(M4&gt;=90,N4,IF(M4&lt;70,0,IF(AND(90&gt;M4,M4&gt;=70),N4-N4*((90-M4)*0.02))))</f>
        <v>0</v>
      </c>
      <c r="Q4" s="127">
        <v>1700000</v>
      </c>
      <c r="R4" s="127">
        <f>GETPIVOTDATA("学费",'2&amp;3月签约明细'!$B$2,"签约单录入人","谭悦")-GETPIVOTDATA("学费",'2&amp;3月签约明细'!$B$2,"签约单录入人","谭悦","产品标签","在线网课")</f>
        <v>3842473.25</v>
      </c>
      <c r="S4" s="127">
        <f>'2&amp;3月退费明细'!X47</f>
        <v>526197.05</v>
      </c>
      <c r="T4" s="133">
        <f>R4-S4</f>
        <v>3316276.2</v>
      </c>
      <c r="U4" s="127"/>
      <c r="V4" s="127">
        <f>GETPIVOTDATA("学费",'2&amp;3月签约明细'!$B$2,"签约单录入人","谭悦","产品标签","在线网课")</f>
        <v>99006</v>
      </c>
      <c r="W4" s="127">
        <f>'2&amp;3月退费明细'!X53</f>
        <v>22355.64</v>
      </c>
      <c r="X4" s="133">
        <f>V4-W4</f>
        <v>76650.36</v>
      </c>
      <c r="Y4" s="133">
        <f>T4</f>
        <v>3316276.2</v>
      </c>
      <c r="Z4" s="129">
        <f>Y4/Q4</f>
        <v>1.95075070588235</v>
      </c>
      <c r="AA4" s="129">
        <f>R4/Q4</f>
        <v>2.26027838235294</v>
      </c>
      <c r="AB4" s="134">
        <v>2.18651088235294</v>
      </c>
      <c r="AC4" s="135">
        <f>IF(ISNUMBER(SEARCH("保薪",C4)),IFERROR(IF(Z4&lt;0.7,0%,IF(AND(Z4&gt;=0.7,Z4&lt;1),0.8%,IF(AND(Z4&gt;=1,Z4&lt;1.2),1.2%,IF(Z4&gt;=1.2,2%)))),0),IFERROR(IF(AND(Z4&gt;=1.5,AB4&gt;=0.4),0.05,IF(AND(Z4&gt;=1.5,AB4&lt;0.4),0.04,IF(AND(Z4&lt;1.5,Z4&gt;=1.2),0.04,IF(AND(Z4&lt;1.2,Z4&gt;=1),0.03,IF(AND(Z4&lt;1,Z4&gt;=0.8),0.018,IF(AND(Z4&lt;0.8,Z4&gt;=0.7),0.008,IF(AND(Z4&lt;0.7,AA4&gt;=0.7),0.008,IF(AND(Z4&lt;0.7,AA4&lt;0.7),0)))))))),0))</f>
        <v>0.05</v>
      </c>
      <c r="AD4" s="130">
        <f>Y4*AC4+X4*1%</f>
        <v>166580.3136</v>
      </c>
      <c r="AE4" s="135">
        <f>IF(F4&gt;=1,0.002,IF(F4&lt;0.7,-0.002,IF(AND(F4&gt;=0.7,F4&lt;1),0)))</f>
        <v>0.002</v>
      </c>
      <c r="AF4" s="136">
        <f>E4*(AE4)</f>
        <v>499.828</v>
      </c>
      <c r="AG4" s="136">
        <f>AF4+AD4</f>
        <v>167080.1416</v>
      </c>
      <c r="AH4" s="136">
        <f>AF4+AD4+P4</f>
        <v>167080.1416</v>
      </c>
      <c r="AI4" s="136">
        <v>-90.3</v>
      </c>
      <c r="AJ4" s="137">
        <f>AH4-AI4</f>
        <v>167170.4416</v>
      </c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</row>
    <row r="5" s="100" customFormat="1" ht="30" customHeight="1" spans="1:70">
      <c r="A5" s="126">
        <v>202602</v>
      </c>
      <c r="B5" s="126" t="s">
        <v>23</v>
      </c>
      <c r="C5" s="126" t="s">
        <v>4390</v>
      </c>
      <c r="D5" s="127">
        <v>60000</v>
      </c>
      <c r="E5" s="127">
        <v>156831.2</v>
      </c>
      <c r="F5" s="129">
        <f>E5/D5</f>
        <v>2.61385333333333</v>
      </c>
      <c r="G5" s="130">
        <f>IFERROR(IF(F5&gt;=1,30,IF(AND(1&gt;F5,F5&gt;=0.7),F5*30,IF(F5&lt;70,0))),0)</f>
        <v>30</v>
      </c>
      <c r="H5" s="131">
        <v>0.25</v>
      </c>
      <c r="I5" s="131">
        <f>68/229</f>
        <v>0.296943231441048</v>
      </c>
      <c r="J5" s="132">
        <f>IFERROR(IF(I5&gt;=H5,40,IF(AND(0.08&gt;=H5-I5,H5-I5&gt;=0.01),20-(H5-I5)*100*5,IF(H5-I5&gt;0.08,0))),0)</f>
        <v>40</v>
      </c>
      <c r="K5" s="127"/>
      <c r="L5" s="130">
        <f>IF(30-K5&lt;0,0,30-K5)</f>
        <v>30</v>
      </c>
      <c r="M5" s="132">
        <f>L5+J5+G5</f>
        <v>100</v>
      </c>
      <c r="N5" s="138">
        <v>2000</v>
      </c>
      <c r="O5" s="129">
        <f>IF(ISNUMBER(SEARCH("培训",C5)),1,IF(M5&gt;=90,1,IF(M5&gt;=70,1-(90-M5)*0.02,0)))</f>
        <v>1</v>
      </c>
      <c r="P5" s="130">
        <f>N5</f>
        <v>2000</v>
      </c>
      <c r="Q5" s="127">
        <v>1700000</v>
      </c>
      <c r="R5" s="127">
        <f>GETPIVOTDATA("学费",'2&amp;3月签约明细'!$B$2,"签约单录入人","赵星火")-GETPIVOTDATA("学费",'2&amp;3月签约明细'!$B$2,"签约单录入人","赵星火","产品标签","在线网课")</f>
        <v>2460712.4</v>
      </c>
      <c r="S5" s="127">
        <f>'2&amp;3月退费明细'!X77</f>
        <v>258587</v>
      </c>
      <c r="T5" s="133">
        <f>R5-S5</f>
        <v>2202125.4</v>
      </c>
      <c r="U5" s="127"/>
      <c r="V5" s="127">
        <f>GETPIVOTDATA("学费",'2&amp;3月签约明细'!$B$2,"签约单录入人","赵星火","产品标签","在线网课")</f>
        <v>129270.3</v>
      </c>
      <c r="W5" s="127">
        <f>'2&amp;3月退费明细'!X84</f>
        <v>27667.66</v>
      </c>
      <c r="X5" s="133">
        <f>V5-W5</f>
        <v>101602.64</v>
      </c>
      <c r="Y5" s="133">
        <f>T5</f>
        <v>2202125.4</v>
      </c>
      <c r="Z5" s="129">
        <f>Y5/Q5</f>
        <v>1.29536788235294</v>
      </c>
      <c r="AA5" s="129">
        <f>R5/Q5</f>
        <v>1.44747788235294</v>
      </c>
      <c r="AB5" s="134">
        <v>1.98010946</v>
      </c>
      <c r="AC5" s="135">
        <f>IF(ISNUMBER(SEARCH("保薪",C5)),IFERROR(IF(Z5&lt;0.7,0%,IF(AND(Z5&gt;=0.7,Z5&lt;1),0.8%,IF(AND(Z5&gt;=1,Z5&lt;1.2),1.2%,IF(Z5&gt;=1.2,2%)))),0),IFERROR(IF(AND(Z5&gt;=1.5,AB5&gt;=0.4),0.05,IF(AND(Z5&gt;=1.5,AB5&lt;0.4),0.04,IF(AND(Z5&lt;1.5,Z5&gt;=1.2),0.04,IF(AND(Z5&lt;1.2,Z5&gt;=1),0.03,IF(AND(Z5&lt;1,Z5&gt;=0.8),0.018,IF(AND(Z5&lt;0.8,Z5&gt;=0.7),0.008,IF(AND(Z5&lt;0.7,AA5&gt;=0.7),0.008,IF(AND(Z5&lt;0.7,AA5&lt;0.7),0)))))))),0))</f>
        <v>0.04</v>
      </c>
      <c r="AD5" s="130">
        <f>Y5*AC5+X5*1%</f>
        <v>89101.0424</v>
      </c>
      <c r="AE5" s="135">
        <f>IF(F5&gt;=1,0.002,IF(F5&lt;0.7,-0.002,IF(AND(F5&gt;=0.7,F5&lt;1),0)))</f>
        <v>0.002</v>
      </c>
      <c r="AF5" s="136">
        <f>E5*(AE5)</f>
        <v>313.6624</v>
      </c>
      <c r="AG5" s="136">
        <f>AF5+AD5</f>
        <v>89414.7048</v>
      </c>
      <c r="AH5" s="136">
        <f>AF5+AD5+P5</f>
        <v>91414.7048</v>
      </c>
      <c r="AI5" s="136">
        <v>4935.633</v>
      </c>
      <c r="AJ5" s="137">
        <f>AH5-AI5</f>
        <v>86479.0718</v>
      </c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</row>
    <row r="6" s="100" customFormat="1" ht="30" customHeight="1" spans="1:70">
      <c r="A6" s="126">
        <v>202602</v>
      </c>
      <c r="B6" s="126" t="s">
        <v>32</v>
      </c>
      <c r="C6" s="126" t="s">
        <v>4391</v>
      </c>
      <c r="D6" s="127">
        <v>60000</v>
      </c>
      <c r="E6" s="127">
        <v>86600</v>
      </c>
      <c r="F6" s="129">
        <f>E6/D6</f>
        <v>1.44333333333333</v>
      </c>
      <c r="G6" s="130">
        <f>IFERROR(IF(F6&gt;=1,30,IF(AND(1&gt;F6,F6&gt;=0.7),F6*30,IF(F6&lt;70,0))),0)</f>
        <v>30</v>
      </c>
      <c r="H6" s="131">
        <v>0.1</v>
      </c>
      <c r="I6" s="131">
        <f>40/198</f>
        <v>0.202020202020202</v>
      </c>
      <c r="J6" s="132">
        <f>IFERROR(IF(I6&gt;=H6,40,IF(AND(0.08&gt;=H6-I6,H6-I6&gt;=0.01),20-(H6-I6)*100*5,IF(H6-I6&gt;0.08,0))),0)</f>
        <v>40</v>
      </c>
      <c r="K6" s="127"/>
      <c r="L6" s="130">
        <f>IF(30-K6&lt;0,0,30-K6)</f>
        <v>30</v>
      </c>
      <c r="M6" s="132">
        <f>L6+J6+G6</f>
        <v>100</v>
      </c>
      <c r="N6" s="138">
        <v>4000</v>
      </c>
      <c r="O6" s="129">
        <v>1</v>
      </c>
      <c r="P6" s="130">
        <f>N6</f>
        <v>4000</v>
      </c>
      <c r="Q6" s="127">
        <v>1500000</v>
      </c>
      <c r="R6" s="127">
        <f>GETPIVOTDATA("学费",'2&amp;3月签约明细'!$B$2,"签约单录入人","李涛")-GETPIVOTDATA("学费",'2&amp;3月签约明细'!$B$2,"签约单录入人","李涛","产品标签","在线网课")</f>
        <v>1788540</v>
      </c>
      <c r="S6" s="127">
        <f>'2&amp;3月退费明细'!X9</f>
        <v>144950.2</v>
      </c>
      <c r="T6" s="133">
        <f>R6-S6</f>
        <v>1643589.8</v>
      </c>
      <c r="U6" s="127"/>
      <c r="V6" s="127">
        <f>GETPIVOTDATA("学费",'2&amp;3月签约明细'!$B$2,"签约单录入人","李涛","产品标签","在线网课")</f>
        <v>30732</v>
      </c>
      <c r="W6" s="127">
        <f>'2&amp;3月退费明细'!X11</f>
        <v>12070.8</v>
      </c>
      <c r="X6" s="133">
        <f>V6-W6</f>
        <v>18661.2</v>
      </c>
      <c r="Y6" s="133">
        <f>T6</f>
        <v>1643589.8</v>
      </c>
      <c r="Z6" s="129">
        <f>Y6/Q6</f>
        <v>1.09572653333333</v>
      </c>
      <c r="AA6" s="129">
        <f>R6/Q6</f>
        <v>1.19236</v>
      </c>
      <c r="AB6" s="134">
        <v>0.119878048780488</v>
      </c>
      <c r="AC6" s="135">
        <f>IF(ISNUMBER(SEARCH("保薪",C6)),IFERROR(IF(Z6&lt;0.7,0%,IF(AND(Z6&gt;=0.7,Z6&lt;1),0.8%,IF(AND(Z6&gt;=1,Z6&lt;1.2),1.2%,IF(Z6&gt;=1.2,2%)))),0),IFERROR(IF(AND(Z6&gt;=1.5,AB6&gt;=0.4),0.05,IF(AND(Z6&gt;=1.5,AB6&lt;0.4),0.04,IF(AND(Z6&lt;1.5,Z6&gt;=1.2),0.04,IF(AND(Z6&lt;1.2,Z6&gt;=1),0.03,IF(AND(Z6&lt;1,Z6&gt;=0.8),0.018,IF(AND(Z6&lt;0.8,Z6&gt;=0.7),0.008,IF(AND(Z6&lt;0.7,AA6&gt;=0.7),0.008,IF(AND(Z6&lt;0.7,AA6&lt;0.7),0)))))))),0))</f>
        <v>0.03</v>
      </c>
      <c r="AD6" s="130">
        <f>Y6*AC6+X6*1%</f>
        <v>49494.306</v>
      </c>
      <c r="AE6" s="135">
        <f>IF(F6&gt;=1,0.002,IF(F6&lt;0.7,-0.002,IF(AND(F6&gt;=0.7,F6&lt;1),0)))</f>
        <v>0.002</v>
      </c>
      <c r="AF6" s="136">
        <f>E6*(AE6)</f>
        <v>173.2</v>
      </c>
      <c r="AG6" s="136">
        <f>AF6+AD6</f>
        <v>49667.506</v>
      </c>
      <c r="AH6" s="136">
        <f>AF6+AD6+P6</f>
        <v>53667.506</v>
      </c>
      <c r="AI6" s="136">
        <v>2000</v>
      </c>
      <c r="AJ6" s="137">
        <f>AH6-AI6</f>
        <v>51667.506</v>
      </c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</row>
    <row r="7" s="100" customFormat="1" ht="30" customHeight="1" spans="1:70">
      <c r="A7" s="126">
        <v>202602</v>
      </c>
      <c r="B7" s="126" t="s">
        <v>33</v>
      </c>
      <c r="C7" s="126" t="s">
        <v>4392</v>
      </c>
      <c r="D7" s="127"/>
      <c r="E7" s="127"/>
      <c r="F7" s="129" t="e">
        <f>E7/D7</f>
        <v>#DIV/0!</v>
      </c>
      <c r="G7" s="130">
        <f>IFERROR(IF(F7&gt;=1,30,IF(AND(1&gt;F7,F7&gt;=0.7),F7*30,IF(F7&lt;70,0))),0)</f>
        <v>0</v>
      </c>
      <c r="H7" s="131"/>
      <c r="I7" s="131"/>
      <c r="J7" s="132">
        <f>IFERROR(IF(I7&gt;=H7,40,IF(AND(0.08&gt;=H7-I7,H7-I7&gt;=0.01),20-(H7-I7)*100*5,IF(H7-I7&gt;0.08,0))),0)</f>
        <v>40</v>
      </c>
      <c r="K7" s="127"/>
      <c r="L7" s="130">
        <f>IF(30-K7&lt;0,0,30-K7)</f>
        <v>30</v>
      </c>
      <c r="M7" s="132">
        <f>L7+J7+G7</f>
        <v>70</v>
      </c>
      <c r="N7" s="133">
        <f>IFERROR(IF(C7="O1",2000,IF(C7="O2",1000,IF(C7="O3",0,2000))),0)</f>
        <v>2000</v>
      </c>
      <c r="O7" s="129">
        <f>IF(ISNUMBER(SEARCH("培训",C7)),1,IF(M7&gt;=90,1,IF(M7&gt;=70,1-(90-M7)*0.02,0)))</f>
        <v>1</v>
      </c>
      <c r="P7" s="130">
        <f>N7</f>
        <v>2000</v>
      </c>
      <c r="Q7" s="127"/>
      <c r="R7" s="127"/>
      <c r="S7" s="127"/>
      <c r="T7" s="133">
        <f>R7-S7</f>
        <v>0</v>
      </c>
      <c r="U7" s="127"/>
      <c r="V7" s="127"/>
      <c r="W7" s="127"/>
      <c r="X7" s="133">
        <f>V7-W7</f>
        <v>0</v>
      </c>
      <c r="Y7" s="133">
        <f>X7+T7</f>
        <v>0</v>
      </c>
      <c r="Z7" s="129" t="e">
        <f>Y7/(Q7+U7)</f>
        <v>#DIV/0!</v>
      </c>
      <c r="AA7" s="129" t="e">
        <f>(R7+V7)/Q7</f>
        <v>#DIV/0!</v>
      </c>
      <c r="AB7" s="134">
        <v>0.4</v>
      </c>
      <c r="AC7" s="135">
        <f>IF(ISNUMBER(SEARCH("保薪",C7)),IFERROR(IF(Z7&lt;0.7,0%,IF(AND(Z7&gt;=0.7,Z7&lt;1),0.8%,IF(AND(Z7&gt;=1,Z7&lt;1.2),1.2%,IF(Z7&gt;=1.2,2%)))),0),IFERROR(IF(AND(Z7&gt;=1.5,AB7&gt;=0.4),0.05,IF(AND(Z7&gt;=1.5,AB7&lt;0.4),0.04,IF(AND(Z7&lt;1.5,Z7&gt;=1.2),0.04,IF(AND(Z7&lt;1.2,Z7&gt;=1),0.03,IF(AND(Z7&lt;1,Z7&gt;=0.8),0.018,IF(AND(Z7&lt;0.8,Z7&gt;=0.7),0.008,IF(AND(Z7&lt;0.7,AA7&gt;=0.7),0.008,IF(AND(Z7&lt;0.7,AA7&lt;0.7),0)))))))),0))</f>
        <v>0</v>
      </c>
      <c r="AD7" s="130">
        <f>Y7*AC7+X7*1%</f>
        <v>0</v>
      </c>
      <c r="AE7" s="135" t="e">
        <f>IF(F7&gt;=1,0.002,IF(F7&lt;0.7,-0.002,IF(AND(F7&gt;=0.7,F7&lt;1),0)))</f>
        <v>#DIV/0!</v>
      </c>
      <c r="AF7" s="136" t="e">
        <f>E7*(1+AE7)</f>
        <v>#DIV/0!</v>
      </c>
      <c r="AG7" s="136" t="e">
        <f>AF7+AD7</f>
        <v>#DIV/0!</v>
      </c>
      <c r="AH7" s="136" t="e">
        <f>AF7+AD7+P7</f>
        <v>#DIV/0!</v>
      </c>
      <c r="AI7" s="136" t="s">
        <v>4393</v>
      </c>
      <c r="AJ7" s="137">
        <v>2000</v>
      </c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</row>
    <row r="8" s="100" customFormat="1" ht="30" customHeight="1" spans="1:70">
      <c r="A8" s="126"/>
      <c r="B8" s="126"/>
      <c r="C8" s="126" t="s">
        <v>4392</v>
      </c>
      <c r="D8" s="127"/>
      <c r="E8" s="127"/>
      <c r="F8" s="129" t="e">
        <f>E8/D8</f>
        <v>#DIV/0!</v>
      </c>
      <c r="G8" s="130">
        <f>IFERROR(IF(F8&gt;=1,30,IF(AND(1&gt;F8,F8&gt;=0.7),F8*30,IF(F8&lt;70,0))),0)</f>
        <v>0</v>
      </c>
      <c r="H8" s="131"/>
      <c r="I8" s="131"/>
      <c r="J8" s="132">
        <f>IFERROR(IF(I8&gt;=H8,40,IF(AND(0.08&gt;=H8-I8,H8-I8&gt;=0.01),20-(H8-I8)*100*5,IF(H8-I8&gt;0.08,0))),0)</f>
        <v>40</v>
      </c>
      <c r="K8" s="127"/>
      <c r="L8" s="130">
        <f>IF(30-K8&lt;0,0,30-K8)</f>
        <v>30</v>
      </c>
      <c r="M8" s="132">
        <f>L8+J8+G8</f>
        <v>70</v>
      </c>
      <c r="N8" s="133"/>
      <c r="O8" s="129">
        <f>IF(ISNUMBER(SEARCH("培训",C8)),1,IF(M8&gt;=90,1,IF(M8&gt;=70,1-(90-M8)*0.02,0)))</f>
        <v>1</v>
      </c>
      <c r="P8" s="130"/>
      <c r="Q8" s="127"/>
      <c r="R8" s="127"/>
      <c r="S8" s="127"/>
      <c r="T8" s="133">
        <f>R8-S8</f>
        <v>0</v>
      </c>
      <c r="U8" s="127"/>
      <c r="V8" s="127"/>
      <c r="W8" s="127"/>
      <c r="X8" s="133">
        <f>V8-W8</f>
        <v>0</v>
      </c>
      <c r="Y8" s="133">
        <f>X8+T8</f>
        <v>0</v>
      </c>
      <c r="Z8" s="129" t="e">
        <f>Y8/(Q8+U8)</f>
        <v>#DIV/0!</v>
      </c>
      <c r="AA8" s="129" t="e">
        <f>(R8+V8)/Q8</f>
        <v>#DIV/0!</v>
      </c>
      <c r="AB8" s="134">
        <v>0.4</v>
      </c>
      <c r="AC8" s="135">
        <f>IF(ISNUMBER(SEARCH("保薪",C8)),IFERROR(IF(Z8&lt;0.7,0%,IF(AND(Z8&gt;=0.7,Z8&lt;1),0.8%,IF(AND(Z8&gt;=1,Z8&lt;1.2),1.2%,IF(Z8&gt;=1.2,2%)))),0),IFERROR(IF(AND(Z8&gt;=1.5,AB8&gt;=0.4),0.05,IF(AND(Z8&gt;=1.5,AB8&lt;0.4),0.04,IF(AND(Z8&lt;1.5,Z8&gt;=1.2),0.04,IF(AND(Z8&lt;1.2,Z8&gt;=1),0.03,IF(AND(Z8&lt;1,Z8&gt;=0.8),0.018,IF(AND(Z8&lt;0.8,Z8&gt;=0.7),0.008,IF(AND(Z8&lt;0.7,AA8&gt;=0.7),0.008,IF(AND(Z8&lt;0.7,AA8&lt;0.7),0)))))))),0))</f>
        <v>0</v>
      </c>
      <c r="AD8" s="130">
        <f>Y8*AC8+X8*1%</f>
        <v>0</v>
      </c>
      <c r="AE8" s="135" t="e">
        <f>IF(F8&gt;=1,0.002,IF(F8&lt;0.7,-0.002,IF(AND(F8&gt;=0.7,F8&lt;1),0)))</f>
        <v>#DIV/0!</v>
      </c>
      <c r="AF8" s="136" t="e">
        <f>E8*(1+AE8)</f>
        <v>#DIV/0!</v>
      </c>
      <c r="AG8" s="136" t="e">
        <f>AF8+AD8</f>
        <v>#DIV/0!</v>
      </c>
      <c r="AH8" s="136" t="e">
        <f>AF8+AD8+P8</f>
        <v>#DIV/0!</v>
      </c>
      <c r="AI8" s="136"/>
      <c r="AJ8" s="136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</row>
    <row r="9" s="101" customFormat="1" ht="14.25" customHeight="1" spans="1:70">
      <c r="A9" s="139"/>
      <c r="F9" s="140"/>
      <c r="H9" s="140"/>
      <c r="I9" s="140"/>
      <c r="J9" s="141"/>
      <c r="X9" s="140">
        <v>0.01</v>
      </c>
      <c r="AA9" s="140"/>
      <c r="AB9" s="142"/>
      <c r="AC9" s="142"/>
      <c r="AE9" s="142"/>
      <c r="AF9" s="143"/>
      <c r="AG9" s="143"/>
      <c r="AH9" s="143"/>
    </row>
    <row r="10" s="101" customFormat="1" ht="14.25" customHeight="1" spans="1:70">
      <c r="A10" s="139"/>
      <c r="D10" s="140"/>
      <c r="E10" s="140"/>
      <c r="F10" s="141"/>
      <c r="M10" s="140"/>
      <c r="AB10" s="142"/>
      <c r="AC10" s="142"/>
      <c r="AE10" s="142"/>
      <c r="AF10" s="143"/>
      <c r="AG10" s="143"/>
      <c r="AH10" s="143"/>
    </row>
    <row r="11" s="102" customFormat="1" ht="14.25" customHeight="1" spans="1:70">
      <c r="B11" s="144" t="s">
        <v>4394</v>
      </c>
      <c r="C11" s="145" t="s">
        <v>8</v>
      </c>
      <c r="AB11" s="146"/>
      <c r="AC11" s="146"/>
      <c r="AE11" s="146"/>
      <c r="AF11" s="147"/>
      <c r="AG11" s="147"/>
      <c r="AH11" s="147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</row>
    <row r="12" s="102" customFormat="1" ht="16.2" customHeight="1" spans="1:70">
      <c r="A12" s="148" t="s">
        <v>4395</v>
      </c>
      <c r="B12" s="149" t="s">
        <v>4391</v>
      </c>
      <c r="C12" s="150" t="s">
        <v>4396</v>
      </c>
      <c r="AB12" s="146"/>
      <c r="AC12" s="146"/>
      <c r="AE12" s="146"/>
      <c r="AF12" s="147"/>
      <c r="AG12" s="147"/>
      <c r="AH12" s="147"/>
    </row>
    <row r="13" s="102" customFormat="1" ht="14.25" customHeight="1" spans="1:70">
      <c r="A13" s="151"/>
      <c r="B13" s="152" t="s">
        <v>4390</v>
      </c>
      <c r="C13" s="153" t="s">
        <v>4396</v>
      </c>
      <c r="AB13" s="146"/>
      <c r="AC13" s="146"/>
      <c r="AE13" s="146"/>
      <c r="AF13" s="147"/>
      <c r="AG13" s="147"/>
      <c r="AH13" s="147"/>
    </row>
    <row r="14" s="102" customFormat="1" ht="14.25" customHeight="1" spans="1:70">
      <c r="A14" s="151"/>
      <c r="B14" s="154" t="s">
        <v>4389</v>
      </c>
      <c r="C14" s="155" t="s">
        <v>4396</v>
      </c>
      <c r="AB14" s="146"/>
      <c r="AC14" s="146"/>
      <c r="AE14" s="146"/>
      <c r="AF14" s="147"/>
      <c r="AG14" s="147"/>
      <c r="AH14" s="147"/>
    </row>
    <row r="15" s="102" customFormat="1" ht="14.25" customHeight="1" spans="1:70">
      <c r="A15" s="156"/>
      <c r="B15" s="157" t="s">
        <v>4397</v>
      </c>
      <c r="C15" s="158" t="s">
        <v>4398</v>
      </c>
      <c r="AB15" s="146"/>
      <c r="AC15" s="146"/>
      <c r="AE15" s="146"/>
      <c r="AF15" s="147"/>
      <c r="AG15" s="147"/>
      <c r="AH15" s="147"/>
    </row>
    <row r="16" s="102" customFormat="1" ht="14.25" customHeight="1" spans="1:70">
      <c r="A16" s="148" t="s">
        <v>4399</v>
      </c>
      <c r="B16" s="159" t="s">
        <v>4392</v>
      </c>
      <c r="C16" s="160" t="s">
        <v>4400</v>
      </c>
      <c r="Z16" s="101"/>
      <c r="AB16" s="146"/>
      <c r="AC16" s="146"/>
      <c r="AE16" s="146"/>
      <c r="AF16" s="147"/>
      <c r="AG16" s="147"/>
      <c r="AH16" s="147"/>
    </row>
    <row r="17" s="102" customFormat="1" ht="14.25" customHeight="1" spans="1:34">
      <c r="A17" s="156"/>
      <c r="B17" s="161" t="s">
        <v>4401</v>
      </c>
      <c r="C17" s="162" t="s">
        <v>4402</v>
      </c>
      <c r="AB17" s="146"/>
      <c r="AC17" s="146"/>
      <c r="AE17" s="146"/>
      <c r="AF17" s="147"/>
      <c r="AG17" s="147"/>
      <c r="AH17" s="147"/>
    </row>
    <row r="18" s="27" customFormat="1"/>
  </sheetData>
  <mergeCells count="14">
    <mergeCell ref="A1:D1"/>
    <mergeCell ref="A2:C2"/>
    <mergeCell ref="D2:G2"/>
    <mergeCell ref="H2:J2"/>
    <mergeCell ref="K2:L2"/>
    <mergeCell ref="M2:P2"/>
    <mergeCell ref="Q2:AD2"/>
    <mergeCell ref="AE2:AF2"/>
    <mergeCell ref="A12:A15"/>
    <mergeCell ref="A16:A17"/>
    <mergeCell ref="AG2:AG3"/>
    <mergeCell ref="AH2:AH3"/>
    <mergeCell ref="AI2:AI3"/>
    <mergeCell ref="AJ2:AJ3"/>
  </mergeCells>
  <dataValidations count="1">
    <dataValidation type="list" allowBlank="1" showInputMessage="1" showErrorMessage="1" sqref="C4:C8">
      <formula1>$B$12:$B$17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7"/>
  <sheetViews>
    <sheetView zoomScale="77" zoomScaleNormal="77" workbookViewId="0">
      <selection activeCell="X7" sqref="X7"/>
    </sheetView>
  </sheetViews>
  <sheetFormatPr defaultColWidth="9.23076923076923" defaultRowHeight="16.8" outlineLevelRow="6"/>
  <cols>
    <col min="4" max="4" width="16.3076923076923" customWidth="1"/>
    <col min="9" max="9" width="13.9230769230769"/>
    <col min="19" max="19" width="17.7692307692308" customWidth="1"/>
  </cols>
  <sheetData>
    <row r="2" spans="2:24">
      <c r="B2" s="74" t="s">
        <v>17</v>
      </c>
      <c r="C2" s="75"/>
      <c r="D2" s="76"/>
      <c r="E2" s="77" t="s">
        <v>171</v>
      </c>
      <c r="F2" s="78"/>
      <c r="G2" s="77"/>
      <c r="H2" s="77"/>
      <c r="I2" s="79"/>
      <c r="J2" s="77"/>
      <c r="K2" s="77"/>
      <c r="L2" s="80" t="s">
        <v>4369</v>
      </c>
      <c r="M2" s="80"/>
      <c r="N2" s="80"/>
      <c r="O2" s="80"/>
      <c r="P2" s="80"/>
      <c r="Q2" s="80"/>
      <c r="R2" s="80"/>
      <c r="S2" s="81" t="s">
        <v>4403</v>
      </c>
      <c r="T2" s="81"/>
      <c r="U2" s="81"/>
      <c r="V2" s="81"/>
      <c r="W2" s="81"/>
      <c r="X2" s="81"/>
    </row>
    <row r="3" spans="2:24">
      <c r="B3" s="82" t="s">
        <v>1</v>
      </c>
      <c r="C3" s="82" t="s">
        <v>4404</v>
      </c>
      <c r="D3" s="82" t="s">
        <v>7</v>
      </c>
      <c r="E3" s="82" t="s">
        <v>4405</v>
      </c>
      <c r="F3" s="83" t="s">
        <v>4406</v>
      </c>
      <c r="G3" s="82" t="s">
        <v>4366</v>
      </c>
      <c r="H3" s="82" t="s">
        <v>4407</v>
      </c>
      <c r="I3" s="84" t="s">
        <v>4408</v>
      </c>
      <c r="J3" s="82" t="s">
        <v>4366</v>
      </c>
      <c r="K3" s="82" t="s">
        <v>4409</v>
      </c>
      <c r="L3" s="85" t="s">
        <v>4410</v>
      </c>
      <c r="M3" s="85" t="s">
        <v>4411</v>
      </c>
      <c r="N3" s="85" t="s">
        <v>4412</v>
      </c>
      <c r="O3" s="85" t="s">
        <v>4413</v>
      </c>
      <c r="P3" s="85" t="s">
        <v>4414</v>
      </c>
      <c r="Q3" s="85" t="s">
        <v>4412</v>
      </c>
      <c r="R3" s="85" t="s">
        <v>4409</v>
      </c>
      <c r="S3" s="86" t="s">
        <v>4415</v>
      </c>
      <c r="T3" s="86" t="s">
        <v>4416</v>
      </c>
      <c r="U3" s="86" t="s">
        <v>4409</v>
      </c>
      <c r="V3" s="86" t="s">
        <v>4417</v>
      </c>
      <c r="W3" s="86" t="s">
        <v>4409</v>
      </c>
      <c r="X3" s="86" t="s">
        <v>4367</v>
      </c>
    </row>
    <row r="4" spans="2:24">
      <c r="B4" s="87">
        <v>238256</v>
      </c>
      <c r="C4" s="88" t="s">
        <v>23</v>
      </c>
      <c r="D4" s="88"/>
      <c r="E4" s="88">
        <v>3</v>
      </c>
      <c r="F4" s="89">
        <v>4</v>
      </c>
      <c r="G4" s="90">
        <f>F4/E4</f>
        <v>1.33333333333333</v>
      </c>
      <c r="H4" s="88">
        <v>6</v>
      </c>
      <c r="I4" s="91">
        <f>业绩核算!E5/10000</f>
        <v>15.68312</v>
      </c>
      <c r="J4" s="92">
        <f>I4/H4</f>
        <v>2.61385333333333</v>
      </c>
      <c r="K4" s="93">
        <v>0.3</v>
      </c>
      <c r="L4" s="93">
        <v>0.25</v>
      </c>
      <c r="M4" s="93">
        <f>57/160</f>
        <v>0.35625</v>
      </c>
      <c r="N4" s="88" t="s">
        <v>4418</v>
      </c>
      <c r="O4" s="93">
        <v>0.1</v>
      </c>
      <c r="P4" s="94">
        <f>11/68</f>
        <v>0.161764705882353</v>
      </c>
      <c r="Q4" s="88" t="s">
        <v>4418</v>
      </c>
      <c r="R4" s="93">
        <v>0.4</v>
      </c>
      <c r="S4" s="93">
        <v>0.3</v>
      </c>
      <c r="T4" s="95">
        <v>0.31</v>
      </c>
      <c r="U4" s="93">
        <v>0.2</v>
      </c>
      <c r="V4" s="88" t="s">
        <v>4419</v>
      </c>
      <c r="W4" s="93">
        <v>0.1</v>
      </c>
      <c r="X4" s="88">
        <v>100</v>
      </c>
    </row>
    <row r="5" spans="2:24">
      <c r="B5" s="87">
        <v>404905</v>
      </c>
      <c r="C5" s="88" t="s">
        <v>32</v>
      </c>
      <c r="D5" s="88" t="s">
        <v>4420</v>
      </c>
      <c r="E5" s="88">
        <v>3</v>
      </c>
      <c r="F5" s="89">
        <v>4</v>
      </c>
      <c r="G5" s="90">
        <f>F5/E5</f>
        <v>1.33333333333333</v>
      </c>
      <c r="H5" s="88">
        <v>6</v>
      </c>
      <c r="I5" s="96">
        <f>业绩核算!E6/10000</f>
        <v>8.66</v>
      </c>
      <c r="J5" s="92">
        <f>I5/H5</f>
        <v>1.44333333333333</v>
      </c>
      <c r="K5" s="93">
        <v>0.3</v>
      </c>
      <c r="L5" s="93">
        <v>0.1</v>
      </c>
      <c r="M5" s="93">
        <f>34/121</f>
        <v>0.28099173553719</v>
      </c>
      <c r="N5" s="88" t="s">
        <v>4418</v>
      </c>
      <c r="O5" s="93">
        <v>0.1</v>
      </c>
      <c r="P5" s="94">
        <f>6/77</f>
        <v>0.0779220779220779</v>
      </c>
      <c r="Q5" s="88" t="s">
        <v>4418</v>
      </c>
      <c r="R5" s="93">
        <v>0.4</v>
      </c>
      <c r="S5" s="93">
        <v>0.3</v>
      </c>
      <c r="T5" s="95">
        <v>0.32</v>
      </c>
      <c r="U5" s="93">
        <v>0.2</v>
      </c>
      <c r="V5" s="88" t="s">
        <v>4419</v>
      </c>
      <c r="W5" s="93">
        <v>0.1</v>
      </c>
      <c r="X5" s="88">
        <v>100</v>
      </c>
    </row>
    <row r="6" spans="2:24">
      <c r="B6" s="87">
        <v>341422</v>
      </c>
      <c r="C6" s="88" t="s">
        <v>9</v>
      </c>
      <c r="D6" s="88" t="s">
        <v>4421</v>
      </c>
      <c r="E6" s="88">
        <v>3</v>
      </c>
      <c r="F6" s="89">
        <v>10</v>
      </c>
      <c r="G6" s="93">
        <f>F6/E6</f>
        <v>3.33333333333333</v>
      </c>
      <c r="H6" s="88">
        <v>6</v>
      </c>
      <c r="I6" s="91">
        <f>业绩核算!E4/10000</f>
        <v>24.9914</v>
      </c>
      <c r="J6" s="92">
        <f>I6/H6</f>
        <v>4.16523333333333</v>
      </c>
      <c r="K6" s="93">
        <v>0.3</v>
      </c>
      <c r="L6" s="93">
        <v>0.25</v>
      </c>
      <c r="M6" s="93">
        <f>81/165</f>
        <v>0.490909090909091</v>
      </c>
      <c r="N6" s="88" t="s">
        <v>4418</v>
      </c>
      <c r="O6" s="93">
        <v>0.1</v>
      </c>
      <c r="P6" s="94">
        <f>18/101</f>
        <v>0.178217821782178</v>
      </c>
      <c r="Q6" s="88" t="s">
        <v>4418</v>
      </c>
      <c r="R6" s="93">
        <v>0.4</v>
      </c>
      <c r="S6" s="93">
        <v>0.3</v>
      </c>
      <c r="T6" s="95">
        <v>0.47</v>
      </c>
      <c r="U6" s="93">
        <v>0.2</v>
      </c>
      <c r="V6" s="88" t="s">
        <v>4419</v>
      </c>
      <c r="W6" s="93">
        <v>0.1</v>
      </c>
      <c r="X6" s="88">
        <v>100</v>
      </c>
    </row>
    <row r="7" spans="2:24">
      <c r="B7" s="87">
        <v>675069</v>
      </c>
      <c r="C7" s="88" t="s">
        <v>33</v>
      </c>
      <c r="D7" s="88" t="s">
        <v>4422</v>
      </c>
      <c r="E7" s="88"/>
      <c r="F7" s="89"/>
      <c r="G7" s="93"/>
      <c r="H7" s="88"/>
      <c r="I7" s="91"/>
      <c r="J7" s="93"/>
      <c r="K7" s="93"/>
      <c r="L7" s="93"/>
      <c r="M7" s="93"/>
      <c r="N7" s="88"/>
      <c r="O7" s="93"/>
      <c r="P7" s="94"/>
      <c r="Q7" s="88"/>
      <c r="R7" s="93"/>
      <c r="S7" s="93"/>
      <c r="T7" s="93"/>
      <c r="U7" s="93"/>
      <c r="V7" s="88"/>
      <c r="W7" s="93"/>
      <c r="X7" s="88"/>
    </row>
  </sheetData>
  <mergeCells count="4">
    <mergeCell ref="B2:D2"/>
    <mergeCell ref="E2:K2"/>
    <mergeCell ref="L2:R2"/>
    <mergeCell ref="S2:X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zoomScale="79" zoomScaleNormal="79" topLeftCell="H50" workbookViewId="0">
      <selection activeCell="S58" sqref="S58:X58"/>
    </sheetView>
  </sheetViews>
  <sheetFormatPr defaultColWidth="9.23076923076923" defaultRowHeight="16.8"/>
  <cols>
    <col min="1" max="1" width="14.4615384615385" style="33" customWidth="1"/>
    <col min="2" max="2" width="38.0769230769231" style="33" customWidth="1"/>
    <col min="3" max="3" width="9.23076923076923" style="33"/>
    <col min="4" max="4" width="19.1538461538462" style="33" customWidth="1"/>
    <col min="5" max="5" width="13.0769230769231" style="33" customWidth="1"/>
    <col min="6" max="6" width="9.23076923076923" style="33"/>
    <col min="7" max="7" width="36.5384615384615" style="33" customWidth="1"/>
    <col min="8" max="8" width="21.3846153846154" style="33" customWidth="1"/>
    <col min="9" max="9" width="13.0769230769231" style="33" customWidth="1"/>
    <col min="10" max="10" width="34.3076923076923" style="33" customWidth="1"/>
    <col min="11" max="11" width="31.2307692307692" style="33" hidden="1" customWidth="1"/>
    <col min="12" max="12" width="52.4615384615385" style="33" hidden="1" customWidth="1"/>
    <col min="13" max="13" width="54.1538461538462" style="33" hidden="1" customWidth="1"/>
    <col min="14" max="14" width="48.1538461538462" style="33" hidden="1" customWidth="1"/>
    <col min="15" max="15" width="48.2307692307692" style="33" hidden="1" customWidth="1"/>
    <col min="16" max="16" width="37.3076923076923" style="33" hidden="1" customWidth="1"/>
    <col min="17" max="17" width="11" style="33" customWidth="1"/>
    <col min="18" max="18" width="43.9230769230769" style="33" customWidth="1"/>
    <col min="19" max="19" width="13.0769230769231" style="33" customWidth="1"/>
    <col min="20" max="20" width="22.6153846153846" style="33" customWidth="1"/>
    <col min="21" max="21" width="13.0769230769231" style="33" customWidth="1"/>
    <col min="22" max="22" width="20.6153846153846" style="34" customWidth="1"/>
    <col min="23" max="23" width="255.692307692308" style="33" hidden="1" customWidth="1"/>
    <col min="24" max="24" width="15.3846153846154" style="35"/>
    <col min="25" max="16384" width="9.23076923076923" style="33"/>
  </cols>
  <sheetData>
    <row r="1" ht="20.4" spans="1:24">
      <c r="A1" s="36" t="s">
        <v>4423</v>
      </c>
      <c r="B1" s="36" t="s">
        <v>4424</v>
      </c>
      <c r="C1" s="36" t="s">
        <v>4425</v>
      </c>
      <c r="D1" s="36" t="s">
        <v>4426</v>
      </c>
      <c r="E1" s="36" t="s">
        <v>4404</v>
      </c>
      <c r="F1" s="36" t="s">
        <v>4427</v>
      </c>
      <c r="G1" s="36" t="s">
        <v>4428</v>
      </c>
      <c r="H1" s="36" t="s">
        <v>4429</v>
      </c>
      <c r="I1" s="36" t="s">
        <v>4430</v>
      </c>
      <c r="J1" s="36" t="s">
        <v>4431</v>
      </c>
      <c r="K1" s="36" t="s">
        <v>4432</v>
      </c>
      <c r="L1" s="36" t="s">
        <v>4433</v>
      </c>
      <c r="M1" s="36" t="s">
        <v>4434</v>
      </c>
      <c r="N1" s="36" t="s">
        <v>4435</v>
      </c>
      <c r="O1" s="36" t="s">
        <v>4436</v>
      </c>
      <c r="P1" s="36" t="s">
        <v>4437</v>
      </c>
      <c r="Q1" s="36" t="s">
        <v>4438</v>
      </c>
      <c r="R1" s="36" t="s">
        <v>4439</v>
      </c>
      <c r="S1" s="36" t="s">
        <v>4440</v>
      </c>
      <c r="T1" s="36" t="s">
        <v>4441</v>
      </c>
      <c r="U1" s="37" t="s">
        <v>89</v>
      </c>
      <c r="V1" s="36" t="s">
        <v>4442</v>
      </c>
      <c r="W1" s="36" t="s">
        <v>4443</v>
      </c>
      <c r="X1" s="36" t="s">
        <v>4444</v>
      </c>
    </row>
    <row r="2" spans="1:24">
      <c r="A2" s="38" t="s">
        <v>4445</v>
      </c>
      <c r="B2" s="38"/>
      <c r="C2" s="38" t="s">
        <v>4446</v>
      </c>
      <c r="D2" s="38"/>
      <c r="E2" s="39" t="s">
        <v>32</v>
      </c>
      <c r="F2" s="38"/>
      <c r="G2" s="38" t="s">
        <v>4447</v>
      </c>
      <c r="H2" s="38" t="s">
        <v>4448</v>
      </c>
      <c r="I2" s="38"/>
      <c r="J2" s="38"/>
      <c r="K2" s="38"/>
      <c r="L2" s="38"/>
      <c r="M2" s="38"/>
      <c r="N2" s="38"/>
      <c r="O2" s="38"/>
      <c r="P2" s="38"/>
      <c r="Q2" s="38" t="s">
        <v>4446</v>
      </c>
      <c r="R2" s="38"/>
      <c r="S2" s="38" t="s">
        <v>3494</v>
      </c>
      <c r="T2" s="38" t="s">
        <v>3498</v>
      </c>
      <c r="U2" s="40"/>
      <c r="V2" s="41" t="s">
        <v>4445</v>
      </c>
      <c r="W2" s="38" t="s">
        <v>4449</v>
      </c>
      <c r="X2" s="42">
        <v>14650.2</v>
      </c>
    </row>
    <row r="3" spans="1:24">
      <c r="A3" s="38" t="s">
        <v>4450</v>
      </c>
      <c r="B3" s="38" t="s">
        <v>4451</v>
      </c>
      <c r="C3" s="38" t="s">
        <v>4446</v>
      </c>
      <c r="D3" s="38"/>
      <c r="E3" s="39" t="s">
        <v>32</v>
      </c>
      <c r="F3" s="38"/>
      <c r="G3" s="38" t="s">
        <v>172</v>
      </c>
      <c r="H3" s="38" t="s">
        <v>4452</v>
      </c>
      <c r="I3" s="38" t="s">
        <v>4453</v>
      </c>
      <c r="J3" s="38"/>
      <c r="K3" s="38" t="s">
        <v>4454</v>
      </c>
      <c r="L3" s="38"/>
      <c r="M3" s="38"/>
      <c r="N3" s="38"/>
      <c r="O3" s="38"/>
      <c r="P3" s="38"/>
      <c r="Q3" s="38" t="s">
        <v>4446</v>
      </c>
      <c r="R3" s="38" t="s">
        <v>4455</v>
      </c>
      <c r="S3" s="38" t="s">
        <v>1917</v>
      </c>
      <c r="T3" s="38" t="s">
        <v>1924</v>
      </c>
      <c r="U3" s="40">
        <v>4200</v>
      </c>
      <c r="V3" s="41" t="s">
        <v>4456</v>
      </c>
      <c r="W3" s="38" t="s">
        <v>4457</v>
      </c>
      <c r="X3" s="42">
        <v>4200</v>
      </c>
    </row>
    <row r="4" spans="1:24">
      <c r="A4" s="38" t="s">
        <v>4456</v>
      </c>
      <c r="B4" s="38"/>
      <c r="C4" s="38" t="s">
        <v>2901</v>
      </c>
      <c r="D4" s="38"/>
      <c r="E4" s="39" t="s">
        <v>32</v>
      </c>
      <c r="F4" s="38"/>
      <c r="G4" s="38" t="s">
        <v>1460</v>
      </c>
      <c r="H4" s="38" t="s">
        <v>4448</v>
      </c>
      <c r="I4" s="38"/>
      <c r="J4" s="38"/>
      <c r="K4" s="38"/>
      <c r="L4" s="38"/>
      <c r="M4" s="38"/>
      <c r="N4" s="38"/>
      <c r="O4" s="38"/>
      <c r="P4" s="38"/>
      <c r="Q4" s="38" t="s">
        <v>2901</v>
      </c>
      <c r="R4" s="38"/>
      <c r="S4" s="38" t="s">
        <v>1971</v>
      </c>
      <c r="T4" s="38" t="s">
        <v>1976</v>
      </c>
      <c r="U4" s="40"/>
      <c r="V4" s="41" t="s">
        <v>4456</v>
      </c>
      <c r="W4" s="38" t="s">
        <v>4449</v>
      </c>
      <c r="X4" s="42">
        <v>29300</v>
      </c>
    </row>
    <row r="5" spans="1:24">
      <c r="A5" s="38" t="s">
        <v>4458</v>
      </c>
      <c r="B5" s="38" t="s">
        <v>4459</v>
      </c>
      <c r="C5" s="38" t="s">
        <v>1372</v>
      </c>
      <c r="D5" s="38"/>
      <c r="E5" s="39" t="s">
        <v>32</v>
      </c>
      <c r="F5" s="38"/>
      <c r="G5" s="38" t="s">
        <v>585</v>
      </c>
      <c r="H5" s="38" t="s">
        <v>4460</v>
      </c>
      <c r="I5" s="38" t="s">
        <v>4461</v>
      </c>
      <c r="J5" s="38" t="s">
        <v>4462</v>
      </c>
      <c r="K5" s="38"/>
      <c r="L5" s="38"/>
      <c r="M5" s="38"/>
      <c r="N5" s="38"/>
      <c r="O5" s="38" t="s">
        <v>4463</v>
      </c>
      <c r="P5" s="38"/>
      <c r="Q5" s="38" t="s">
        <v>4464</v>
      </c>
      <c r="R5" s="38" t="s">
        <v>4455</v>
      </c>
      <c r="S5" s="38" t="s">
        <v>335</v>
      </c>
      <c r="T5" s="38" t="s">
        <v>347</v>
      </c>
      <c r="U5" s="40">
        <v>13992.5</v>
      </c>
      <c r="V5" s="41" t="s">
        <v>4458</v>
      </c>
      <c r="W5" s="38" t="s">
        <v>4465</v>
      </c>
      <c r="X5" s="42">
        <v>13992.5</v>
      </c>
    </row>
    <row r="6" spans="1:24">
      <c r="A6" s="38" t="s">
        <v>4458</v>
      </c>
      <c r="B6" s="38" t="s">
        <v>4466</v>
      </c>
      <c r="C6" s="38" t="s">
        <v>1372</v>
      </c>
      <c r="D6" s="38"/>
      <c r="E6" s="39" t="s">
        <v>32</v>
      </c>
      <c r="F6" s="38"/>
      <c r="G6" s="38" t="s">
        <v>585</v>
      </c>
      <c r="H6" s="38" t="s">
        <v>4460</v>
      </c>
      <c r="I6" s="38" t="s">
        <v>4461</v>
      </c>
      <c r="J6" s="38" t="s">
        <v>4462</v>
      </c>
      <c r="K6" s="38"/>
      <c r="L6" s="38"/>
      <c r="M6" s="38"/>
      <c r="N6" s="38"/>
      <c r="O6" s="38" t="s">
        <v>4463</v>
      </c>
      <c r="P6" s="38"/>
      <c r="Q6" s="38" t="s">
        <v>4464</v>
      </c>
      <c r="R6" s="38" t="s">
        <v>4455</v>
      </c>
      <c r="S6" s="38" t="s">
        <v>335</v>
      </c>
      <c r="T6" s="38" t="s">
        <v>347</v>
      </c>
      <c r="U6" s="40">
        <v>24090</v>
      </c>
      <c r="V6" s="41" t="s">
        <v>4458</v>
      </c>
      <c r="W6" s="38" t="s">
        <v>4465</v>
      </c>
      <c r="X6" s="42">
        <v>24090</v>
      </c>
    </row>
    <row r="7" spans="1:24">
      <c r="A7" s="38" t="s">
        <v>4458</v>
      </c>
      <c r="B7" s="38" t="s">
        <v>4467</v>
      </c>
      <c r="C7" s="38" t="s">
        <v>1372</v>
      </c>
      <c r="D7" s="38"/>
      <c r="E7" s="39" t="s">
        <v>32</v>
      </c>
      <c r="F7" s="38"/>
      <c r="G7" s="38" t="s">
        <v>585</v>
      </c>
      <c r="H7" s="38" t="s">
        <v>4460</v>
      </c>
      <c r="I7" s="38" t="s">
        <v>4461</v>
      </c>
      <c r="J7" s="38" t="s">
        <v>4462</v>
      </c>
      <c r="K7" s="38"/>
      <c r="L7" s="38"/>
      <c r="M7" s="38"/>
      <c r="N7" s="38"/>
      <c r="O7" s="38" t="s">
        <v>4463</v>
      </c>
      <c r="P7" s="38"/>
      <c r="Q7" s="38" t="s">
        <v>4464</v>
      </c>
      <c r="R7" s="38" t="s">
        <v>4455</v>
      </c>
      <c r="S7" s="38" t="s">
        <v>335</v>
      </c>
      <c r="T7" s="38" t="s">
        <v>347</v>
      </c>
      <c r="U7" s="40">
        <v>18817.5</v>
      </c>
      <c r="V7" s="41" t="s">
        <v>4458</v>
      </c>
      <c r="W7" s="38" t="s">
        <v>4465</v>
      </c>
      <c r="X7" s="42">
        <v>18817.5</v>
      </c>
    </row>
    <row r="8" spans="1:24">
      <c r="A8" s="38" t="s">
        <v>4458</v>
      </c>
      <c r="B8" s="38" t="s">
        <v>4468</v>
      </c>
      <c r="C8" s="38" t="s">
        <v>1372</v>
      </c>
      <c r="D8" s="38"/>
      <c r="E8" s="39" t="s">
        <v>32</v>
      </c>
      <c r="F8" s="38"/>
      <c r="G8" s="38" t="s">
        <v>585</v>
      </c>
      <c r="H8" s="38" t="s">
        <v>4460</v>
      </c>
      <c r="I8" s="38" t="s">
        <v>4461</v>
      </c>
      <c r="J8" s="38" t="s">
        <v>4462</v>
      </c>
      <c r="K8" s="38"/>
      <c r="L8" s="38"/>
      <c r="M8" s="38"/>
      <c r="N8" s="38"/>
      <c r="O8" s="38" t="s">
        <v>4463</v>
      </c>
      <c r="P8" s="38"/>
      <c r="Q8" s="38" t="s">
        <v>4464</v>
      </c>
      <c r="R8" s="38" t="s">
        <v>4455</v>
      </c>
      <c r="S8" s="38" t="s">
        <v>335</v>
      </c>
      <c r="T8" s="38" t="s">
        <v>347</v>
      </c>
      <c r="U8" s="40">
        <v>39900</v>
      </c>
      <c r="V8" s="41" t="s">
        <v>4458</v>
      </c>
      <c r="W8" s="38" t="s">
        <v>4465</v>
      </c>
      <c r="X8" s="42">
        <v>39900</v>
      </c>
    </row>
    <row r="9" ht="32" customHeight="1" spans="1:24">
      <c r="A9" s="38"/>
      <c r="B9" s="38"/>
      <c r="C9" s="38"/>
      <c r="D9" s="38"/>
      <c r="E9" s="39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40"/>
      <c r="V9" s="43" t="s">
        <v>4469</v>
      </c>
      <c r="W9" s="44"/>
      <c r="X9" s="45">
        <f>SUM(X2:X8)</f>
        <v>144950.2</v>
      </c>
    </row>
    <row r="10" ht="31" customHeight="1" spans="1:24">
      <c r="A10" s="38"/>
      <c r="B10" s="38"/>
      <c r="C10" s="38"/>
      <c r="D10" s="38"/>
      <c r="E10" s="39" t="s">
        <v>32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46" t="s">
        <v>4470</v>
      </c>
      <c r="S10" s="38" t="s">
        <v>4471</v>
      </c>
      <c r="T10" s="38">
        <v>111712978</v>
      </c>
      <c r="U10" s="40"/>
      <c r="V10" s="47">
        <v>46101</v>
      </c>
      <c r="W10" s="38"/>
      <c r="X10" s="42">
        <v>12070.8</v>
      </c>
    </row>
    <row r="11" ht="24" customHeight="1" spans="1:24">
      <c r="A11" s="38"/>
      <c r="B11" s="38"/>
      <c r="C11" s="38"/>
      <c r="D11" s="38"/>
      <c r="E11" s="39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40"/>
      <c r="V11" s="43" t="s">
        <v>4472</v>
      </c>
      <c r="W11" s="44"/>
      <c r="X11" s="45">
        <f>SUM(X10)</f>
        <v>12070.8</v>
      </c>
    </row>
    <row r="12" spans="1:24">
      <c r="A12" s="38" t="s">
        <v>4473</v>
      </c>
      <c r="B12" s="38" t="s">
        <v>4474</v>
      </c>
      <c r="C12" s="38" t="s">
        <v>2901</v>
      </c>
      <c r="D12" s="38"/>
      <c r="E12" s="39" t="s">
        <v>9</v>
      </c>
      <c r="F12" s="38"/>
      <c r="G12" s="38" t="s">
        <v>585</v>
      </c>
      <c r="H12" s="38" t="s">
        <v>4448</v>
      </c>
      <c r="I12" s="38" t="s">
        <v>4461</v>
      </c>
      <c r="J12" s="38" t="s">
        <v>4475</v>
      </c>
      <c r="K12" s="38"/>
      <c r="L12" s="38"/>
      <c r="M12" s="38" t="s">
        <v>4476</v>
      </c>
      <c r="N12" s="38"/>
      <c r="O12" s="38"/>
      <c r="P12" s="38"/>
      <c r="Q12" s="38" t="s">
        <v>2901</v>
      </c>
      <c r="R12" s="38" t="s">
        <v>4477</v>
      </c>
      <c r="S12" s="38" t="s">
        <v>4478</v>
      </c>
      <c r="T12" s="38" t="s">
        <v>4479</v>
      </c>
      <c r="U12" s="40">
        <v>6300</v>
      </c>
      <c r="V12" s="41" t="s">
        <v>4480</v>
      </c>
      <c r="W12" s="38" t="s">
        <v>4481</v>
      </c>
      <c r="X12" s="42">
        <v>6300</v>
      </c>
    </row>
    <row r="13" spans="1:24">
      <c r="A13" s="38" t="s">
        <v>4480</v>
      </c>
      <c r="B13" s="38" t="s">
        <v>4482</v>
      </c>
      <c r="C13" s="38" t="s">
        <v>2901</v>
      </c>
      <c r="D13" s="38"/>
      <c r="E13" s="39" t="s">
        <v>9</v>
      </c>
      <c r="F13" s="38"/>
      <c r="G13" s="38" t="s">
        <v>172</v>
      </c>
      <c r="H13" s="38" t="s">
        <v>4448</v>
      </c>
      <c r="I13" s="38" t="s">
        <v>4461</v>
      </c>
      <c r="J13" s="38" t="s">
        <v>4475</v>
      </c>
      <c r="K13" s="38"/>
      <c r="L13" s="38"/>
      <c r="M13" s="38" t="s">
        <v>4483</v>
      </c>
      <c r="N13" s="38"/>
      <c r="O13" s="38"/>
      <c r="P13" s="38"/>
      <c r="Q13" s="38" t="s">
        <v>2901</v>
      </c>
      <c r="R13" s="38" t="s">
        <v>4477</v>
      </c>
      <c r="S13" s="38" t="s">
        <v>4484</v>
      </c>
      <c r="T13" s="38" t="s">
        <v>4485</v>
      </c>
      <c r="U13" s="40">
        <v>6300</v>
      </c>
      <c r="V13" s="41" t="s">
        <v>4486</v>
      </c>
      <c r="W13" s="38" t="s">
        <v>4487</v>
      </c>
      <c r="X13" s="42">
        <v>6300</v>
      </c>
    </row>
    <row r="14" spans="1:24">
      <c r="A14" s="38" t="s">
        <v>4480</v>
      </c>
      <c r="B14" s="38" t="s">
        <v>4488</v>
      </c>
      <c r="C14" s="38" t="s">
        <v>2901</v>
      </c>
      <c r="D14" s="38"/>
      <c r="E14" s="39" t="s">
        <v>9</v>
      </c>
      <c r="F14" s="38"/>
      <c r="G14" s="38" t="s">
        <v>172</v>
      </c>
      <c r="H14" s="38" t="s">
        <v>4448</v>
      </c>
      <c r="I14" s="38" t="s">
        <v>4461</v>
      </c>
      <c r="J14" s="38" t="s">
        <v>4475</v>
      </c>
      <c r="K14" s="38"/>
      <c r="L14" s="38"/>
      <c r="M14" s="38" t="s">
        <v>4483</v>
      </c>
      <c r="N14" s="38"/>
      <c r="O14" s="38"/>
      <c r="P14" s="38"/>
      <c r="Q14" s="38" t="s">
        <v>2901</v>
      </c>
      <c r="R14" s="38" t="s">
        <v>4477</v>
      </c>
      <c r="S14" s="38" t="s">
        <v>4484</v>
      </c>
      <c r="T14" s="38" t="s">
        <v>4485</v>
      </c>
      <c r="U14" s="40">
        <v>7200</v>
      </c>
      <c r="V14" s="41" t="s">
        <v>4486</v>
      </c>
      <c r="W14" s="38" t="s">
        <v>4489</v>
      </c>
      <c r="X14" s="42">
        <v>7200</v>
      </c>
    </row>
    <row r="15" spans="1:24">
      <c r="A15" s="38" t="s">
        <v>4486</v>
      </c>
      <c r="B15" s="38"/>
      <c r="C15" s="38" t="s">
        <v>4490</v>
      </c>
      <c r="D15" s="38"/>
      <c r="E15" s="39" t="s">
        <v>9</v>
      </c>
      <c r="F15" s="38"/>
      <c r="G15" s="38" t="s">
        <v>1225</v>
      </c>
      <c r="H15" s="38" t="s">
        <v>4448</v>
      </c>
      <c r="I15" s="38"/>
      <c r="J15" s="38"/>
      <c r="K15" s="38"/>
      <c r="L15" s="38"/>
      <c r="M15" s="38"/>
      <c r="N15" s="38"/>
      <c r="O15" s="38"/>
      <c r="P15" s="38"/>
      <c r="Q15" s="38" t="s">
        <v>4490</v>
      </c>
      <c r="R15" s="38"/>
      <c r="S15" s="38" t="s">
        <v>3420</v>
      </c>
      <c r="T15" s="38" t="s">
        <v>3425</v>
      </c>
      <c r="U15" s="40"/>
      <c r="V15" s="41" t="s">
        <v>4486</v>
      </c>
      <c r="W15" s="38" t="s">
        <v>4449</v>
      </c>
      <c r="X15" s="42">
        <v>25198.4</v>
      </c>
    </row>
    <row r="16" spans="1:24">
      <c r="A16" s="38" t="s">
        <v>4445</v>
      </c>
      <c r="B16" s="38"/>
      <c r="C16" s="38" t="s">
        <v>4491</v>
      </c>
      <c r="D16" s="38"/>
      <c r="E16" s="39" t="s">
        <v>9</v>
      </c>
      <c r="F16" s="38"/>
      <c r="G16" s="38" t="s">
        <v>172</v>
      </c>
      <c r="H16" s="38" t="s">
        <v>4448</v>
      </c>
      <c r="I16" s="38"/>
      <c r="J16" s="38"/>
      <c r="K16" s="38"/>
      <c r="L16" s="38"/>
      <c r="M16" s="38"/>
      <c r="N16" s="38"/>
      <c r="O16" s="38"/>
      <c r="P16" s="38"/>
      <c r="Q16" s="38" t="s">
        <v>4491</v>
      </c>
      <c r="R16" s="38"/>
      <c r="S16" s="38" t="s">
        <v>3182</v>
      </c>
      <c r="T16" s="38" t="s">
        <v>3188</v>
      </c>
      <c r="U16" s="40"/>
      <c r="V16" s="41" t="s">
        <v>4445</v>
      </c>
      <c r="W16" s="38" t="s">
        <v>4449</v>
      </c>
      <c r="X16" s="42">
        <v>6300</v>
      </c>
    </row>
    <row r="17" spans="1:24">
      <c r="A17" s="38" t="s">
        <v>4492</v>
      </c>
      <c r="B17" s="38" t="s">
        <v>4493</v>
      </c>
      <c r="C17" s="38" t="s">
        <v>4494</v>
      </c>
      <c r="D17" s="38"/>
      <c r="E17" s="39" t="s">
        <v>9</v>
      </c>
      <c r="F17" s="38"/>
      <c r="G17" s="38" t="s">
        <v>327</v>
      </c>
      <c r="H17" s="38" t="s">
        <v>4448</v>
      </c>
      <c r="I17" s="38" t="s">
        <v>4461</v>
      </c>
      <c r="J17" s="38" t="s">
        <v>4475</v>
      </c>
      <c r="K17" s="38"/>
      <c r="L17" s="38"/>
      <c r="M17" s="38" t="s">
        <v>4476</v>
      </c>
      <c r="N17" s="38"/>
      <c r="O17" s="38"/>
      <c r="P17" s="38"/>
      <c r="Q17" s="38" t="s">
        <v>4495</v>
      </c>
      <c r="R17" s="38" t="s">
        <v>4477</v>
      </c>
      <c r="S17" s="38" t="s">
        <v>4020</v>
      </c>
      <c r="T17" s="38" t="s">
        <v>4025</v>
      </c>
      <c r="U17" s="40">
        <v>6300</v>
      </c>
      <c r="V17" s="41" t="s">
        <v>4496</v>
      </c>
      <c r="W17" s="38" t="s">
        <v>4497</v>
      </c>
      <c r="X17" s="42">
        <v>6300</v>
      </c>
    </row>
    <row r="18" spans="1:24">
      <c r="A18" s="38" t="s">
        <v>4445</v>
      </c>
      <c r="B18" s="38" t="s">
        <v>4498</v>
      </c>
      <c r="C18" s="38" t="s">
        <v>4499</v>
      </c>
      <c r="D18" s="38"/>
      <c r="E18" s="39" t="s">
        <v>9</v>
      </c>
      <c r="F18" s="38"/>
      <c r="G18" s="38" t="s">
        <v>568</v>
      </c>
      <c r="H18" s="38" t="s">
        <v>4448</v>
      </c>
      <c r="I18" s="38" t="s">
        <v>4453</v>
      </c>
      <c r="J18" s="38"/>
      <c r="K18" s="38" t="s">
        <v>4454</v>
      </c>
      <c r="L18" s="38"/>
      <c r="M18" s="38"/>
      <c r="N18" s="38"/>
      <c r="O18" s="38"/>
      <c r="P18" s="38"/>
      <c r="Q18" s="38" t="s">
        <v>4499</v>
      </c>
      <c r="R18" s="38" t="s">
        <v>4455</v>
      </c>
      <c r="S18" s="38" t="s">
        <v>3082</v>
      </c>
      <c r="T18" s="38" t="s">
        <v>3092</v>
      </c>
      <c r="U18" s="40">
        <v>3135.5</v>
      </c>
      <c r="V18" s="41" t="s">
        <v>4496</v>
      </c>
      <c r="W18" s="38" t="s">
        <v>4457</v>
      </c>
      <c r="X18" s="42">
        <v>3135.5</v>
      </c>
    </row>
    <row r="19" spans="1:24">
      <c r="A19" s="38" t="s">
        <v>4445</v>
      </c>
      <c r="B19" s="38" t="s">
        <v>4500</v>
      </c>
      <c r="C19" s="38" t="s">
        <v>4499</v>
      </c>
      <c r="D19" s="38"/>
      <c r="E19" s="39" t="s">
        <v>9</v>
      </c>
      <c r="F19" s="38"/>
      <c r="G19" s="38" t="s">
        <v>568</v>
      </c>
      <c r="H19" s="38" t="s">
        <v>4448</v>
      </c>
      <c r="I19" s="38" t="s">
        <v>4453</v>
      </c>
      <c r="J19" s="38"/>
      <c r="K19" s="38" t="s">
        <v>4454</v>
      </c>
      <c r="L19" s="38"/>
      <c r="M19" s="38"/>
      <c r="N19" s="38"/>
      <c r="O19" s="38"/>
      <c r="P19" s="38"/>
      <c r="Q19" s="38" t="s">
        <v>4499</v>
      </c>
      <c r="R19" s="38" t="s">
        <v>4455</v>
      </c>
      <c r="S19" s="38" t="s">
        <v>3082</v>
      </c>
      <c r="T19" s="38" t="s">
        <v>3092</v>
      </c>
      <c r="U19" s="40">
        <v>18301.5</v>
      </c>
      <c r="V19" s="41" t="s">
        <v>4496</v>
      </c>
      <c r="W19" s="38" t="s">
        <v>4501</v>
      </c>
      <c r="X19" s="42">
        <v>18301.5</v>
      </c>
    </row>
    <row r="20" spans="1:24">
      <c r="A20" s="38" t="s">
        <v>4502</v>
      </c>
      <c r="B20" s="38" t="s">
        <v>4503</v>
      </c>
      <c r="C20" s="38" t="s">
        <v>3737</v>
      </c>
      <c r="D20" s="38"/>
      <c r="E20" s="39" t="s">
        <v>9</v>
      </c>
      <c r="F20" s="38"/>
      <c r="G20" s="38" t="s">
        <v>568</v>
      </c>
      <c r="H20" s="38" t="s">
        <v>4504</v>
      </c>
      <c r="I20" s="38" t="s">
        <v>4461</v>
      </c>
      <c r="J20" s="38" t="s">
        <v>4462</v>
      </c>
      <c r="K20" s="38"/>
      <c r="L20" s="38"/>
      <c r="M20" s="38"/>
      <c r="N20" s="38"/>
      <c r="O20" s="38" t="s">
        <v>4463</v>
      </c>
      <c r="P20" s="38"/>
      <c r="Q20" s="38" t="s">
        <v>3737</v>
      </c>
      <c r="R20" s="38" t="s">
        <v>4455</v>
      </c>
      <c r="S20" s="38" t="s">
        <v>3082</v>
      </c>
      <c r="T20" s="38" t="s">
        <v>3092</v>
      </c>
      <c r="U20" s="40">
        <v>21000</v>
      </c>
      <c r="V20" s="41" t="s">
        <v>4502</v>
      </c>
      <c r="W20" s="38" t="s">
        <v>4505</v>
      </c>
      <c r="X20" s="42">
        <v>21000</v>
      </c>
    </row>
    <row r="21" spans="1:24">
      <c r="A21" s="38" t="s">
        <v>4506</v>
      </c>
      <c r="B21" s="38"/>
      <c r="C21" s="38" t="s">
        <v>3508</v>
      </c>
      <c r="D21" s="38"/>
      <c r="E21" s="39" t="s">
        <v>9</v>
      </c>
      <c r="F21" s="38"/>
      <c r="G21" s="38" t="s">
        <v>4160</v>
      </c>
      <c r="H21" s="38" t="s">
        <v>4507</v>
      </c>
      <c r="I21" s="38"/>
      <c r="J21" s="38"/>
      <c r="K21" s="38"/>
      <c r="L21" s="38"/>
      <c r="M21" s="38"/>
      <c r="N21" s="38"/>
      <c r="O21" s="38"/>
      <c r="P21" s="38"/>
      <c r="Q21" s="38" t="s">
        <v>3508</v>
      </c>
      <c r="R21" s="38"/>
      <c r="S21" s="38" t="s">
        <v>2445</v>
      </c>
      <c r="T21" s="38" t="s">
        <v>2450</v>
      </c>
      <c r="U21" s="40"/>
      <c r="V21" s="41" t="s">
        <v>4506</v>
      </c>
      <c r="W21" s="38" t="s">
        <v>4449</v>
      </c>
      <c r="X21" s="42">
        <v>4591</v>
      </c>
    </row>
    <row r="22" spans="1:24">
      <c r="A22" s="38" t="s">
        <v>4508</v>
      </c>
      <c r="B22" s="38" t="s">
        <v>4509</v>
      </c>
      <c r="C22" s="38" t="s">
        <v>2003</v>
      </c>
      <c r="D22" s="38"/>
      <c r="E22" s="39" t="s">
        <v>9</v>
      </c>
      <c r="F22" s="38"/>
      <c r="G22" s="38" t="s">
        <v>249</v>
      </c>
      <c r="H22" s="38" t="s">
        <v>4460</v>
      </c>
      <c r="I22" s="38" t="s">
        <v>4461</v>
      </c>
      <c r="J22" s="38" t="s">
        <v>4462</v>
      </c>
      <c r="K22" s="38"/>
      <c r="L22" s="38"/>
      <c r="M22" s="38"/>
      <c r="N22" s="38"/>
      <c r="O22" s="38" t="s">
        <v>4463</v>
      </c>
      <c r="P22" s="38"/>
      <c r="Q22" s="38" t="s">
        <v>4510</v>
      </c>
      <c r="R22" s="38" t="s">
        <v>4455</v>
      </c>
      <c r="S22" s="38" t="s">
        <v>2330</v>
      </c>
      <c r="T22" s="38" t="s">
        <v>2338</v>
      </c>
      <c r="U22" s="40">
        <v>33300</v>
      </c>
      <c r="V22" s="41" t="s">
        <v>4508</v>
      </c>
      <c r="W22" s="38" t="s">
        <v>4511</v>
      </c>
      <c r="X22" s="42">
        <v>33300</v>
      </c>
    </row>
    <row r="23" spans="1:24">
      <c r="A23" s="38" t="s">
        <v>4512</v>
      </c>
      <c r="B23" s="38"/>
      <c r="C23" s="38" t="s">
        <v>4513</v>
      </c>
      <c r="D23" s="38"/>
      <c r="E23" s="39" t="s">
        <v>9</v>
      </c>
      <c r="F23" s="38"/>
      <c r="G23" s="38" t="s">
        <v>604</v>
      </c>
      <c r="H23" s="38" t="s">
        <v>4448</v>
      </c>
      <c r="I23" s="38"/>
      <c r="J23" s="38"/>
      <c r="K23" s="38"/>
      <c r="L23" s="38"/>
      <c r="M23" s="38"/>
      <c r="N23" s="38"/>
      <c r="O23" s="38"/>
      <c r="P23" s="38"/>
      <c r="Q23" s="38" t="s">
        <v>4513</v>
      </c>
      <c r="R23" s="38"/>
      <c r="S23" s="38" t="s">
        <v>1029</v>
      </c>
      <c r="T23" s="38" t="s">
        <v>1036</v>
      </c>
      <c r="U23" s="40"/>
      <c r="V23" s="41" t="s">
        <v>4512</v>
      </c>
      <c r="W23" s="38" t="s">
        <v>4514</v>
      </c>
      <c r="X23" s="42">
        <v>45800</v>
      </c>
    </row>
    <row r="24" spans="1:24">
      <c r="A24" s="38" t="s">
        <v>4512</v>
      </c>
      <c r="B24" s="38"/>
      <c r="C24" s="38" t="s">
        <v>4513</v>
      </c>
      <c r="D24" s="38"/>
      <c r="E24" s="39" t="s">
        <v>9</v>
      </c>
      <c r="F24" s="38"/>
      <c r="G24" s="38" t="s">
        <v>604</v>
      </c>
      <c r="H24" s="38" t="s">
        <v>4448</v>
      </c>
      <c r="I24" s="38"/>
      <c r="J24" s="38"/>
      <c r="K24" s="38"/>
      <c r="L24" s="38"/>
      <c r="M24" s="38"/>
      <c r="N24" s="38"/>
      <c r="O24" s="38"/>
      <c r="P24" s="38"/>
      <c r="Q24" s="38" t="s">
        <v>4513</v>
      </c>
      <c r="R24" s="38"/>
      <c r="S24" s="38" t="s">
        <v>1029</v>
      </c>
      <c r="T24" s="38" t="s">
        <v>1036</v>
      </c>
      <c r="U24" s="40"/>
      <c r="V24" s="41" t="s">
        <v>4512</v>
      </c>
      <c r="W24" s="38" t="s">
        <v>4449</v>
      </c>
      <c r="X24" s="42">
        <v>14176.3</v>
      </c>
    </row>
    <row r="25" spans="1:24">
      <c r="A25" s="38" t="s">
        <v>4512</v>
      </c>
      <c r="B25" s="38" t="s">
        <v>4515</v>
      </c>
      <c r="C25" s="38" t="s">
        <v>711</v>
      </c>
      <c r="D25" s="38"/>
      <c r="E25" s="39" t="s">
        <v>9</v>
      </c>
      <c r="F25" s="38"/>
      <c r="G25" s="38" t="s">
        <v>172</v>
      </c>
      <c r="H25" s="38" t="s">
        <v>4504</v>
      </c>
      <c r="I25" s="38" t="s">
        <v>4453</v>
      </c>
      <c r="J25" s="38"/>
      <c r="K25" s="38" t="s">
        <v>4454</v>
      </c>
      <c r="L25" s="38"/>
      <c r="M25" s="38"/>
      <c r="N25" s="38"/>
      <c r="O25" s="38"/>
      <c r="P25" s="38"/>
      <c r="Q25" s="38" t="s">
        <v>711</v>
      </c>
      <c r="R25" s="38" t="s">
        <v>4477</v>
      </c>
      <c r="S25" s="38" t="s">
        <v>4516</v>
      </c>
      <c r="T25" s="38" t="s">
        <v>4517</v>
      </c>
      <c r="U25" s="40">
        <v>6600</v>
      </c>
      <c r="V25" s="41" t="s">
        <v>4518</v>
      </c>
      <c r="W25" s="38" t="s">
        <v>4519</v>
      </c>
      <c r="X25" s="42">
        <v>6600</v>
      </c>
    </row>
    <row r="26" spans="1:24">
      <c r="A26" s="38" t="s">
        <v>4518</v>
      </c>
      <c r="B26" s="38" t="s">
        <v>4520</v>
      </c>
      <c r="C26" s="38" t="s">
        <v>4521</v>
      </c>
      <c r="D26" s="38"/>
      <c r="E26" s="39" t="s">
        <v>9</v>
      </c>
      <c r="F26" s="38"/>
      <c r="G26" s="38" t="s">
        <v>172</v>
      </c>
      <c r="H26" s="38" t="s">
        <v>4522</v>
      </c>
      <c r="I26" s="38" t="s">
        <v>4461</v>
      </c>
      <c r="J26" s="38" t="s">
        <v>4523</v>
      </c>
      <c r="K26" s="38"/>
      <c r="L26" s="38" t="s">
        <v>4524</v>
      </c>
      <c r="M26" s="38"/>
      <c r="N26" s="38"/>
      <c r="O26" s="38"/>
      <c r="P26" s="38"/>
      <c r="Q26" s="38" t="s">
        <v>4521</v>
      </c>
      <c r="R26" s="38" t="s">
        <v>4477</v>
      </c>
      <c r="S26" s="38" t="s">
        <v>4525</v>
      </c>
      <c r="T26" s="38" t="s">
        <v>4526</v>
      </c>
      <c r="U26" s="40">
        <v>4800</v>
      </c>
      <c r="V26" s="41" t="s">
        <v>4527</v>
      </c>
      <c r="W26" s="38" t="s">
        <v>4528</v>
      </c>
      <c r="X26" s="42">
        <v>4800</v>
      </c>
    </row>
    <row r="27" spans="1:24">
      <c r="A27" s="38" t="s">
        <v>4502</v>
      </c>
      <c r="B27" s="38" t="s">
        <v>4529</v>
      </c>
      <c r="C27" s="38" t="s">
        <v>4530</v>
      </c>
      <c r="D27" s="38"/>
      <c r="E27" s="39" t="s">
        <v>9</v>
      </c>
      <c r="F27" s="38"/>
      <c r="G27" s="38" t="s">
        <v>172</v>
      </c>
      <c r="H27" s="38" t="s">
        <v>4531</v>
      </c>
      <c r="I27" s="38" t="s">
        <v>4453</v>
      </c>
      <c r="J27" s="38"/>
      <c r="K27" s="38" t="s">
        <v>4454</v>
      </c>
      <c r="L27" s="38"/>
      <c r="M27" s="38"/>
      <c r="N27" s="38"/>
      <c r="O27" s="38"/>
      <c r="P27" s="38"/>
      <c r="Q27" s="38" t="s">
        <v>4532</v>
      </c>
      <c r="R27" s="38" t="s">
        <v>4477</v>
      </c>
      <c r="S27" s="38" t="s">
        <v>4533</v>
      </c>
      <c r="T27" s="38" t="s">
        <v>4534</v>
      </c>
      <c r="U27" s="40">
        <v>2100</v>
      </c>
      <c r="V27" s="41" t="s">
        <v>4535</v>
      </c>
      <c r="W27" s="38" t="s">
        <v>4536</v>
      </c>
      <c r="X27" s="42">
        <v>2100</v>
      </c>
    </row>
    <row r="28" spans="1:24">
      <c r="A28" s="38" t="s">
        <v>4456</v>
      </c>
      <c r="B28" s="38" t="s">
        <v>4537</v>
      </c>
      <c r="C28" s="38" t="s">
        <v>4538</v>
      </c>
      <c r="D28" s="38"/>
      <c r="E28" s="39" t="s">
        <v>9</v>
      </c>
      <c r="F28" s="38"/>
      <c r="G28" s="38" t="s">
        <v>172</v>
      </c>
      <c r="H28" s="38" t="s">
        <v>4504</v>
      </c>
      <c r="I28" s="38" t="s">
        <v>4461</v>
      </c>
      <c r="J28" s="38" t="s">
        <v>4475</v>
      </c>
      <c r="K28" s="38"/>
      <c r="L28" s="38"/>
      <c r="M28" s="38" t="s">
        <v>4476</v>
      </c>
      <c r="N28" s="38"/>
      <c r="O28" s="38"/>
      <c r="P28" s="38"/>
      <c r="Q28" s="38" t="s">
        <v>4539</v>
      </c>
      <c r="R28" s="38" t="s">
        <v>4455</v>
      </c>
      <c r="S28" s="38" t="s">
        <v>1902</v>
      </c>
      <c r="T28" s="38" t="s">
        <v>1914</v>
      </c>
      <c r="U28" s="40">
        <v>24000</v>
      </c>
      <c r="V28" s="41" t="s">
        <v>4456</v>
      </c>
      <c r="W28" s="38" t="s">
        <v>4457</v>
      </c>
      <c r="X28" s="42">
        <v>24000</v>
      </c>
    </row>
    <row r="29" spans="1:24">
      <c r="A29" s="38" t="s">
        <v>4456</v>
      </c>
      <c r="B29" s="38" t="s">
        <v>4540</v>
      </c>
      <c r="C29" s="38" t="s">
        <v>4538</v>
      </c>
      <c r="D29" s="38"/>
      <c r="E29" s="39" t="s">
        <v>9</v>
      </c>
      <c r="F29" s="38"/>
      <c r="G29" s="38" t="s">
        <v>172</v>
      </c>
      <c r="H29" s="38" t="s">
        <v>4504</v>
      </c>
      <c r="I29" s="38" t="s">
        <v>4461</v>
      </c>
      <c r="J29" s="38" t="s">
        <v>4523</v>
      </c>
      <c r="K29" s="38"/>
      <c r="L29" s="38" t="s">
        <v>4541</v>
      </c>
      <c r="M29" s="38"/>
      <c r="N29" s="38"/>
      <c r="O29" s="38"/>
      <c r="P29" s="38"/>
      <c r="Q29" s="38" t="s">
        <v>4539</v>
      </c>
      <c r="R29" s="38" t="s">
        <v>4477</v>
      </c>
      <c r="S29" s="38" t="s">
        <v>2496</v>
      </c>
      <c r="T29" s="38" t="s">
        <v>2506</v>
      </c>
      <c r="U29" s="40">
        <v>4800</v>
      </c>
      <c r="V29" s="41" t="s">
        <v>4456</v>
      </c>
      <c r="W29" s="38" t="s">
        <v>4542</v>
      </c>
      <c r="X29" s="42">
        <v>4800</v>
      </c>
    </row>
    <row r="30" spans="1:24">
      <c r="A30" s="38" t="s">
        <v>4543</v>
      </c>
      <c r="B30" s="38" t="s">
        <v>4544</v>
      </c>
      <c r="C30" s="38" t="s">
        <v>4545</v>
      </c>
      <c r="D30" s="38"/>
      <c r="E30" s="39" t="s">
        <v>9</v>
      </c>
      <c r="F30" s="38"/>
      <c r="G30" s="38" t="s">
        <v>172</v>
      </c>
      <c r="H30" s="38" t="s">
        <v>4522</v>
      </c>
      <c r="I30" s="38" t="s">
        <v>4461</v>
      </c>
      <c r="J30" s="38" t="s">
        <v>4523</v>
      </c>
      <c r="K30" s="38"/>
      <c r="L30" s="38" t="s">
        <v>4541</v>
      </c>
      <c r="M30" s="38"/>
      <c r="N30" s="38"/>
      <c r="O30" s="38"/>
      <c r="P30" s="38"/>
      <c r="Q30" s="38" t="s">
        <v>4545</v>
      </c>
      <c r="R30" s="38" t="s">
        <v>4477</v>
      </c>
      <c r="S30" s="38" t="s">
        <v>3057</v>
      </c>
      <c r="T30" s="38" t="s">
        <v>3068</v>
      </c>
      <c r="U30" s="40">
        <v>4800</v>
      </c>
      <c r="V30" s="41" t="s">
        <v>4546</v>
      </c>
      <c r="W30" s="38" t="s">
        <v>4547</v>
      </c>
      <c r="X30" s="42">
        <v>4800</v>
      </c>
    </row>
    <row r="31" spans="1:24">
      <c r="A31" s="38" t="s">
        <v>4548</v>
      </c>
      <c r="B31" s="38" t="s">
        <v>4549</v>
      </c>
      <c r="C31" s="38" t="s">
        <v>4499</v>
      </c>
      <c r="D31" s="38"/>
      <c r="E31" s="39" t="s">
        <v>9</v>
      </c>
      <c r="F31" s="38"/>
      <c r="G31" s="38" t="s">
        <v>4550</v>
      </c>
      <c r="H31" s="38" t="s">
        <v>4448</v>
      </c>
      <c r="I31" s="38" t="s">
        <v>4453</v>
      </c>
      <c r="J31" s="38"/>
      <c r="K31" s="38" t="s">
        <v>4454</v>
      </c>
      <c r="L31" s="38"/>
      <c r="M31" s="38"/>
      <c r="N31" s="38"/>
      <c r="O31" s="38"/>
      <c r="P31" s="38"/>
      <c r="Q31" s="38" t="s">
        <v>4499</v>
      </c>
      <c r="R31" s="38" t="s">
        <v>4477</v>
      </c>
      <c r="S31" s="38" t="s">
        <v>4551</v>
      </c>
      <c r="T31" s="38" t="s">
        <v>4552</v>
      </c>
      <c r="U31" s="40">
        <v>8099.4</v>
      </c>
      <c r="V31" s="41" t="s">
        <v>4548</v>
      </c>
      <c r="W31" s="38" t="s">
        <v>4553</v>
      </c>
      <c r="X31" s="42">
        <v>8099.4</v>
      </c>
    </row>
    <row r="32" spans="1:24">
      <c r="A32" s="38" t="s">
        <v>4548</v>
      </c>
      <c r="B32" s="38" t="s">
        <v>4554</v>
      </c>
      <c r="C32" s="38" t="s">
        <v>4499</v>
      </c>
      <c r="D32" s="38"/>
      <c r="E32" s="39" t="s">
        <v>9</v>
      </c>
      <c r="F32" s="38"/>
      <c r="G32" s="38" t="s">
        <v>4550</v>
      </c>
      <c r="H32" s="38" t="s">
        <v>4448</v>
      </c>
      <c r="I32" s="38" t="s">
        <v>4453</v>
      </c>
      <c r="J32" s="38"/>
      <c r="K32" s="38" t="s">
        <v>4454</v>
      </c>
      <c r="L32" s="38"/>
      <c r="M32" s="38"/>
      <c r="N32" s="38"/>
      <c r="O32" s="38"/>
      <c r="P32" s="38"/>
      <c r="Q32" s="38" t="s">
        <v>4499</v>
      </c>
      <c r="R32" s="38" t="s">
        <v>4477</v>
      </c>
      <c r="S32" s="38" t="s">
        <v>4551</v>
      </c>
      <c r="T32" s="38" t="s">
        <v>4552</v>
      </c>
      <c r="U32" s="40">
        <v>7006.4</v>
      </c>
      <c r="V32" s="41" t="s">
        <v>4548</v>
      </c>
      <c r="W32" s="38" t="s">
        <v>4553</v>
      </c>
      <c r="X32" s="42">
        <v>7006.4</v>
      </c>
    </row>
    <row r="33" spans="1:24">
      <c r="A33" s="38" t="s">
        <v>4548</v>
      </c>
      <c r="B33" s="38" t="s">
        <v>4555</v>
      </c>
      <c r="C33" s="38" t="s">
        <v>4499</v>
      </c>
      <c r="D33" s="38"/>
      <c r="E33" s="39" t="s">
        <v>9</v>
      </c>
      <c r="F33" s="38"/>
      <c r="G33" s="38" t="s">
        <v>4550</v>
      </c>
      <c r="H33" s="38" t="s">
        <v>4448</v>
      </c>
      <c r="I33" s="38" t="s">
        <v>4453</v>
      </c>
      <c r="J33" s="38"/>
      <c r="K33" s="38" t="s">
        <v>4454</v>
      </c>
      <c r="L33" s="38"/>
      <c r="M33" s="38"/>
      <c r="N33" s="38"/>
      <c r="O33" s="38"/>
      <c r="P33" s="38"/>
      <c r="Q33" s="38" t="s">
        <v>4499</v>
      </c>
      <c r="R33" s="38" t="s">
        <v>4477</v>
      </c>
      <c r="S33" s="38" t="s">
        <v>4551</v>
      </c>
      <c r="T33" s="38" t="s">
        <v>4552</v>
      </c>
      <c r="U33" s="40">
        <v>14131.2</v>
      </c>
      <c r="V33" s="41" t="s">
        <v>4548</v>
      </c>
      <c r="W33" s="38" t="s">
        <v>4553</v>
      </c>
      <c r="X33" s="42">
        <v>14131.2</v>
      </c>
    </row>
    <row r="34" spans="1:24">
      <c r="A34" s="38" t="s">
        <v>4548</v>
      </c>
      <c r="B34" s="38" t="s">
        <v>4556</v>
      </c>
      <c r="C34" s="38" t="s">
        <v>711</v>
      </c>
      <c r="D34" s="38"/>
      <c r="E34" s="39" t="s">
        <v>9</v>
      </c>
      <c r="F34" s="38"/>
      <c r="G34" s="38" t="s">
        <v>172</v>
      </c>
      <c r="H34" s="38" t="s">
        <v>4504</v>
      </c>
      <c r="I34" s="38" t="s">
        <v>4461</v>
      </c>
      <c r="J34" s="38" t="s">
        <v>4475</v>
      </c>
      <c r="K34" s="38"/>
      <c r="L34" s="38"/>
      <c r="M34" s="38" t="s">
        <v>4476</v>
      </c>
      <c r="N34" s="38"/>
      <c r="O34" s="38"/>
      <c r="P34" s="38"/>
      <c r="Q34" s="38" t="s">
        <v>711</v>
      </c>
      <c r="R34" s="38" t="s">
        <v>4477</v>
      </c>
      <c r="S34" s="38" t="s">
        <v>3070</v>
      </c>
      <c r="T34" s="38" t="s">
        <v>3080</v>
      </c>
      <c r="U34" s="40">
        <v>4800</v>
      </c>
      <c r="V34" s="41" t="s">
        <v>4557</v>
      </c>
      <c r="W34" s="38" t="s">
        <v>4558</v>
      </c>
      <c r="X34" s="42">
        <v>4800</v>
      </c>
    </row>
    <row r="35" spans="1:24">
      <c r="A35" s="38" t="s">
        <v>4559</v>
      </c>
      <c r="B35" s="38" t="s">
        <v>4560</v>
      </c>
      <c r="C35" s="38" t="s">
        <v>2901</v>
      </c>
      <c r="D35" s="38"/>
      <c r="E35" s="39" t="s">
        <v>9</v>
      </c>
      <c r="F35" s="38"/>
      <c r="G35" s="38" t="s">
        <v>1225</v>
      </c>
      <c r="H35" s="38" t="s">
        <v>4448</v>
      </c>
      <c r="I35" s="38" t="s">
        <v>4461</v>
      </c>
      <c r="J35" s="38" t="s">
        <v>4475</v>
      </c>
      <c r="K35" s="38"/>
      <c r="L35" s="38"/>
      <c r="M35" s="38" t="s">
        <v>4561</v>
      </c>
      <c r="N35" s="38"/>
      <c r="O35" s="38"/>
      <c r="P35" s="38"/>
      <c r="Q35" s="38" t="s">
        <v>2901</v>
      </c>
      <c r="R35" s="38" t="s">
        <v>4477</v>
      </c>
      <c r="S35" s="38" t="s">
        <v>1421</v>
      </c>
      <c r="T35" s="38" t="s">
        <v>1427</v>
      </c>
      <c r="U35" s="40">
        <v>2877.4</v>
      </c>
      <c r="V35" s="41" t="s">
        <v>4562</v>
      </c>
      <c r="W35" s="38" t="s">
        <v>4563</v>
      </c>
      <c r="X35" s="42">
        <v>2877.4</v>
      </c>
    </row>
    <row r="36" spans="1:24">
      <c r="A36" s="38" t="s">
        <v>4559</v>
      </c>
      <c r="B36" s="38" t="s">
        <v>4564</v>
      </c>
      <c r="C36" s="38" t="s">
        <v>2901</v>
      </c>
      <c r="D36" s="38"/>
      <c r="E36" s="39" t="s">
        <v>9</v>
      </c>
      <c r="F36" s="38"/>
      <c r="G36" s="38" t="s">
        <v>1225</v>
      </c>
      <c r="H36" s="38" t="s">
        <v>4448</v>
      </c>
      <c r="I36" s="38" t="s">
        <v>4461</v>
      </c>
      <c r="J36" s="38" t="s">
        <v>4475</v>
      </c>
      <c r="K36" s="38"/>
      <c r="L36" s="38"/>
      <c r="M36" s="38" t="s">
        <v>4561</v>
      </c>
      <c r="N36" s="38"/>
      <c r="O36" s="38"/>
      <c r="P36" s="38"/>
      <c r="Q36" s="38" t="s">
        <v>2901</v>
      </c>
      <c r="R36" s="38" t="s">
        <v>4477</v>
      </c>
      <c r="S36" s="38" t="s">
        <v>1421</v>
      </c>
      <c r="T36" s="38" t="s">
        <v>1427</v>
      </c>
      <c r="U36" s="40">
        <v>24622.6</v>
      </c>
      <c r="V36" s="41" t="s">
        <v>4562</v>
      </c>
      <c r="W36" s="38" t="s">
        <v>4563</v>
      </c>
      <c r="X36" s="42">
        <v>24622.6</v>
      </c>
    </row>
    <row r="37" spans="1:24">
      <c r="A37" s="38" t="s">
        <v>4546</v>
      </c>
      <c r="B37" s="38" t="s">
        <v>4565</v>
      </c>
      <c r="C37" s="38" t="s">
        <v>711</v>
      </c>
      <c r="D37" s="38"/>
      <c r="E37" s="39" t="s">
        <v>9</v>
      </c>
      <c r="F37" s="38"/>
      <c r="G37" s="38" t="s">
        <v>4550</v>
      </c>
      <c r="H37" s="38" t="s">
        <v>4504</v>
      </c>
      <c r="I37" s="38" t="s">
        <v>4461</v>
      </c>
      <c r="J37" s="38" t="s">
        <v>4475</v>
      </c>
      <c r="K37" s="38"/>
      <c r="L37" s="38"/>
      <c r="M37" s="38" t="s">
        <v>4483</v>
      </c>
      <c r="N37" s="38"/>
      <c r="O37" s="38"/>
      <c r="P37" s="38"/>
      <c r="Q37" s="38" t="s">
        <v>711</v>
      </c>
      <c r="R37" s="38" t="s">
        <v>4477</v>
      </c>
      <c r="S37" s="38" t="s">
        <v>4551</v>
      </c>
      <c r="T37" s="38" t="s">
        <v>4552</v>
      </c>
      <c r="U37" s="40">
        <v>10000</v>
      </c>
      <c r="V37" s="41" t="s">
        <v>4566</v>
      </c>
      <c r="W37" s="38" t="s">
        <v>4553</v>
      </c>
      <c r="X37" s="42">
        <v>10000</v>
      </c>
    </row>
    <row r="38" spans="1:24">
      <c r="A38" s="38" t="s">
        <v>4567</v>
      </c>
      <c r="B38" s="38" t="s">
        <v>4568</v>
      </c>
      <c r="C38" s="38" t="s">
        <v>895</v>
      </c>
      <c r="D38" s="38"/>
      <c r="E38" s="39" t="s">
        <v>9</v>
      </c>
      <c r="F38" s="38"/>
      <c r="G38" s="38" t="s">
        <v>172</v>
      </c>
      <c r="H38" s="38" t="s">
        <v>4460</v>
      </c>
      <c r="I38" s="38" t="s">
        <v>4453</v>
      </c>
      <c r="J38" s="38"/>
      <c r="K38" s="38" t="s">
        <v>4454</v>
      </c>
      <c r="L38" s="38"/>
      <c r="M38" s="38"/>
      <c r="N38" s="38"/>
      <c r="O38" s="38"/>
      <c r="P38" s="38"/>
      <c r="Q38" s="38" t="s">
        <v>895</v>
      </c>
      <c r="R38" s="38" t="s">
        <v>4477</v>
      </c>
      <c r="S38" s="38" t="s">
        <v>4525</v>
      </c>
      <c r="T38" s="38" t="s">
        <v>4526</v>
      </c>
      <c r="U38" s="40">
        <v>6000</v>
      </c>
      <c r="V38" s="41" t="s">
        <v>4566</v>
      </c>
      <c r="W38" s="38" t="s">
        <v>4569</v>
      </c>
      <c r="X38" s="42">
        <v>6000</v>
      </c>
    </row>
    <row r="39" spans="1:24">
      <c r="A39" s="38" t="s">
        <v>4570</v>
      </c>
      <c r="B39" s="38" t="s">
        <v>4571</v>
      </c>
      <c r="C39" s="38" t="s">
        <v>1890</v>
      </c>
      <c r="D39" s="38"/>
      <c r="E39" s="39" t="s">
        <v>9</v>
      </c>
      <c r="F39" s="38"/>
      <c r="G39" s="38" t="s">
        <v>172</v>
      </c>
      <c r="H39" s="38" t="s">
        <v>4507</v>
      </c>
      <c r="I39" s="38" t="s">
        <v>4453</v>
      </c>
      <c r="J39" s="38"/>
      <c r="K39" s="38" t="s">
        <v>4454</v>
      </c>
      <c r="L39" s="38"/>
      <c r="M39" s="38"/>
      <c r="N39" s="38"/>
      <c r="O39" s="38"/>
      <c r="P39" s="38"/>
      <c r="Q39" s="38" t="s">
        <v>4572</v>
      </c>
      <c r="R39" s="38" t="s">
        <v>4477</v>
      </c>
      <c r="S39" s="38" t="s">
        <v>2496</v>
      </c>
      <c r="T39" s="38" t="s">
        <v>2506</v>
      </c>
      <c r="U39" s="40">
        <v>3862</v>
      </c>
      <c r="V39" s="41" t="s">
        <v>4570</v>
      </c>
      <c r="W39" s="38" t="s">
        <v>4573</v>
      </c>
      <c r="X39" s="42">
        <v>3862</v>
      </c>
    </row>
    <row r="40" spans="1:24">
      <c r="A40" s="38" t="s">
        <v>4562</v>
      </c>
      <c r="B40" s="38" t="s">
        <v>4574</v>
      </c>
      <c r="C40" s="38" t="s">
        <v>4490</v>
      </c>
      <c r="D40" s="38"/>
      <c r="E40" s="39" t="s">
        <v>9</v>
      </c>
      <c r="F40" s="38"/>
      <c r="G40" s="38" t="s">
        <v>585</v>
      </c>
      <c r="H40" s="38" t="s">
        <v>4452</v>
      </c>
      <c r="I40" s="38" t="s">
        <v>4461</v>
      </c>
      <c r="J40" s="38" t="s">
        <v>4475</v>
      </c>
      <c r="K40" s="38"/>
      <c r="L40" s="38"/>
      <c r="M40" s="38" t="s">
        <v>4575</v>
      </c>
      <c r="N40" s="38"/>
      <c r="O40" s="38"/>
      <c r="P40" s="38"/>
      <c r="Q40" s="38" t="s">
        <v>4490</v>
      </c>
      <c r="R40" s="38" t="s">
        <v>4477</v>
      </c>
      <c r="S40" s="38" t="s">
        <v>4576</v>
      </c>
      <c r="T40" s="38" t="s">
        <v>4577</v>
      </c>
      <c r="U40" s="40">
        <v>4550</v>
      </c>
      <c r="V40" s="41" t="s">
        <v>4566</v>
      </c>
      <c r="W40" s="38" t="s">
        <v>4578</v>
      </c>
      <c r="X40" s="42">
        <v>4550</v>
      </c>
    </row>
    <row r="41" spans="1:24">
      <c r="A41" s="41"/>
      <c r="B41" s="41"/>
      <c r="C41" s="48" t="s">
        <v>1114</v>
      </c>
      <c r="D41" s="41"/>
      <c r="E41" s="49" t="s">
        <v>9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50"/>
      <c r="V41" s="41"/>
      <c r="W41" s="41"/>
      <c r="X41" s="42">
        <v>40975.75</v>
      </c>
    </row>
    <row r="42" s="30" customFormat="1" ht="25" customHeight="1" spans="1:24">
      <c r="A42" s="51" t="s">
        <v>4579</v>
      </c>
      <c r="B42" s="51" t="s">
        <v>4580</v>
      </c>
      <c r="C42" s="51" t="s">
        <v>4581</v>
      </c>
      <c r="D42" s="51"/>
      <c r="E42" s="52" t="s">
        <v>9</v>
      </c>
      <c r="F42" s="51"/>
      <c r="G42" s="51" t="s">
        <v>327</v>
      </c>
      <c r="H42" s="51" t="s">
        <v>4531</v>
      </c>
      <c r="I42" s="51" t="s">
        <v>4453</v>
      </c>
      <c r="J42" s="51" t="s">
        <v>4319</v>
      </c>
      <c r="K42" s="51" t="s">
        <v>1957</v>
      </c>
      <c r="L42" s="51" t="s">
        <v>4582</v>
      </c>
      <c r="M42" s="51" t="s">
        <v>4583</v>
      </c>
      <c r="N42" s="51" t="s">
        <v>4584</v>
      </c>
      <c r="O42" s="51" t="s">
        <v>4585</v>
      </c>
      <c r="P42" s="53"/>
      <c r="Q42" s="51" t="s">
        <v>4581</v>
      </c>
      <c r="R42" s="51" t="s">
        <v>4477</v>
      </c>
      <c r="S42" s="51" t="s">
        <v>4586</v>
      </c>
      <c r="T42" s="51" t="s">
        <v>4587</v>
      </c>
      <c r="U42" s="53">
        <v>61560</v>
      </c>
      <c r="V42" s="51" t="s">
        <v>4579</v>
      </c>
      <c r="W42" s="51" t="s">
        <v>4588</v>
      </c>
      <c r="X42" s="54">
        <v>61560</v>
      </c>
    </row>
    <row r="43" s="30" customFormat="1" ht="25" customHeight="1" spans="1:24">
      <c r="A43" s="51" t="s">
        <v>4589</v>
      </c>
      <c r="B43" s="51" t="s">
        <v>4590</v>
      </c>
      <c r="C43" s="51" t="s">
        <v>4521</v>
      </c>
      <c r="D43" s="51"/>
      <c r="E43" s="52" t="s">
        <v>9</v>
      </c>
      <c r="F43" s="51"/>
      <c r="G43" s="51" t="s">
        <v>4160</v>
      </c>
      <c r="H43" s="51" t="s">
        <v>4522</v>
      </c>
      <c r="I43" s="51" t="s">
        <v>4453</v>
      </c>
      <c r="J43" s="51" t="s">
        <v>4213</v>
      </c>
      <c r="K43" s="51" t="s">
        <v>4591</v>
      </c>
      <c r="L43" s="51" t="s">
        <v>4592</v>
      </c>
      <c r="M43" s="51" t="s">
        <v>228</v>
      </c>
      <c r="N43" s="51" t="s">
        <v>4593</v>
      </c>
      <c r="O43" s="51" t="s">
        <v>4585</v>
      </c>
      <c r="P43" s="53"/>
      <c r="Q43" s="51" t="s">
        <v>4521</v>
      </c>
      <c r="R43" s="51" t="s">
        <v>4477</v>
      </c>
      <c r="S43" s="51" t="s">
        <v>4594</v>
      </c>
      <c r="T43" s="51" t="s">
        <v>4595</v>
      </c>
      <c r="U43" s="53">
        <v>4106.7</v>
      </c>
      <c r="V43" s="51" t="s">
        <v>4589</v>
      </c>
      <c r="W43" s="51" t="s">
        <v>4596</v>
      </c>
      <c r="X43" s="54">
        <v>4106.7</v>
      </c>
    </row>
    <row r="44" s="30" customFormat="1" ht="25" customHeight="1" spans="1:24">
      <c r="A44" s="51" t="s">
        <v>4597</v>
      </c>
      <c r="B44" s="51" t="s">
        <v>4598</v>
      </c>
      <c r="C44" s="51" t="s">
        <v>1355</v>
      </c>
      <c r="D44" s="51"/>
      <c r="E44" s="52" t="s">
        <v>9</v>
      </c>
      <c r="F44" s="51"/>
      <c r="G44" s="51" t="s">
        <v>4599</v>
      </c>
      <c r="H44" s="51" t="s">
        <v>4531</v>
      </c>
      <c r="I44" s="51" t="s">
        <v>4461</v>
      </c>
      <c r="J44" s="51" t="s">
        <v>618</v>
      </c>
      <c r="K44" s="51" t="s">
        <v>4600</v>
      </c>
      <c r="L44" s="51" t="s">
        <v>4601</v>
      </c>
      <c r="M44" s="51" t="s">
        <v>4602</v>
      </c>
      <c r="N44" s="51" t="s">
        <v>4603</v>
      </c>
      <c r="O44" s="51" t="s">
        <v>4585</v>
      </c>
      <c r="P44" s="53"/>
      <c r="Q44" s="51" t="s">
        <v>1355</v>
      </c>
      <c r="R44" s="51" t="s">
        <v>4477</v>
      </c>
      <c r="S44" s="51" t="s">
        <v>4604</v>
      </c>
      <c r="T44" s="51" t="s">
        <v>4605</v>
      </c>
      <c r="U44" s="53">
        <v>18800</v>
      </c>
      <c r="V44" s="51" t="s">
        <v>4597</v>
      </c>
      <c r="W44" s="51" t="s">
        <v>4542</v>
      </c>
      <c r="X44" s="54">
        <v>18800</v>
      </c>
    </row>
    <row r="45" s="30" customFormat="1" ht="25" customHeight="1" spans="1:24">
      <c r="A45" s="51" t="s">
        <v>4579</v>
      </c>
      <c r="B45" s="51" t="s">
        <v>4606</v>
      </c>
      <c r="C45" s="51" t="s">
        <v>4581</v>
      </c>
      <c r="D45" s="51"/>
      <c r="E45" s="52" t="s">
        <v>9</v>
      </c>
      <c r="F45" s="51"/>
      <c r="G45" s="51" t="s">
        <v>327</v>
      </c>
      <c r="H45" s="51" t="s">
        <v>4531</v>
      </c>
      <c r="I45" s="51" t="s">
        <v>4453</v>
      </c>
      <c r="J45" s="51" t="s">
        <v>4319</v>
      </c>
      <c r="K45" s="51" t="s">
        <v>1957</v>
      </c>
      <c r="L45" s="51" t="s">
        <v>4582</v>
      </c>
      <c r="M45" s="51" t="s">
        <v>4583</v>
      </c>
      <c r="N45" s="51" t="s">
        <v>4584</v>
      </c>
      <c r="O45" s="51" t="s">
        <v>4585</v>
      </c>
      <c r="P45" s="53"/>
      <c r="Q45" s="51" t="s">
        <v>4581</v>
      </c>
      <c r="R45" s="51" t="s">
        <v>4477</v>
      </c>
      <c r="S45" s="51" t="s">
        <v>4586</v>
      </c>
      <c r="T45" s="51" t="s">
        <v>4587</v>
      </c>
      <c r="U45" s="53">
        <v>20000</v>
      </c>
      <c r="V45" s="51" t="s">
        <v>4579</v>
      </c>
      <c r="W45" s="51" t="s">
        <v>4607</v>
      </c>
      <c r="X45" s="54">
        <v>20000</v>
      </c>
    </row>
    <row r="46" s="30" customFormat="1" ht="25" customHeight="1" spans="1:24">
      <c r="A46" s="51"/>
      <c r="B46" s="51"/>
      <c r="C46" s="51"/>
      <c r="D46" s="51"/>
      <c r="E46" s="52" t="s">
        <v>9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3"/>
      <c r="Q46" s="51"/>
      <c r="R46" s="51"/>
      <c r="S46" s="51" t="s">
        <v>644</v>
      </c>
      <c r="T46" s="51"/>
      <c r="U46" s="53">
        <v>49802.9</v>
      </c>
      <c r="V46" s="51"/>
      <c r="W46" s="51"/>
      <c r="X46" s="54">
        <v>49802.9</v>
      </c>
    </row>
    <row r="47" s="30" customFormat="1" ht="25" customHeight="1" spans="1:24">
      <c r="A47" s="51"/>
      <c r="B47" s="51"/>
      <c r="C47" s="51"/>
      <c r="D47" s="51"/>
      <c r="E47" s="52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3"/>
      <c r="Q47" s="51"/>
      <c r="R47" s="51"/>
      <c r="S47" s="51"/>
      <c r="T47" s="51"/>
      <c r="U47" s="53"/>
      <c r="V47" s="43" t="s">
        <v>4608</v>
      </c>
      <c r="W47" s="44"/>
      <c r="X47" s="45">
        <f>SUM(X12:X46)</f>
        <v>526197.05</v>
      </c>
    </row>
    <row r="48" s="30" customFormat="1" ht="25" customHeight="1" spans="1:24">
      <c r="A48" s="51"/>
      <c r="B48" s="51"/>
      <c r="C48" s="51"/>
      <c r="D48" s="51"/>
      <c r="E48" s="52" t="s">
        <v>9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3"/>
      <c r="Q48" s="51"/>
      <c r="R48" s="51" t="s">
        <v>4470</v>
      </c>
      <c r="S48" s="51"/>
      <c r="T48" s="51">
        <v>111549153</v>
      </c>
      <c r="U48" s="53"/>
      <c r="V48" s="55">
        <v>46072.762662037</v>
      </c>
      <c r="W48" s="51"/>
      <c r="X48" s="54">
        <v>100</v>
      </c>
    </row>
    <row r="49" s="30" customFormat="1" ht="25" customHeight="1" spans="1:24">
      <c r="A49" s="51"/>
      <c r="B49" s="51"/>
      <c r="C49" s="51"/>
      <c r="D49" s="51"/>
      <c r="E49" s="52" t="s">
        <v>9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3"/>
      <c r="Q49" s="51"/>
      <c r="R49" s="51" t="s">
        <v>4470</v>
      </c>
      <c r="S49" s="51"/>
      <c r="T49" s="51">
        <v>111126639</v>
      </c>
      <c r="U49" s="53"/>
      <c r="V49" s="55">
        <v>46067.9061111111</v>
      </c>
      <c r="W49" s="51"/>
      <c r="X49" s="54">
        <v>6955.76</v>
      </c>
    </row>
    <row r="50" s="30" customFormat="1" ht="25" customHeight="1" spans="1:24">
      <c r="A50" s="51"/>
      <c r="B50" s="51"/>
      <c r="C50" s="51"/>
      <c r="D50" s="51"/>
      <c r="E50" s="52" t="s">
        <v>9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3"/>
      <c r="Q50" s="51"/>
      <c r="R50" s="51" t="s">
        <v>4470</v>
      </c>
      <c r="S50" s="51"/>
      <c r="T50" s="51">
        <v>107859684</v>
      </c>
      <c r="U50" s="53"/>
      <c r="V50" s="55">
        <v>46057.3833333333</v>
      </c>
      <c r="W50" s="51"/>
      <c r="X50" s="54">
        <v>80</v>
      </c>
    </row>
    <row r="51" s="30" customFormat="1" ht="25" customHeight="1" spans="1:24">
      <c r="A51" s="51"/>
      <c r="B51" s="51"/>
      <c r="C51" s="51"/>
      <c r="D51" s="51"/>
      <c r="E51" s="52" t="s">
        <v>9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3"/>
      <c r="Q51" s="51"/>
      <c r="R51" s="51" t="s">
        <v>4470</v>
      </c>
      <c r="S51" s="51"/>
      <c r="T51" s="51">
        <v>107859684</v>
      </c>
      <c r="U51" s="53"/>
      <c r="V51" s="55">
        <v>46057.3825</v>
      </c>
      <c r="W51" s="51"/>
      <c r="X51" s="54">
        <v>11835.8</v>
      </c>
    </row>
    <row r="52" s="31" customFormat="1" ht="25" customHeight="1" spans="1:24">
      <c r="A52" s="51"/>
      <c r="B52" s="51"/>
      <c r="C52" s="51"/>
      <c r="D52" s="51"/>
      <c r="E52" s="52" t="s">
        <v>9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3"/>
      <c r="Q52" s="51"/>
      <c r="R52" s="51"/>
      <c r="S52" s="56" t="s">
        <v>4609</v>
      </c>
      <c r="T52" s="56">
        <v>111638823</v>
      </c>
      <c r="U52" s="53"/>
      <c r="V52" s="47">
        <v>46092</v>
      </c>
      <c r="W52" s="51"/>
      <c r="X52" s="54">
        <v>3384.08</v>
      </c>
    </row>
    <row r="53" s="31" customFormat="1" ht="25" customHeight="1" spans="1:24">
      <c r="A53" s="51"/>
      <c r="B53" s="51"/>
      <c r="C53" s="51"/>
      <c r="D53" s="51"/>
      <c r="E53" s="52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3"/>
      <c r="Q53" s="51"/>
      <c r="R53" s="51"/>
      <c r="S53" s="51"/>
      <c r="T53" s="51"/>
      <c r="U53" s="53"/>
      <c r="V53" s="43" t="s">
        <v>4610</v>
      </c>
      <c r="W53" s="44"/>
      <c r="X53" s="45">
        <f>SUM(X48:X52)</f>
        <v>22355.64</v>
      </c>
    </row>
    <row r="54" spans="1:24">
      <c r="A54" s="38" t="s">
        <v>4562</v>
      </c>
      <c r="B54" s="38" t="s">
        <v>4574</v>
      </c>
      <c r="C54" s="38" t="s">
        <v>4490</v>
      </c>
      <c r="D54" s="38"/>
      <c r="E54" s="39" t="s">
        <v>23</v>
      </c>
      <c r="F54" s="38"/>
      <c r="G54" s="38" t="s">
        <v>585</v>
      </c>
      <c r="H54" s="38" t="s">
        <v>4452</v>
      </c>
      <c r="I54" s="38" t="s">
        <v>4461</v>
      </c>
      <c r="J54" s="38" t="s">
        <v>4475</v>
      </c>
      <c r="K54" s="38"/>
      <c r="L54" s="38"/>
      <c r="M54" s="38" t="s">
        <v>4575</v>
      </c>
      <c r="N54" s="38"/>
      <c r="O54" s="38"/>
      <c r="P54" s="38"/>
      <c r="Q54" s="38" t="s">
        <v>4490</v>
      </c>
      <c r="R54" s="38" t="s">
        <v>4477</v>
      </c>
      <c r="S54" s="38" t="s">
        <v>4576</v>
      </c>
      <c r="T54" s="38" t="s">
        <v>4577</v>
      </c>
      <c r="U54" s="40">
        <v>4550</v>
      </c>
      <c r="V54" s="41" t="s">
        <v>4566</v>
      </c>
      <c r="W54" s="38" t="s">
        <v>4578</v>
      </c>
      <c r="X54" s="42">
        <v>4550</v>
      </c>
    </row>
    <row r="55" spans="1:24">
      <c r="A55" s="38" t="s">
        <v>4486</v>
      </c>
      <c r="B55" s="38" t="s">
        <v>4611</v>
      </c>
      <c r="C55" s="38" t="s">
        <v>711</v>
      </c>
      <c r="D55" s="38"/>
      <c r="E55" s="39" t="s">
        <v>23</v>
      </c>
      <c r="F55" s="38"/>
      <c r="G55" s="38" t="s">
        <v>172</v>
      </c>
      <c r="H55" s="38" t="s">
        <v>4504</v>
      </c>
      <c r="I55" s="38" t="s">
        <v>4461</v>
      </c>
      <c r="J55" s="38" t="s">
        <v>4475</v>
      </c>
      <c r="K55" s="38"/>
      <c r="L55" s="38"/>
      <c r="M55" s="38" t="s">
        <v>4476</v>
      </c>
      <c r="N55" s="38"/>
      <c r="O55" s="38"/>
      <c r="P55" s="38"/>
      <c r="Q55" s="38" t="s">
        <v>711</v>
      </c>
      <c r="R55" s="38" t="s">
        <v>4477</v>
      </c>
      <c r="S55" s="38" t="s">
        <v>2973</v>
      </c>
      <c r="T55" s="38" t="s">
        <v>2985</v>
      </c>
      <c r="U55" s="40">
        <v>4469</v>
      </c>
      <c r="V55" s="41" t="s">
        <v>4486</v>
      </c>
      <c r="W55" s="38" t="s">
        <v>4612</v>
      </c>
      <c r="X55" s="42">
        <v>4469</v>
      </c>
    </row>
    <row r="56" spans="1:24">
      <c r="A56" s="38" t="s">
        <v>4597</v>
      </c>
      <c r="B56" s="38" t="s">
        <v>4613</v>
      </c>
      <c r="C56" s="38" t="s">
        <v>537</v>
      </c>
      <c r="D56" s="38"/>
      <c r="E56" s="39" t="s">
        <v>23</v>
      </c>
      <c r="F56" s="38"/>
      <c r="G56" s="38" t="s">
        <v>249</v>
      </c>
      <c r="H56" s="38" t="s">
        <v>4614</v>
      </c>
      <c r="I56" s="38" t="s">
        <v>4461</v>
      </c>
      <c r="J56" s="38" t="s">
        <v>4475</v>
      </c>
      <c r="K56" s="38"/>
      <c r="L56" s="38"/>
      <c r="M56" s="38" t="s">
        <v>4561</v>
      </c>
      <c r="N56" s="38"/>
      <c r="O56" s="38"/>
      <c r="P56" s="38"/>
      <c r="Q56" s="38" t="s">
        <v>23</v>
      </c>
      <c r="R56" s="38" t="s">
        <v>4477</v>
      </c>
      <c r="S56" s="38" t="s">
        <v>4132</v>
      </c>
      <c r="T56" s="38" t="s">
        <v>4141</v>
      </c>
      <c r="U56" s="40">
        <v>25000</v>
      </c>
      <c r="V56" s="41" t="s">
        <v>4445</v>
      </c>
      <c r="W56" s="38" t="s">
        <v>4615</v>
      </c>
      <c r="X56" s="42">
        <v>25000</v>
      </c>
    </row>
    <row r="57" spans="1:24">
      <c r="A57" s="38" t="s">
        <v>4492</v>
      </c>
      <c r="B57" s="38" t="s">
        <v>4616</v>
      </c>
      <c r="C57" s="38" t="s">
        <v>4494</v>
      </c>
      <c r="D57" s="38"/>
      <c r="E57" s="39" t="s">
        <v>23</v>
      </c>
      <c r="F57" s="38"/>
      <c r="G57" s="38" t="s">
        <v>172</v>
      </c>
      <c r="H57" s="38" t="s">
        <v>4448</v>
      </c>
      <c r="I57" s="38" t="s">
        <v>4461</v>
      </c>
      <c r="J57" s="38" t="s">
        <v>4475</v>
      </c>
      <c r="K57" s="38"/>
      <c r="L57" s="38"/>
      <c r="M57" s="38" t="s">
        <v>4476</v>
      </c>
      <c r="N57" s="38"/>
      <c r="O57" s="38"/>
      <c r="P57" s="38"/>
      <c r="Q57" s="38" t="s">
        <v>4495</v>
      </c>
      <c r="R57" s="38" t="s">
        <v>4477</v>
      </c>
      <c r="S57" s="38" t="s">
        <v>4617</v>
      </c>
      <c r="T57" s="38" t="s">
        <v>4618</v>
      </c>
      <c r="U57" s="40">
        <v>4331.1</v>
      </c>
      <c r="V57" s="41" t="s">
        <v>4445</v>
      </c>
      <c r="W57" s="38" t="s">
        <v>4619</v>
      </c>
      <c r="X57" s="42">
        <v>4331.1</v>
      </c>
    </row>
    <row r="58" spans="1:24">
      <c r="A58" s="38" t="s">
        <v>4496</v>
      </c>
      <c r="B58" s="38"/>
      <c r="C58" s="38" t="s">
        <v>4499</v>
      </c>
      <c r="D58" s="38"/>
      <c r="E58" s="39" t="s">
        <v>23</v>
      </c>
      <c r="F58" s="38"/>
      <c r="G58" s="38" t="s">
        <v>172</v>
      </c>
      <c r="H58" s="38" t="s">
        <v>4448</v>
      </c>
      <c r="I58" s="38"/>
      <c r="J58" s="38"/>
      <c r="K58" s="38"/>
      <c r="L58" s="38"/>
      <c r="M58" s="38"/>
      <c r="N58" s="38"/>
      <c r="O58" s="38"/>
      <c r="P58" s="38"/>
      <c r="Q58" s="38" t="s">
        <v>4499</v>
      </c>
      <c r="R58" s="38" t="s">
        <v>4620</v>
      </c>
      <c r="S58" s="57" t="s">
        <v>505</v>
      </c>
      <c r="T58" s="57" t="s">
        <v>512</v>
      </c>
      <c r="U58" s="58"/>
      <c r="V58" s="59" t="s">
        <v>4496</v>
      </c>
      <c r="W58" s="57" t="s">
        <v>4449</v>
      </c>
      <c r="X58" s="60">
        <v>6300</v>
      </c>
    </row>
    <row r="59" spans="1:24">
      <c r="A59" s="38" t="s">
        <v>4492</v>
      </c>
      <c r="B59" s="38" t="s">
        <v>4621</v>
      </c>
      <c r="C59" s="38" t="s">
        <v>4494</v>
      </c>
      <c r="D59" s="38"/>
      <c r="E59" s="39" t="s">
        <v>23</v>
      </c>
      <c r="F59" s="38"/>
      <c r="G59" s="38" t="s">
        <v>172</v>
      </c>
      <c r="H59" s="38" t="s">
        <v>4448</v>
      </c>
      <c r="I59" s="38" t="s">
        <v>4461</v>
      </c>
      <c r="J59" s="38" t="s">
        <v>4475</v>
      </c>
      <c r="K59" s="38"/>
      <c r="L59" s="38"/>
      <c r="M59" s="38" t="s">
        <v>4476</v>
      </c>
      <c r="N59" s="38"/>
      <c r="O59" s="38"/>
      <c r="P59" s="38"/>
      <c r="Q59" s="38" t="s">
        <v>4495</v>
      </c>
      <c r="R59" s="38" t="s">
        <v>4477</v>
      </c>
      <c r="S59" s="38" t="s">
        <v>2973</v>
      </c>
      <c r="T59" s="38" t="s">
        <v>2985</v>
      </c>
      <c r="U59" s="40">
        <v>4331</v>
      </c>
      <c r="V59" s="41" t="s">
        <v>4502</v>
      </c>
      <c r="W59" s="38" t="s">
        <v>4622</v>
      </c>
      <c r="X59" s="42">
        <v>4331</v>
      </c>
    </row>
    <row r="60" spans="1:24">
      <c r="A60" s="38" t="s">
        <v>4496</v>
      </c>
      <c r="B60" s="38" t="s">
        <v>4623</v>
      </c>
      <c r="C60" s="38" t="s">
        <v>4494</v>
      </c>
      <c r="D60" s="38"/>
      <c r="E60" s="39" t="s">
        <v>23</v>
      </c>
      <c r="F60" s="38"/>
      <c r="G60" s="38" t="s">
        <v>172</v>
      </c>
      <c r="H60" s="38" t="s">
        <v>4448</v>
      </c>
      <c r="I60" s="38" t="s">
        <v>4461</v>
      </c>
      <c r="J60" s="38" t="s">
        <v>4475</v>
      </c>
      <c r="K60" s="38"/>
      <c r="L60" s="38"/>
      <c r="M60" s="38" t="s">
        <v>4476</v>
      </c>
      <c r="N60" s="38"/>
      <c r="O60" s="38"/>
      <c r="P60" s="38"/>
      <c r="Q60" s="38" t="s">
        <v>4495</v>
      </c>
      <c r="R60" s="38" t="s">
        <v>4477</v>
      </c>
      <c r="S60" s="38" t="s">
        <v>2925</v>
      </c>
      <c r="T60" s="38" t="s">
        <v>2935</v>
      </c>
      <c r="U60" s="40">
        <v>5331.1</v>
      </c>
      <c r="V60" s="41" t="s">
        <v>4502</v>
      </c>
      <c r="W60" s="38" t="s">
        <v>4624</v>
      </c>
      <c r="X60" s="42">
        <v>5331.1</v>
      </c>
    </row>
    <row r="61" spans="1:24">
      <c r="A61" s="38" t="s">
        <v>4502</v>
      </c>
      <c r="B61" s="38" t="s">
        <v>4625</v>
      </c>
      <c r="C61" s="38" t="s">
        <v>4538</v>
      </c>
      <c r="D61" s="38"/>
      <c r="E61" s="39" t="s">
        <v>23</v>
      </c>
      <c r="F61" s="38"/>
      <c r="G61" s="38" t="s">
        <v>172</v>
      </c>
      <c r="H61" s="38" t="s">
        <v>4504</v>
      </c>
      <c r="I61" s="38" t="s">
        <v>4461</v>
      </c>
      <c r="J61" s="38" t="s">
        <v>4475</v>
      </c>
      <c r="K61" s="38"/>
      <c r="L61" s="38"/>
      <c r="M61" s="38" t="s">
        <v>4476</v>
      </c>
      <c r="N61" s="38"/>
      <c r="O61" s="38"/>
      <c r="P61" s="38"/>
      <c r="Q61" s="38" t="s">
        <v>4539</v>
      </c>
      <c r="R61" s="38" t="s">
        <v>4477</v>
      </c>
      <c r="S61" s="38" t="s">
        <v>4617</v>
      </c>
      <c r="T61" s="38" t="s">
        <v>4618</v>
      </c>
      <c r="U61" s="40">
        <v>4468.9</v>
      </c>
      <c r="V61" s="41" t="s">
        <v>4502</v>
      </c>
      <c r="W61" s="38" t="s">
        <v>4626</v>
      </c>
      <c r="X61" s="42">
        <v>4468.9</v>
      </c>
    </row>
    <row r="62" spans="1:24">
      <c r="A62" s="38" t="s">
        <v>4480</v>
      </c>
      <c r="B62" s="38" t="s">
        <v>4627</v>
      </c>
      <c r="C62" s="38" t="s">
        <v>4530</v>
      </c>
      <c r="D62" s="38"/>
      <c r="E62" s="39" t="s">
        <v>23</v>
      </c>
      <c r="F62" s="38"/>
      <c r="G62" s="38" t="s">
        <v>172</v>
      </c>
      <c r="H62" s="38" t="s">
        <v>4531</v>
      </c>
      <c r="I62" s="38" t="s">
        <v>4461</v>
      </c>
      <c r="J62" s="38" t="s">
        <v>4523</v>
      </c>
      <c r="K62" s="38"/>
      <c r="L62" s="38" t="s">
        <v>4541</v>
      </c>
      <c r="M62" s="38"/>
      <c r="N62" s="38"/>
      <c r="O62" s="38"/>
      <c r="P62" s="38"/>
      <c r="Q62" s="38" t="s">
        <v>4532</v>
      </c>
      <c r="R62" s="38" t="s">
        <v>4477</v>
      </c>
      <c r="S62" s="38" t="s">
        <v>4145</v>
      </c>
      <c r="T62" s="38" t="s">
        <v>4154</v>
      </c>
      <c r="U62" s="40">
        <v>4200</v>
      </c>
      <c r="V62" s="41" t="s">
        <v>4628</v>
      </c>
      <c r="W62" s="38" t="s">
        <v>4629</v>
      </c>
      <c r="X62" s="42">
        <v>4200</v>
      </c>
    </row>
    <row r="63" spans="1:24">
      <c r="A63" s="38" t="s">
        <v>4508</v>
      </c>
      <c r="B63" s="38" t="s">
        <v>4630</v>
      </c>
      <c r="C63" s="38" t="s">
        <v>4538</v>
      </c>
      <c r="D63" s="38"/>
      <c r="E63" s="39" t="s">
        <v>23</v>
      </c>
      <c r="F63" s="38"/>
      <c r="G63" s="38" t="s">
        <v>172</v>
      </c>
      <c r="H63" s="38" t="s">
        <v>4504</v>
      </c>
      <c r="I63" s="38" t="s">
        <v>4461</v>
      </c>
      <c r="J63" s="38" t="s">
        <v>4475</v>
      </c>
      <c r="K63" s="38"/>
      <c r="L63" s="38"/>
      <c r="M63" s="38" t="s">
        <v>4476</v>
      </c>
      <c r="N63" s="38"/>
      <c r="O63" s="38"/>
      <c r="P63" s="38"/>
      <c r="Q63" s="38" t="s">
        <v>4539</v>
      </c>
      <c r="R63" s="38" t="s">
        <v>4477</v>
      </c>
      <c r="S63" s="38" t="s">
        <v>2925</v>
      </c>
      <c r="T63" s="38" t="s">
        <v>2935</v>
      </c>
      <c r="U63" s="40">
        <v>3468.9</v>
      </c>
      <c r="V63" s="41" t="s">
        <v>4535</v>
      </c>
      <c r="W63" s="38" t="s">
        <v>4631</v>
      </c>
      <c r="X63" s="42">
        <v>3468.9</v>
      </c>
    </row>
    <row r="64" spans="1:24">
      <c r="A64" s="38" t="s">
        <v>4456</v>
      </c>
      <c r="B64" s="38" t="s">
        <v>4632</v>
      </c>
      <c r="C64" s="38" t="s">
        <v>4538</v>
      </c>
      <c r="D64" s="38"/>
      <c r="E64" s="39" t="s">
        <v>23</v>
      </c>
      <c r="F64" s="38"/>
      <c r="G64" s="38" t="s">
        <v>172</v>
      </c>
      <c r="H64" s="38" t="s">
        <v>4504</v>
      </c>
      <c r="I64" s="38" t="s">
        <v>4453</v>
      </c>
      <c r="J64" s="38"/>
      <c r="K64" s="38" t="s">
        <v>4633</v>
      </c>
      <c r="L64" s="38"/>
      <c r="M64" s="38"/>
      <c r="N64" s="38"/>
      <c r="O64" s="38"/>
      <c r="P64" s="38"/>
      <c r="Q64" s="38" t="s">
        <v>4539</v>
      </c>
      <c r="R64" s="38" t="s">
        <v>4455</v>
      </c>
      <c r="S64" s="38" t="s">
        <v>1603</v>
      </c>
      <c r="T64" s="38" t="s">
        <v>1615</v>
      </c>
      <c r="U64" s="40">
        <v>26200</v>
      </c>
      <c r="V64" s="41" t="s">
        <v>4634</v>
      </c>
      <c r="W64" s="38" t="s">
        <v>4635</v>
      </c>
      <c r="X64" s="42">
        <v>26200</v>
      </c>
    </row>
    <row r="65" spans="1:24">
      <c r="A65" s="38" t="s">
        <v>4634</v>
      </c>
      <c r="B65" s="38" t="s">
        <v>4636</v>
      </c>
      <c r="C65" s="38" t="s">
        <v>4530</v>
      </c>
      <c r="D65" s="38"/>
      <c r="E65" s="39" t="s">
        <v>23</v>
      </c>
      <c r="F65" s="38"/>
      <c r="G65" s="38" t="s">
        <v>172</v>
      </c>
      <c r="H65" s="38" t="s">
        <v>4531</v>
      </c>
      <c r="I65" s="38" t="s">
        <v>4453</v>
      </c>
      <c r="J65" s="38"/>
      <c r="K65" s="38" t="s">
        <v>4454</v>
      </c>
      <c r="L65" s="38"/>
      <c r="M65" s="38"/>
      <c r="N65" s="38"/>
      <c r="O65" s="38"/>
      <c r="P65" s="38"/>
      <c r="Q65" s="38" t="s">
        <v>4532</v>
      </c>
      <c r="R65" s="38" t="s">
        <v>4477</v>
      </c>
      <c r="S65" s="38" t="s">
        <v>4145</v>
      </c>
      <c r="T65" s="38" t="s">
        <v>4154</v>
      </c>
      <c r="U65" s="40">
        <v>450</v>
      </c>
      <c r="V65" s="41" t="s">
        <v>4546</v>
      </c>
      <c r="W65" s="38" t="s">
        <v>4637</v>
      </c>
      <c r="X65" s="42">
        <v>450</v>
      </c>
    </row>
    <row r="66" spans="1:24">
      <c r="A66" s="38" t="s">
        <v>4557</v>
      </c>
      <c r="B66" s="38" t="s">
        <v>4638</v>
      </c>
      <c r="C66" s="38" t="s">
        <v>4581</v>
      </c>
      <c r="D66" s="38"/>
      <c r="E66" s="39" t="s">
        <v>23</v>
      </c>
      <c r="F66" s="38"/>
      <c r="G66" s="38" t="s">
        <v>200</v>
      </c>
      <c r="H66" s="38" t="s">
        <v>4531</v>
      </c>
      <c r="I66" s="38" t="s">
        <v>4453</v>
      </c>
      <c r="J66" s="38"/>
      <c r="K66" s="38" t="s">
        <v>4454</v>
      </c>
      <c r="L66" s="38"/>
      <c r="M66" s="38"/>
      <c r="N66" s="38"/>
      <c r="O66" s="38"/>
      <c r="P66" s="38"/>
      <c r="Q66" s="38" t="s">
        <v>4581</v>
      </c>
      <c r="R66" s="38" t="s">
        <v>4477</v>
      </c>
      <c r="S66" s="38" t="s">
        <v>4639</v>
      </c>
      <c r="T66" s="38" t="s">
        <v>4640</v>
      </c>
      <c r="U66" s="40">
        <v>2900</v>
      </c>
      <c r="V66" s="41" t="s">
        <v>4559</v>
      </c>
      <c r="W66" s="38" t="s">
        <v>4641</v>
      </c>
      <c r="X66" s="42">
        <v>2900</v>
      </c>
    </row>
    <row r="67" spans="1:24">
      <c r="A67" s="38" t="s">
        <v>4562</v>
      </c>
      <c r="B67" s="38" t="s">
        <v>4642</v>
      </c>
      <c r="C67" s="38" t="s">
        <v>4643</v>
      </c>
      <c r="D67" s="38"/>
      <c r="E67" s="39" t="s">
        <v>23</v>
      </c>
      <c r="F67" s="38"/>
      <c r="G67" s="38" t="s">
        <v>172</v>
      </c>
      <c r="H67" s="38" t="s">
        <v>4614</v>
      </c>
      <c r="I67" s="38" t="s">
        <v>4453</v>
      </c>
      <c r="J67" s="38"/>
      <c r="K67" s="38" t="s">
        <v>4454</v>
      </c>
      <c r="L67" s="38"/>
      <c r="M67" s="38"/>
      <c r="N67" s="38"/>
      <c r="O67" s="38"/>
      <c r="P67" s="38"/>
      <c r="Q67" s="38" t="s">
        <v>4644</v>
      </c>
      <c r="R67" s="38" t="s">
        <v>4477</v>
      </c>
      <c r="S67" s="38" t="s">
        <v>4645</v>
      </c>
      <c r="T67" s="38" t="s">
        <v>4646</v>
      </c>
      <c r="U67" s="40">
        <v>19400</v>
      </c>
      <c r="V67" s="41" t="s">
        <v>4566</v>
      </c>
      <c r="W67" s="38" t="s">
        <v>4647</v>
      </c>
      <c r="X67" s="42">
        <v>19400</v>
      </c>
    </row>
    <row r="68" spans="1:24">
      <c r="A68" s="38" t="s">
        <v>4570</v>
      </c>
      <c r="B68" s="38" t="s">
        <v>4648</v>
      </c>
      <c r="C68" s="38" t="s">
        <v>4581</v>
      </c>
      <c r="D68" s="38"/>
      <c r="E68" s="39" t="s">
        <v>23</v>
      </c>
      <c r="F68" s="38"/>
      <c r="G68" s="38" t="s">
        <v>172</v>
      </c>
      <c r="H68" s="38" t="s">
        <v>4531</v>
      </c>
      <c r="I68" s="38" t="s">
        <v>4453</v>
      </c>
      <c r="J68" s="38"/>
      <c r="K68" s="38" t="s">
        <v>4454</v>
      </c>
      <c r="L68" s="38"/>
      <c r="M68" s="38"/>
      <c r="N68" s="38"/>
      <c r="O68" s="38"/>
      <c r="P68" s="38"/>
      <c r="Q68" s="38" t="s">
        <v>4581</v>
      </c>
      <c r="R68" s="38" t="s">
        <v>4477</v>
      </c>
      <c r="S68" s="38" t="s">
        <v>4649</v>
      </c>
      <c r="T68" s="38" t="s">
        <v>4650</v>
      </c>
      <c r="U68" s="40">
        <v>1600</v>
      </c>
      <c r="V68" s="41" t="s">
        <v>4570</v>
      </c>
      <c r="W68" s="38" t="s">
        <v>4542</v>
      </c>
      <c r="X68" s="42">
        <v>1600</v>
      </c>
    </row>
    <row r="69" spans="1:24">
      <c r="A69" s="38" t="s">
        <v>4570</v>
      </c>
      <c r="B69" s="38" t="s">
        <v>4651</v>
      </c>
      <c r="C69" s="38" t="s">
        <v>4490</v>
      </c>
      <c r="D69" s="38"/>
      <c r="E69" s="39" t="s">
        <v>23</v>
      </c>
      <c r="F69" s="38"/>
      <c r="G69" s="38" t="s">
        <v>4447</v>
      </c>
      <c r="H69" s="38" t="s">
        <v>4448</v>
      </c>
      <c r="I69" s="38" t="s">
        <v>4461</v>
      </c>
      <c r="J69" s="38" t="s">
        <v>4462</v>
      </c>
      <c r="K69" s="38"/>
      <c r="L69" s="38"/>
      <c r="M69" s="38"/>
      <c r="N69" s="38"/>
      <c r="O69" s="38" t="s">
        <v>4463</v>
      </c>
      <c r="P69" s="38"/>
      <c r="Q69" s="38" t="s">
        <v>4490</v>
      </c>
      <c r="R69" s="38" t="s">
        <v>4455</v>
      </c>
      <c r="S69" s="57" t="s">
        <v>115</v>
      </c>
      <c r="T69" s="57" t="s">
        <v>133</v>
      </c>
      <c r="U69" s="58">
        <v>15504.8</v>
      </c>
      <c r="V69" s="59" t="s">
        <v>4570</v>
      </c>
      <c r="W69" s="57" t="s">
        <v>4457</v>
      </c>
      <c r="X69" s="60">
        <v>15504.8</v>
      </c>
    </row>
    <row r="70" spans="1:24">
      <c r="A70" s="38" t="s">
        <v>4570</v>
      </c>
      <c r="B70" s="38"/>
      <c r="C70" s="38" t="s">
        <v>4490</v>
      </c>
      <c r="D70" s="38"/>
      <c r="E70" s="39" t="s">
        <v>23</v>
      </c>
      <c r="F70" s="38"/>
      <c r="G70" s="38" t="s">
        <v>4447</v>
      </c>
      <c r="H70" s="38" t="s">
        <v>4448</v>
      </c>
      <c r="I70" s="38"/>
      <c r="J70" s="38"/>
      <c r="K70" s="38"/>
      <c r="L70" s="38"/>
      <c r="M70" s="38"/>
      <c r="N70" s="38"/>
      <c r="O70" s="38"/>
      <c r="P70" s="38"/>
      <c r="Q70" s="38" t="s">
        <v>4490</v>
      </c>
      <c r="R70" s="38"/>
      <c r="S70" s="57" t="s">
        <v>115</v>
      </c>
      <c r="T70" s="57" t="s">
        <v>133</v>
      </c>
      <c r="U70" s="58"/>
      <c r="V70" s="59" t="s">
        <v>4570</v>
      </c>
      <c r="W70" s="57" t="s">
        <v>4449</v>
      </c>
      <c r="X70" s="60">
        <v>28795.2</v>
      </c>
    </row>
    <row r="71" s="30" customFormat="1" ht="25" customHeight="1" spans="1:24">
      <c r="A71" s="51" t="s">
        <v>4579</v>
      </c>
      <c r="B71" s="51" t="s">
        <v>4652</v>
      </c>
      <c r="C71" s="51" t="s">
        <v>4644</v>
      </c>
      <c r="D71" s="51"/>
      <c r="E71" s="52" t="s">
        <v>23</v>
      </c>
      <c r="F71" s="51"/>
      <c r="G71" s="51" t="s">
        <v>172</v>
      </c>
      <c r="H71" s="51" t="s">
        <v>4614</v>
      </c>
      <c r="I71" s="51" t="s">
        <v>4453</v>
      </c>
      <c r="J71" s="51" t="s">
        <v>4319</v>
      </c>
      <c r="K71" s="51" t="s">
        <v>177</v>
      </c>
      <c r="L71" s="51" t="s">
        <v>4120</v>
      </c>
      <c r="M71" s="51" t="s">
        <v>1893</v>
      </c>
      <c r="N71" s="51" t="s">
        <v>4121</v>
      </c>
      <c r="O71" s="51" t="s">
        <v>4585</v>
      </c>
      <c r="P71" s="53"/>
      <c r="Q71" s="51" t="s">
        <v>4644</v>
      </c>
      <c r="R71" s="51" t="s">
        <v>4477</v>
      </c>
      <c r="S71" s="51" t="s">
        <v>4114</v>
      </c>
      <c r="T71" s="51" t="s">
        <v>4126</v>
      </c>
      <c r="U71" s="53">
        <v>1000</v>
      </c>
      <c r="V71" s="51" t="s">
        <v>4579</v>
      </c>
      <c r="W71" s="51" t="s">
        <v>4653</v>
      </c>
      <c r="X71" s="54">
        <v>1000</v>
      </c>
    </row>
    <row r="72" s="30" customFormat="1" ht="25" customHeight="1" spans="1:24">
      <c r="A72" s="51" t="s">
        <v>4579</v>
      </c>
      <c r="B72" s="51" t="s">
        <v>4654</v>
      </c>
      <c r="C72" s="51" t="s">
        <v>1372</v>
      </c>
      <c r="D72" s="51"/>
      <c r="E72" s="52" t="s">
        <v>23</v>
      </c>
      <c r="F72" s="51"/>
      <c r="G72" s="51" t="s">
        <v>172</v>
      </c>
      <c r="H72" s="51" t="s">
        <v>4460</v>
      </c>
      <c r="I72" s="51" t="s">
        <v>4453</v>
      </c>
      <c r="J72" s="51" t="s">
        <v>4319</v>
      </c>
      <c r="K72" s="51" t="s">
        <v>746</v>
      </c>
      <c r="L72" s="51" t="s">
        <v>4655</v>
      </c>
      <c r="M72" s="51" t="s">
        <v>4656</v>
      </c>
      <c r="N72" s="51" t="s">
        <v>806</v>
      </c>
      <c r="O72" s="51" t="s">
        <v>4585</v>
      </c>
      <c r="P72" s="53"/>
      <c r="Q72" s="51" t="s">
        <v>1372</v>
      </c>
      <c r="R72" s="61" t="s">
        <v>4477</v>
      </c>
      <c r="S72" s="51" t="s">
        <v>4657</v>
      </c>
      <c r="T72" s="51" t="s">
        <v>4658</v>
      </c>
      <c r="U72" s="53">
        <v>945</v>
      </c>
      <c r="V72" s="51" t="s">
        <v>4659</v>
      </c>
      <c r="W72" s="51" t="s">
        <v>4660</v>
      </c>
      <c r="X72" s="54">
        <v>945</v>
      </c>
    </row>
    <row r="73" s="30" customFormat="1" ht="25" customHeight="1" spans="1:24">
      <c r="A73" s="51" t="s">
        <v>4579</v>
      </c>
      <c r="B73" s="51" t="s">
        <v>4661</v>
      </c>
      <c r="C73" s="51" t="s">
        <v>1372</v>
      </c>
      <c r="D73" s="51"/>
      <c r="E73" s="52" t="s">
        <v>23</v>
      </c>
      <c r="F73" s="51"/>
      <c r="G73" s="51" t="s">
        <v>172</v>
      </c>
      <c r="H73" s="51" t="s">
        <v>4460</v>
      </c>
      <c r="I73" s="51" t="s">
        <v>4453</v>
      </c>
      <c r="J73" s="51" t="s">
        <v>4319</v>
      </c>
      <c r="K73" s="51" t="s">
        <v>746</v>
      </c>
      <c r="L73" s="51" t="s">
        <v>4655</v>
      </c>
      <c r="M73" s="51" t="s">
        <v>4656</v>
      </c>
      <c r="N73" s="51" t="s">
        <v>806</v>
      </c>
      <c r="O73" s="51" t="s">
        <v>4585</v>
      </c>
      <c r="P73" s="53"/>
      <c r="Q73" s="51" t="s">
        <v>1372</v>
      </c>
      <c r="R73" s="61" t="s">
        <v>4477</v>
      </c>
      <c r="S73" s="51" t="s">
        <v>4657</v>
      </c>
      <c r="T73" s="51" t="s">
        <v>4658</v>
      </c>
      <c r="U73" s="53">
        <v>3002.7</v>
      </c>
      <c r="V73" s="51" t="s">
        <v>4659</v>
      </c>
      <c r="W73" s="51" t="s">
        <v>4660</v>
      </c>
      <c r="X73" s="54">
        <v>3002.7</v>
      </c>
    </row>
    <row r="74" s="30" customFormat="1" ht="25" customHeight="1" spans="1:24">
      <c r="A74" s="51" t="s">
        <v>4579</v>
      </c>
      <c r="B74" s="51" t="s">
        <v>4662</v>
      </c>
      <c r="C74" s="51" t="s">
        <v>1372</v>
      </c>
      <c r="D74" s="51"/>
      <c r="E74" s="52" t="s">
        <v>23</v>
      </c>
      <c r="F74" s="51"/>
      <c r="G74" s="51" t="s">
        <v>172</v>
      </c>
      <c r="H74" s="51" t="s">
        <v>4460</v>
      </c>
      <c r="I74" s="51" t="s">
        <v>4453</v>
      </c>
      <c r="J74" s="51" t="s">
        <v>4319</v>
      </c>
      <c r="K74" s="51" t="s">
        <v>746</v>
      </c>
      <c r="L74" s="51" t="s">
        <v>4663</v>
      </c>
      <c r="M74" s="51" t="s">
        <v>4656</v>
      </c>
      <c r="N74" s="51" t="s">
        <v>806</v>
      </c>
      <c r="O74" s="51" t="s">
        <v>4585</v>
      </c>
      <c r="P74" s="53"/>
      <c r="Q74" s="51" t="s">
        <v>1372</v>
      </c>
      <c r="R74" s="61" t="s">
        <v>4477</v>
      </c>
      <c r="S74" s="51" t="s">
        <v>4657</v>
      </c>
      <c r="T74" s="51" t="s">
        <v>4658</v>
      </c>
      <c r="U74" s="53">
        <v>82539.3</v>
      </c>
      <c r="V74" s="51" t="s">
        <v>4659</v>
      </c>
      <c r="W74" s="51" t="s">
        <v>4660</v>
      </c>
      <c r="X74" s="54">
        <v>82539.3</v>
      </c>
    </row>
    <row r="75" s="30" customFormat="1" ht="25" customHeight="1" spans="1:24">
      <c r="A75" s="41"/>
      <c r="B75" s="41"/>
      <c r="C75" s="41"/>
      <c r="D75" s="41"/>
      <c r="E75" s="49" t="s">
        <v>23</v>
      </c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50"/>
      <c r="Q75" s="41"/>
      <c r="R75" s="62" t="s">
        <v>4664</v>
      </c>
      <c r="S75" s="54" t="s">
        <v>624</v>
      </c>
      <c r="T75" s="41"/>
      <c r="U75" s="50">
        <v>9800</v>
      </c>
      <c r="V75" s="41"/>
      <c r="W75" s="41"/>
      <c r="X75" s="54">
        <v>9800</v>
      </c>
    </row>
    <row r="76" s="30" customFormat="1" ht="25" customHeight="1" spans="1:24">
      <c r="A76" s="41"/>
      <c r="B76" s="41"/>
      <c r="C76" s="41"/>
      <c r="D76" s="41"/>
      <c r="E76" s="49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50"/>
      <c r="Q76" s="41"/>
      <c r="R76" s="62"/>
      <c r="S76" s="54"/>
      <c r="T76" s="41"/>
      <c r="U76" s="50"/>
      <c r="V76" s="41"/>
      <c r="W76" s="41"/>
      <c r="X76" s="54"/>
    </row>
    <row r="77" s="30" customFormat="1" ht="25" customHeight="1" spans="1:24">
      <c r="A77" s="41"/>
      <c r="B77" s="41"/>
      <c r="C77" s="41"/>
      <c r="D77" s="41"/>
      <c r="E77" s="49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50"/>
      <c r="Q77" s="41"/>
      <c r="R77" s="62"/>
      <c r="S77" s="54"/>
      <c r="T77" s="41"/>
      <c r="U77" s="50"/>
      <c r="V77" s="43" t="s">
        <v>4665</v>
      </c>
      <c r="W77" s="44"/>
      <c r="X77" s="45">
        <f>SUM(X54:X75)</f>
        <v>258587</v>
      </c>
    </row>
    <row r="78" s="30" customFormat="1" ht="25" customHeight="1" spans="1:24">
      <c r="A78" s="41"/>
      <c r="B78" s="41"/>
      <c r="C78" s="41"/>
      <c r="D78" s="41"/>
      <c r="E78" s="49" t="s">
        <v>23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50"/>
      <c r="Q78" s="54"/>
      <c r="R78" s="63" t="s">
        <v>4470</v>
      </c>
      <c r="S78" s="54"/>
      <c r="T78" s="64">
        <v>103528874</v>
      </c>
      <c r="U78" s="65"/>
      <c r="V78" s="66">
        <v>46055.8138657407</v>
      </c>
      <c r="W78" s="54"/>
      <c r="X78" s="54">
        <v>19025</v>
      </c>
    </row>
    <row r="79" s="30" customFormat="1" ht="25" customHeight="1" spans="1:24">
      <c r="A79" s="41"/>
      <c r="B79" s="41"/>
      <c r="C79" s="41"/>
      <c r="D79" s="41"/>
      <c r="E79" s="49" t="s">
        <v>23</v>
      </c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50"/>
      <c r="Q79" s="54"/>
      <c r="R79" s="63" t="s">
        <v>4470</v>
      </c>
      <c r="S79" s="54"/>
      <c r="T79" s="64">
        <v>103528874</v>
      </c>
      <c r="U79" s="65"/>
      <c r="V79" s="66">
        <v>46056.4347106482</v>
      </c>
      <c r="W79" s="54"/>
      <c r="X79" s="54">
        <v>40</v>
      </c>
    </row>
    <row r="80" s="32" customFormat="1" spans="1:24">
      <c r="A80" s="67"/>
      <c r="B80" s="67"/>
      <c r="C80" s="67"/>
      <c r="D80" s="67"/>
      <c r="E80" s="68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3" t="s">
        <v>4470</v>
      </c>
      <c r="S80" s="69" t="s">
        <v>4666</v>
      </c>
      <c r="T80" s="67"/>
      <c r="U80" s="67"/>
      <c r="V80" s="47">
        <v>46112</v>
      </c>
      <c r="W80" s="41"/>
      <c r="X80" s="54">
        <v>7962.66</v>
      </c>
    </row>
    <row r="81" spans="18:24">
      <c r="R81" s="63" t="s">
        <v>4470</v>
      </c>
      <c r="S81" s="69" t="s">
        <v>4667</v>
      </c>
      <c r="T81" s="70"/>
      <c r="U81" s="70"/>
      <c r="V81" s="71">
        <v>46106</v>
      </c>
      <c r="W81" s="70"/>
      <c r="X81" s="72">
        <v>450</v>
      </c>
    </row>
    <row r="82" spans="18:24">
      <c r="R82" s="63" t="s">
        <v>4470</v>
      </c>
      <c r="S82" s="69" t="s">
        <v>4668</v>
      </c>
      <c r="T82" s="70"/>
      <c r="U82" s="70"/>
      <c r="V82" s="73">
        <v>46090</v>
      </c>
      <c r="W82" s="70"/>
      <c r="X82" s="72">
        <v>90</v>
      </c>
    </row>
    <row r="83" spans="18:24">
      <c r="R83" s="63" t="s">
        <v>4470</v>
      </c>
      <c r="S83" s="69" t="s">
        <v>4669</v>
      </c>
      <c r="T83" s="70"/>
      <c r="U83" s="70"/>
      <c r="V83" s="73">
        <v>46082</v>
      </c>
      <c r="W83" s="70"/>
      <c r="X83" s="72">
        <v>100</v>
      </c>
    </row>
    <row r="84" spans="18:24">
      <c r="V84" s="43" t="s">
        <v>4670</v>
      </c>
      <c r="W84" s="44"/>
      <c r="X84" s="45">
        <f>SUM(X78:X83)</f>
        <v>27667.66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8"/>
  <sheetViews>
    <sheetView workbookViewId="0">
      <selection activeCell="J11" sqref="J11"/>
    </sheetView>
  </sheetViews>
  <sheetFormatPr defaultColWidth="9.23076923076923" defaultRowHeight="16.8" outlineLevelRow="7"/>
  <cols>
    <col min="3" max="3" width="14" customWidth="1"/>
    <col min="4" max="4" width="13.7692307692308" customWidth="1"/>
    <col min="8" max="8" width="11.4615384615385" customWidth="1"/>
    <col min="9" max="9" width="21.1538461538462" customWidth="1"/>
    <col min="10" max="10" width="24" customWidth="1"/>
    <col min="11" max="11" width="15.7692307692308" customWidth="1"/>
    <col min="12" max="12" width="20.8461538461538" customWidth="1"/>
  </cols>
  <sheetData>
    <row r="2" spans="2:12">
      <c r="B2" s="19" t="s">
        <v>0</v>
      </c>
      <c r="C2" s="19" t="s">
        <v>4671</v>
      </c>
      <c r="D2" s="19" t="s">
        <v>3</v>
      </c>
      <c r="E2" s="19" t="s">
        <v>1</v>
      </c>
      <c r="F2" s="19" t="s">
        <v>2</v>
      </c>
      <c r="G2" s="19" t="s">
        <v>4</v>
      </c>
      <c r="H2" s="20" t="s">
        <v>4672</v>
      </c>
      <c r="I2" s="20"/>
      <c r="J2" s="20"/>
      <c r="K2" s="20"/>
      <c r="L2" s="20"/>
    </row>
    <row r="3" spans="2:12">
      <c r="B3" s="19"/>
      <c r="C3" s="19"/>
      <c r="D3" s="19"/>
      <c r="E3" s="19"/>
      <c r="F3" s="19"/>
      <c r="G3" s="19"/>
      <c r="H3" s="21" t="s">
        <v>4673</v>
      </c>
      <c r="I3" s="19" t="s">
        <v>4674</v>
      </c>
      <c r="J3" s="19" t="s">
        <v>4675</v>
      </c>
      <c r="K3" s="19" t="s">
        <v>4676</v>
      </c>
      <c r="L3" s="19" t="s">
        <v>4677</v>
      </c>
    </row>
    <row r="4" spans="2:12">
      <c r="B4" s="22">
        <v>1</v>
      </c>
      <c r="C4" s="22">
        <v>2025.04</v>
      </c>
      <c r="D4" s="22" t="s">
        <v>4678</v>
      </c>
      <c r="E4" s="22">
        <v>238256</v>
      </c>
      <c r="F4" s="22" t="s">
        <v>23</v>
      </c>
      <c r="G4" s="22" t="s">
        <v>11</v>
      </c>
      <c r="H4" s="22" t="s">
        <v>4679</v>
      </c>
      <c r="I4" s="22" t="s">
        <v>4680</v>
      </c>
      <c r="J4" s="22" t="s">
        <v>4681</v>
      </c>
      <c r="K4" s="23">
        <v>0.3</v>
      </c>
      <c r="L4" s="22" t="s">
        <v>4682</v>
      </c>
    </row>
    <row r="5" spans="2:12">
      <c r="B5" s="24">
        <v>2</v>
      </c>
      <c r="C5" s="24">
        <v>2025.04</v>
      </c>
      <c r="D5" s="24"/>
      <c r="E5" s="24">
        <v>341422</v>
      </c>
      <c r="F5" s="24" t="s">
        <v>9</v>
      </c>
      <c r="G5" s="24"/>
      <c r="H5" s="24" t="s">
        <v>4679</v>
      </c>
      <c r="I5" s="24" t="s">
        <v>4680</v>
      </c>
      <c r="J5" s="24" t="s">
        <v>4683</v>
      </c>
      <c r="K5" s="25">
        <v>0.3</v>
      </c>
      <c r="L5" s="24" t="s">
        <v>4682</v>
      </c>
    </row>
    <row r="6" spans="2:12">
      <c r="B6" s="24">
        <v>3</v>
      </c>
      <c r="C6" s="24">
        <v>2025.04</v>
      </c>
      <c r="D6" s="24"/>
      <c r="E6" s="24">
        <v>404905</v>
      </c>
      <c r="F6" s="24" t="s">
        <v>32</v>
      </c>
      <c r="G6" s="24"/>
      <c r="H6" s="24" t="s">
        <v>4684</v>
      </c>
      <c r="I6" s="24" t="s">
        <v>4685</v>
      </c>
      <c r="J6" s="24" t="s">
        <v>4686</v>
      </c>
      <c r="K6" s="25">
        <v>0.3</v>
      </c>
      <c r="L6" s="24" t="s">
        <v>4682</v>
      </c>
    </row>
    <row r="7" spans="2:12">
      <c r="B7" s="24">
        <v>4</v>
      </c>
      <c r="C7" s="24">
        <v>2025.04</v>
      </c>
      <c r="D7" s="24"/>
      <c r="E7" s="24">
        <v>675069</v>
      </c>
      <c r="F7" s="26" t="s">
        <v>33</v>
      </c>
      <c r="G7" s="24"/>
      <c r="H7" s="24" t="s">
        <v>4687</v>
      </c>
      <c r="I7" s="24"/>
      <c r="J7" s="24"/>
      <c r="K7" s="25"/>
      <c r="L7" s="24"/>
    </row>
    <row r="8" spans="2:12">
      <c r="B8" s="27"/>
      <c r="C8" s="27"/>
      <c r="D8" s="27"/>
      <c r="E8" s="27"/>
      <c r="F8" s="27"/>
      <c r="G8" s="27"/>
      <c r="H8" s="27"/>
      <c r="I8" s="28" t="s">
        <v>4688</v>
      </c>
      <c r="J8" s="28" t="s">
        <v>4689</v>
      </c>
      <c r="K8" s="29" t="s">
        <v>4689</v>
      </c>
      <c r="L8" s="29"/>
    </row>
  </sheetData>
  <mergeCells count="10">
    <mergeCell ref="H2:L2"/>
    <mergeCell ref="K8:L8"/>
    <mergeCell ref="B2:B3"/>
    <mergeCell ref="C2:C3"/>
    <mergeCell ref="D2:D3"/>
    <mergeCell ref="D4:D7"/>
    <mergeCell ref="E2:E3"/>
    <mergeCell ref="F2:F3"/>
    <mergeCell ref="G2:G3"/>
    <mergeCell ref="G4:G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80" zoomScaleNormal="80" workbookViewId="0">
      <selection activeCell="E26" sqref="E26"/>
    </sheetView>
  </sheetViews>
  <sheetFormatPr defaultColWidth="9.23076923076923" defaultRowHeight="16.8"/>
  <cols>
    <col min="1" max="1" width="14.9230769230769" style="1" customWidth="1"/>
    <col min="2" max="2" width="14.9230769230769" customWidth="1"/>
    <col min="3" max="3" width="18.6153846153846" customWidth="1"/>
    <col min="4" max="4" width="11.8461538461538" customWidth="1"/>
    <col min="5" max="5" width="19.6923076923077" customWidth="1"/>
    <col min="6" max="6" width="97.3461538461538" style="2" customWidth="1"/>
    <col min="10" max="10" width="11.8173076923077" customWidth="1"/>
  </cols>
  <sheetData>
    <row r="1" spans="1:10">
      <c r="A1" s="3" t="s">
        <v>4690</v>
      </c>
      <c r="B1" s="4" t="s">
        <v>4691</v>
      </c>
      <c r="C1" s="4" t="s">
        <v>4441</v>
      </c>
      <c r="D1" s="4" t="s">
        <v>4440</v>
      </c>
      <c r="E1" s="4" t="s">
        <v>4692</v>
      </c>
      <c r="F1" s="4" t="s">
        <v>4693</v>
      </c>
      <c r="G1" s="4" t="s">
        <v>4694</v>
      </c>
      <c r="H1" s="4" t="s">
        <v>4695</v>
      </c>
      <c r="I1" s="4" t="s">
        <v>4696</v>
      </c>
      <c r="J1" s="4" t="s">
        <v>4697</v>
      </c>
    </row>
    <row r="2" spans="1:10">
      <c r="A2" s="5">
        <v>1</v>
      </c>
      <c r="B2" s="6">
        <v>45966</v>
      </c>
      <c r="C2" s="7" t="s">
        <v>4698</v>
      </c>
      <c r="D2" s="7" t="s">
        <v>4699</v>
      </c>
      <c r="E2" s="7">
        <v>3215907</v>
      </c>
      <c r="F2" s="8" t="s">
        <v>4700</v>
      </c>
      <c r="G2" s="7" t="s">
        <v>4701</v>
      </c>
      <c r="H2" s="7">
        <v>124000</v>
      </c>
      <c r="I2" s="7">
        <v>1000</v>
      </c>
      <c r="J2" s="7" t="str" cm="1">
        <f t="array" ref="J2">_xlfn._xlws.FILTER('[1]27菁英'!$Q:$Q,'[1]27菁英'!$B:$B=D2)</f>
        <v>王秋雨</v>
      </c>
    </row>
    <row r="3" spans="1:10">
      <c r="A3" s="5">
        <v>2</v>
      </c>
      <c r="B3" s="6">
        <v>45970</v>
      </c>
      <c r="C3" s="7" t="s">
        <v>4702</v>
      </c>
      <c r="D3" s="7" t="s">
        <v>4703</v>
      </c>
      <c r="E3" s="9">
        <v>32345573234573</v>
      </c>
      <c r="F3" s="8" t="s">
        <v>4704</v>
      </c>
      <c r="G3" s="7" t="s">
        <v>4701</v>
      </c>
      <c r="H3" s="7">
        <v>271000</v>
      </c>
      <c r="I3" s="7">
        <v>1000</v>
      </c>
      <c r="J3" s="7" t="str" cm="1">
        <f t="array" ref="J3">_xlfn._xlws.FILTER('[1]27菁英'!$Q:$Q,'[1]27菁英'!$B:$B=D3)</f>
        <v>谭悦</v>
      </c>
    </row>
    <row r="4" spans="1:10">
      <c r="A4" s="5">
        <v>3</v>
      </c>
      <c r="B4" s="6">
        <v>46013</v>
      </c>
      <c r="C4" s="7" t="s">
        <v>4705</v>
      </c>
      <c r="D4" s="7" t="s">
        <v>4706</v>
      </c>
      <c r="E4" s="9">
        <v>32345573234573</v>
      </c>
      <c r="F4" s="8" t="s">
        <v>4704</v>
      </c>
      <c r="G4" s="7" t="s">
        <v>4701</v>
      </c>
      <c r="H4" s="7">
        <v>271000</v>
      </c>
      <c r="I4" s="7">
        <v>1000</v>
      </c>
      <c r="J4" s="7" t="str" cm="1">
        <f t="array" ref="J4">_xlfn._xlws.FILTER('[1]27菁英'!$Q:$Q,'[1]27菁英'!$B:$B=D4)</f>
        <v>谭悦</v>
      </c>
    </row>
    <row r="5" spans="1:10">
      <c r="A5" s="5">
        <v>4</v>
      </c>
      <c r="B5" s="6">
        <v>46019</v>
      </c>
      <c r="C5" s="7" t="s">
        <v>4707</v>
      </c>
      <c r="D5" s="7" t="s">
        <v>4708</v>
      </c>
      <c r="E5" s="9">
        <v>32345602748476</v>
      </c>
      <c r="F5" s="8" t="s">
        <v>4709</v>
      </c>
      <c r="G5" s="7" t="s">
        <v>4701</v>
      </c>
      <c r="H5" s="7">
        <v>135000</v>
      </c>
      <c r="I5" s="7">
        <v>1000</v>
      </c>
      <c r="J5" s="7" t="str" cm="1">
        <f t="array" ref="J5">_xlfn._xlws.FILTER('[1]27菁英'!$Q:$Q,'[1]27菁英'!$B:$B=D5)</f>
        <v>谭悦</v>
      </c>
    </row>
    <row r="6" spans="1:10">
      <c r="A6" s="10">
        <v>5</v>
      </c>
      <c r="B6" s="11">
        <v>46021</v>
      </c>
      <c r="C6" s="12" t="s">
        <v>4710</v>
      </c>
      <c r="D6" s="12" t="s">
        <v>4711</v>
      </c>
      <c r="E6" s="13">
        <v>32345713234573</v>
      </c>
      <c r="F6" s="14" t="s">
        <v>4712</v>
      </c>
      <c r="G6" s="12" t="s">
        <v>4701</v>
      </c>
      <c r="H6" s="12">
        <v>231000</v>
      </c>
      <c r="I6" s="12">
        <v>1000</v>
      </c>
      <c r="J6" s="12" t="str" cm="1">
        <f t="array" ref="J6">_xlfn._xlws.FILTER('[1]27菁英'!$Q:$Q,'[1]27菁英'!$B:$B=D6)</f>
        <v>谭悦</v>
      </c>
    </row>
    <row r="7" spans="1:10">
      <c r="A7" s="5">
        <v>6</v>
      </c>
      <c r="B7" s="6">
        <v>46027</v>
      </c>
      <c r="C7" s="7" t="s">
        <v>4713</v>
      </c>
      <c r="D7" s="7" t="s">
        <v>4714</v>
      </c>
      <c r="E7" s="9">
        <v>32345733234557</v>
      </c>
      <c r="F7" s="8" t="s">
        <v>4715</v>
      </c>
      <c r="G7" s="7" t="s">
        <v>4701</v>
      </c>
      <c r="H7" s="7">
        <v>272000</v>
      </c>
      <c r="I7" s="7">
        <v>1000</v>
      </c>
      <c r="J7" s="7" t="str" cm="1">
        <f t="array" ref="J7">_xlfn._xlws.FILTER('[1]27菁英'!$Q:$Q,'[1]27菁英'!$B:$B=D7)</f>
        <v>刘海玲</v>
      </c>
    </row>
    <row r="8" spans="1:10">
      <c r="A8" s="5">
        <v>7</v>
      </c>
      <c r="B8" s="6">
        <v>46031</v>
      </c>
      <c r="C8" s="7" t="s">
        <v>4716</v>
      </c>
      <c r="D8" s="7" t="s">
        <v>4717</v>
      </c>
      <c r="E8" s="7">
        <v>3234557</v>
      </c>
      <c r="F8" s="8" t="s">
        <v>4718</v>
      </c>
      <c r="G8" s="7" t="s">
        <v>4701</v>
      </c>
      <c r="H8" s="7">
        <v>259000</v>
      </c>
      <c r="I8" s="7">
        <v>1000</v>
      </c>
      <c r="J8" s="7" t="str" cm="1">
        <f t="array" ref="J8">_xlfn._xlws.FILTER('[1]27菁英'!$Q:$Q,'[1]27菁英'!$B:$B=D8)</f>
        <v>刘创</v>
      </c>
    </row>
    <row r="9" spans="1:10">
      <c r="A9" s="5">
        <v>8</v>
      </c>
      <c r="B9" s="6">
        <v>46045</v>
      </c>
      <c r="C9" s="7" t="s">
        <v>4719</v>
      </c>
      <c r="D9" s="7" t="s">
        <v>4720</v>
      </c>
      <c r="E9" s="7">
        <v>3539973</v>
      </c>
      <c r="F9" s="8" t="s">
        <v>4721</v>
      </c>
      <c r="G9" s="7" t="s">
        <v>4701</v>
      </c>
      <c r="H9" s="7">
        <v>209500</v>
      </c>
      <c r="I9" s="7">
        <v>1000</v>
      </c>
      <c r="J9" s="7" t="s">
        <v>4722</v>
      </c>
    </row>
    <row r="10" spans="1:10">
      <c r="A10" s="5">
        <v>9</v>
      </c>
      <c r="B10" s="6">
        <v>46045</v>
      </c>
      <c r="C10" s="7" t="s">
        <v>4723</v>
      </c>
      <c r="D10" s="7" t="s">
        <v>4724</v>
      </c>
      <c r="E10" s="7">
        <v>3234564</v>
      </c>
      <c r="F10" s="8" t="s">
        <v>4725</v>
      </c>
      <c r="G10" s="7" t="s">
        <v>4701</v>
      </c>
      <c r="H10" s="7">
        <v>224000</v>
      </c>
      <c r="I10" s="7">
        <v>1000</v>
      </c>
      <c r="J10" s="7" t="str" cm="1">
        <f t="array" ref="J10">_xlfn._xlws.FILTER('[1]27菁英'!$Q:$Q,'[1]27菁英'!$B:$B=D10)</f>
        <v>徐铁</v>
      </c>
    </row>
    <row r="11" spans="1:10">
      <c r="A11" s="5">
        <v>10</v>
      </c>
      <c r="B11" s="6">
        <v>46046</v>
      </c>
      <c r="C11" s="7" t="s">
        <v>4726</v>
      </c>
      <c r="D11" s="7" t="s">
        <v>4727</v>
      </c>
      <c r="E11" s="7">
        <v>3234556</v>
      </c>
      <c r="F11" s="8" t="s">
        <v>4728</v>
      </c>
      <c r="G11" s="7" t="s">
        <v>4701</v>
      </c>
      <c r="H11" s="7">
        <v>125000</v>
      </c>
      <c r="I11" s="7">
        <v>1000</v>
      </c>
      <c r="J11" s="7" t="str" cm="1">
        <f t="array" ref="J11">_xlfn._xlws.FILTER('[1]27菁英'!$Q:$Q,'[1]27菁英'!$B:$B=D11)</f>
        <v>王一鸣</v>
      </c>
    </row>
    <row r="12" spans="1:10">
      <c r="A12" s="5">
        <v>11</v>
      </c>
      <c r="B12" s="6">
        <v>46062</v>
      </c>
      <c r="C12" s="7" t="s">
        <v>4729</v>
      </c>
      <c r="D12" s="7" t="s">
        <v>4730</v>
      </c>
      <c r="E12" s="7">
        <v>3234570</v>
      </c>
      <c r="F12" s="8" t="s">
        <v>4731</v>
      </c>
      <c r="G12" s="7" t="s">
        <v>4701</v>
      </c>
      <c r="H12" s="7">
        <v>185000</v>
      </c>
      <c r="I12" s="7">
        <v>800</v>
      </c>
      <c r="J12" s="7" t="str" cm="1">
        <f t="array" ref="J12">_xlfn._xlws.FILTER('[1]27菁英'!$Q:$Q,'[1]27菁英'!$B:$B=D12)</f>
        <v>刘海玲</v>
      </c>
    </row>
    <row r="13" spans="1:10">
      <c r="A13" s="5">
        <v>12</v>
      </c>
      <c r="B13" s="6">
        <v>46080</v>
      </c>
      <c r="C13" s="7" t="s">
        <v>4732</v>
      </c>
      <c r="D13" s="7" t="s">
        <v>4733</v>
      </c>
      <c r="E13" s="9">
        <v>35848343584837</v>
      </c>
      <c r="F13" s="8" t="s">
        <v>4734</v>
      </c>
      <c r="G13" s="7" t="s">
        <v>4701</v>
      </c>
      <c r="H13" s="7">
        <v>401000</v>
      </c>
      <c r="I13" s="7">
        <v>800</v>
      </c>
      <c r="J13" s="7" t="str" cm="1">
        <f t="array" ref="J13">_xlfn._xlws.FILTER('[1]27菁英'!$Q:$Q,'[1]27菁英'!$B:$B=D13)</f>
        <v>刘海玲</v>
      </c>
    </row>
    <row r="14" spans="1:10">
      <c r="A14" s="5">
        <v>13</v>
      </c>
      <c r="B14" s="15">
        <v>46082</v>
      </c>
      <c r="C14" s="16" t="s">
        <v>4735</v>
      </c>
      <c r="D14" s="16" t="s">
        <v>4736</v>
      </c>
      <c r="E14" s="16">
        <v>3234555</v>
      </c>
      <c r="F14" s="17" t="s">
        <v>2025</v>
      </c>
      <c r="G14" s="16" t="s">
        <v>4701</v>
      </c>
      <c r="H14" s="16">
        <v>158000</v>
      </c>
      <c r="I14" s="16">
        <v>800</v>
      </c>
      <c r="J14" s="16" t="str" cm="1">
        <f t="array" ref="J14">_xlfn._xlws.FILTER('[1]27菁英'!$Q:$Q,'[1]27菁英'!$B:$B=D14)</f>
        <v>王一鸣</v>
      </c>
    </row>
    <row r="15" spans="1:10">
      <c r="A15" s="5">
        <v>14</v>
      </c>
      <c r="B15" s="15">
        <v>46083</v>
      </c>
      <c r="C15" s="16" t="s">
        <v>3566</v>
      </c>
      <c r="D15" s="16" t="s">
        <v>3557</v>
      </c>
      <c r="E15" s="18">
        <v>32159073234561</v>
      </c>
      <c r="F15" s="17" t="s">
        <v>4737</v>
      </c>
      <c r="G15" s="16" t="s">
        <v>4701</v>
      </c>
      <c r="H15" s="16">
        <v>141000</v>
      </c>
      <c r="I15" s="16">
        <v>800</v>
      </c>
      <c r="J15" s="16" t="str" cm="1">
        <f t="array" ref="J15">_xlfn._xlws.FILTER('[1]27菁英'!$Q:$Q,'[1]27菁英'!$B:$B=D15)</f>
        <v>谭悦</v>
      </c>
    </row>
    <row r="16" spans="1:10">
      <c r="A16" s="5">
        <v>15</v>
      </c>
      <c r="B16" s="15">
        <v>46089</v>
      </c>
      <c r="C16" s="16" t="s">
        <v>4738</v>
      </c>
      <c r="D16" s="16" t="s">
        <v>4739</v>
      </c>
      <c r="E16" s="16">
        <v>3215907</v>
      </c>
      <c r="F16" s="17" t="s">
        <v>3565</v>
      </c>
      <c r="G16" s="16" t="s">
        <v>4701</v>
      </c>
      <c r="H16" s="16">
        <v>122000</v>
      </c>
      <c r="I16" s="16">
        <v>800</v>
      </c>
      <c r="J16" s="16" t="str" cm="1">
        <f t="array" ref="J16">_xlfn._xlws.FILTER('[1]27菁英'!$Q:$Q,'[1]27菁英'!$B:$B=D16)</f>
        <v>汪宇萌</v>
      </c>
    </row>
    <row r="17" spans="1:10">
      <c r="A17" s="5">
        <v>16</v>
      </c>
      <c r="B17" s="15">
        <v>46089</v>
      </c>
      <c r="C17" s="16" t="s">
        <v>4740</v>
      </c>
      <c r="D17" s="16" t="s">
        <v>4741</v>
      </c>
      <c r="E17" s="18">
        <v>32345543234573</v>
      </c>
      <c r="F17" s="17" t="s">
        <v>4742</v>
      </c>
      <c r="G17" s="16" t="s">
        <v>4701</v>
      </c>
      <c r="H17" s="16">
        <v>174000</v>
      </c>
      <c r="I17" s="16">
        <v>800</v>
      </c>
      <c r="J17" s="16" t="str" cm="1">
        <f t="array" ref="J17">_xlfn._xlws.FILTER('[1]27菁英'!$Q:$Q,'[1]27菁英'!$B:$B=D17)</f>
        <v>汪宇萌</v>
      </c>
    </row>
    <row r="18" spans="1:10">
      <c r="A18" s="5">
        <v>17</v>
      </c>
      <c r="B18" s="15">
        <v>46092</v>
      </c>
      <c r="C18" s="16" t="s">
        <v>4743</v>
      </c>
      <c r="D18" s="16" t="s">
        <v>4744</v>
      </c>
      <c r="E18" s="18">
        <v>32345703234561</v>
      </c>
      <c r="F18" s="17" t="s">
        <v>4745</v>
      </c>
      <c r="G18" s="16" t="s">
        <v>4701</v>
      </c>
      <c r="H18" s="16">
        <v>202000</v>
      </c>
      <c r="I18" s="16">
        <v>800</v>
      </c>
      <c r="J18" s="16" t="str" cm="1">
        <f t="array" ref="J18">_xlfn._xlws.FILTER('[1]27菁英'!$Q:$Q,'[1]27菁英'!$B:$B=D18)</f>
        <v>苏乾楠</v>
      </c>
    </row>
    <row r="19" spans="1:10">
      <c r="A19" s="5">
        <v>18</v>
      </c>
      <c r="B19" s="15">
        <v>46093</v>
      </c>
      <c r="C19" s="16" t="s">
        <v>2250</v>
      </c>
      <c r="D19" s="16" t="s">
        <v>2241</v>
      </c>
      <c r="E19" s="18">
        <v>32345573519593</v>
      </c>
      <c r="F19" s="17" t="s">
        <v>4746</v>
      </c>
      <c r="G19" s="16" t="s">
        <v>4701</v>
      </c>
      <c r="H19" s="16">
        <v>370600</v>
      </c>
      <c r="I19" s="16">
        <v>800</v>
      </c>
      <c r="J19" s="16" t="str" cm="1">
        <f t="array" ref="J19">_xlfn._xlws.FILTER('[1]27菁英'!$Q:$Q,'[1]27菁英'!$B:$B=D19)</f>
        <v>谭悦</v>
      </c>
    </row>
    <row r="20" spans="1:10">
      <c r="A20" s="5">
        <v>19</v>
      </c>
      <c r="B20" s="15">
        <v>46097</v>
      </c>
      <c r="C20" s="16" t="s">
        <v>1367</v>
      </c>
      <c r="D20" s="16" t="s">
        <v>1353</v>
      </c>
      <c r="E20" s="16">
        <v>3234555</v>
      </c>
      <c r="F20" s="17" t="s">
        <v>2025</v>
      </c>
      <c r="G20" s="16" t="s">
        <v>4701</v>
      </c>
      <c r="H20" s="16">
        <v>158000</v>
      </c>
      <c r="I20" s="16">
        <v>800</v>
      </c>
      <c r="J20" s="16" t="str" cm="1">
        <f t="array" ref="J20">_xlfn._xlws.FILTER('[1]27菁英'!$Q:$Q,'[1]27菁英'!$B:$B=D20)</f>
        <v>赵星火</v>
      </c>
    </row>
    <row r="21" spans="1:10">
      <c r="A21" s="5">
        <v>20</v>
      </c>
      <c r="B21" s="15">
        <v>46097</v>
      </c>
      <c r="C21" s="16" t="s">
        <v>1995</v>
      </c>
      <c r="D21" s="16" t="s">
        <v>1988</v>
      </c>
      <c r="E21" s="18">
        <v>32345743234573</v>
      </c>
      <c r="F21" s="17" t="s">
        <v>4747</v>
      </c>
      <c r="G21" s="16" t="s">
        <v>4701</v>
      </c>
      <c r="H21" s="16">
        <v>401000</v>
      </c>
      <c r="I21" s="16">
        <v>800</v>
      </c>
      <c r="J21" s="16" t="str" cm="1">
        <f t="array" ref="J21">_xlfn._xlws.FILTER('[1]27菁英'!$Q:$Q,'[1]27菁英'!$B:$B=D21)</f>
        <v>谭悦</v>
      </c>
    </row>
    <row r="22" spans="1:10">
      <c r="A22" s="5">
        <v>21</v>
      </c>
      <c r="B22" s="6">
        <v>46097</v>
      </c>
      <c r="C22" s="7" t="s">
        <v>2040</v>
      </c>
      <c r="D22" s="7" t="s">
        <v>2028</v>
      </c>
      <c r="E22" s="9">
        <v>32345573234573</v>
      </c>
      <c r="F22" s="8" t="s">
        <v>4748</v>
      </c>
      <c r="G22" s="7" t="s">
        <v>4701</v>
      </c>
      <c r="H22" s="7">
        <v>270000</v>
      </c>
      <c r="I22" s="7"/>
      <c r="J22" s="7" t="str" cm="1">
        <f t="array" ref="J22">_xlfn._xlws.FILTER('[1]27菁英'!$Q:$Q,'[1]27菁英'!$B:$B=D22)</f>
        <v>谭悦</v>
      </c>
    </row>
    <row r="23" spans="1:10">
      <c r="A23" s="5">
        <v>22</v>
      </c>
      <c r="B23" s="6">
        <v>46099</v>
      </c>
      <c r="C23" s="7" t="s">
        <v>4749</v>
      </c>
      <c r="D23" s="7" t="s">
        <v>4750</v>
      </c>
      <c r="E23" s="7">
        <v>3215907</v>
      </c>
      <c r="F23" s="8" t="s">
        <v>3565</v>
      </c>
      <c r="G23" s="7" t="s">
        <v>4701</v>
      </c>
      <c r="H23" s="7">
        <v>122000</v>
      </c>
      <c r="I23" s="7"/>
      <c r="J23" s="7" t="str" cm="1">
        <f t="array" ref="J23">_xlfn._xlws.FILTER('[1]27菁英'!$Q:$Q,'[1]27菁英'!$B:$B=D23)</f>
        <v>杨晓超</v>
      </c>
    </row>
    <row r="24" spans="1:10">
      <c r="A24" s="5">
        <v>23</v>
      </c>
      <c r="B24" s="6">
        <v>46102</v>
      </c>
      <c r="C24" s="7" t="s">
        <v>4751</v>
      </c>
      <c r="D24" s="7" t="s">
        <v>4752</v>
      </c>
      <c r="E24" s="7">
        <v>3234570</v>
      </c>
      <c r="F24" s="8" t="s">
        <v>4731</v>
      </c>
      <c r="G24" s="7" t="s">
        <v>4701</v>
      </c>
      <c r="H24" s="7">
        <v>184000</v>
      </c>
      <c r="I24" s="7"/>
      <c r="J24" s="7" t="s">
        <v>1028</v>
      </c>
    </row>
    <row r="25" spans="1:10">
      <c r="A25" s="5">
        <v>24</v>
      </c>
      <c r="B25" s="6">
        <v>46106</v>
      </c>
      <c r="C25" s="7" t="s">
        <v>1249</v>
      </c>
      <c r="D25" s="7" t="s">
        <v>1241</v>
      </c>
      <c r="E25" s="7">
        <v>3234569</v>
      </c>
      <c r="F25" s="8" t="s">
        <v>4753</v>
      </c>
      <c r="G25" s="7" t="s">
        <v>4701</v>
      </c>
      <c r="H25" s="7">
        <v>287000</v>
      </c>
      <c r="I25" s="7"/>
      <c r="J25" s="7" t="s">
        <v>9</v>
      </c>
    </row>
    <row r="26" spans="1:10">
      <c r="A26" s="5">
        <v>25</v>
      </c>
      <c r="B26" s="6">
        <v>46106</v>
      </c>
      <c r="C26" s="7" t="s">
        <v>4754</v>
      </c>
      <c r="D26" s="7" t="s">
        <v>4755</v>
      </c>
      <c r="E26" s="7">
        <v>3234555</v>
      </c>
      <c r="F26" s="8" t="s">
        <v>2025</v>
      </c>
      <c r="G26" s="7" t="s">
        <v>4701</v>
      </c>
      <c r="H26" s="7">
        <v>158500</v>
      </c>
      <c r="I26" s="7"/>
      <c r="J26" s="7" t="s">
        <v>4756</v>
      </c>
    </row>
  </sheetData>
  <autoFilter xmlns:etc="http://www.wps.cn/officeDocument/2017/etCustomData" ref="A1:J26" etc:filterBottomFollowUsedRange="0">
    <extLst/>
  </autoFilter>
  <conditionalFormatting sqref="D$1:D$1048576">
    <cfRule type="duplicateValues" dxfId="1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2&amp;3月签约明细</vt:lpstr>
      <vt:lpstr>业绩核算</vt:lpstr>
      <vt:lpstr>绩效明细</vt:lpstr>
      <vt:lpstr>2&amp;3月退费明细</vt:lpstr>
      <vt:lpstr>4月顾问绩效目标</vt:lpstr>
      <vt:lpstr>菁英签约明细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张宁32</cp:lastModifiedBy>
  <dcterms:created xsi:type="dcterms:W3CDTF">2026-04-03T02:17:00Z</dcterms:created>
  <dcterms:modified xsi:type="dcterms:W3CDTF">2026-04-01T17:20:14Z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A001EE787EED96EC4EE3CC69AADCF1D8_43</vt:lpwstr>
  </property>
</Properties>
</file>