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748\Downloads\"/>
    </mc:Choice>
  </mc:AlternateContent>
  <xr:revisionPtr revIDLastSave="0" documentId="13_ncr:1_{F973AE6E-A7EA-4FFF-A553-7085E6A5F20A}" xr6:coauthVersionLast="47" xr6:coauthVersionMax="47" xr10:uidLastSave="{00000000-0000-0000-0000-000000000000}"/>
  <bookViews>
    <workbookView xWindow="-110" yWindow="-110" windowWidth="19420" windowHeight="10300" activeTab="2" xr2:uid="{F8A6F7DF-882D-4039-97E2-E5A3337C0E16}"/>
  </bookViews>
  <sheets>
    <sheet name="Answer 2" sheetId="7" r:id="rId1"/>
    <sheet name="App Data" sheetId="1" r:id="rId2"/>
    <sheet name="Answer 3,4,5" sheetId="8" r:id="rId3"/>
    <sheet name="Answer 1" sheetId="3" r:id="rId4"/>
    <sheet name="Questions" sheetId="2" r:id="rId5"/>
  </sheets>
  <definedNames>
    <definedName name="_xlnm._FilterDatabase" localSheetId="1" hidden="1">'App Data'!$P$4:$T$147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7" l="1"/>
  <c r="C32" i="7"/>
  <c r="B32" i="7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C22" i="7"/>
  <c r="C26" i="7"/>
  <c r="C30" i="7"/>
  <c r="C27" i="7"/>
  <c r="C24" i="7"/>
  <c r="C29" i="7"/>
  <c r="C23" i="7"/>
  <c r="C31" i="7"/>
  <c r="C28" i="7"/>
  <c r="C25" i="7"/>
  <c r="R11" i="1" l="1"/>
  <c r="T25" i="1"/>
  <c r="S18" i="1"/>
  <c r="S11" i="1"/>
  <c r="T11" i="1"/>
  <c r="R25" i="1"/>
  <c r="T18" i="1"/>
  <c r="R18" i="1"/>
  <c r="S25" i="1"/>
  <c r="T23" i="1"/>
  <c r="R16" i="1"/>
  <c r="R30" i="1"/>
  <c r="S23" i="1"/>
  <c r="S9" i="1"/>
  <c r="T30" i="1"/>
  <c r="R23" i="1"/>
  <c r="T16" i="1"/>
  <c r="T9" i="1"/>
  <c r="S16" i="1"/>
  <c r="R9" i="1"/>
  <c r="S30" i="1"/>
  <c r="S8" i="1"/>
  <c r="R8" i="1"/>
  <c r="T8" i="1"/>
  <c r="S22" i="1"/>
  <c r="T29" i="1"/>
  <c r="T22" i="1"/>
  <c r="R15" i="1"/>
  <c r="S15" i="1"/>
  <c r="T15" i="1"/>
  <c r="T24" i="1"/>
  <c r="R10" i="1"/>
  <c r="R22" i="1"/>
  <c r="S29" i="1"/>
  <c r="T31" i="1"/>
  <c r="T17" i="1"/>
  <c r="R17" i="1"/>
  <c r="T10" i="1"/>
  <c r="R29" i="1"/>
  <c r="S10" i="1"/>
  <c r="R24" i="1"/>
  <c r="S17" i="1"/>
  <c r="R31" i="1"/>
  <c r="S24" i="1"/>
  <c r="S31" i="1"/>
  <c r="E25" i="7"/>
  <c r="E31" i="7"/>
  <c r="D29" i="7"/>
  <c r="E27" i="7"/>
  <c r="E26" i="7"/>
  <c r="D25" i="7"/>
  <c r="D31" i="7"/>
  <c r="E29" i="7"/>
  <c r="D27" i="7"/>
  <c r="D26" i="7"/>
  <c r="D28" i="7"/>
  <c r="D23" i="7"/>
  <c r="D24" i="7"/>
  <c r="E30" i="7"/>
  <c r="E22" i="7"/>
  <c r="E28" i="7"/>
  <c r="E23" i="7"/>
  <c r="E24" i="7"/>
  <c r="D30" i="7"/>
  <c r="D22" i="7"/>
</calcChain>
</file>

<file path=xl/sharedStrings.xml><?xml version="1.0" encoding="utf-8"?>
<sst xmlns="http://schemas.openxmlformats.org/spreadsheetml/2006/main" count="113" uniqueCount="76">
  <si>
    <t>Date</t>
  </si>
  <si>
    <t>Daily Active Users</t>
  </si>
  <si>
    <t>Overall Orders</t>
  </si>
  <si>
    <t>Return Orders</t>
  </si>
  <si>
    <t>Net Orders</t>
  </si>
  <si>
    <t>Conv % (order/DAU)</t>
  </si>
  <si>
    <t>Sign Up Rate</t>
  </si>
  <si>
    <t>New Installs</t>
  </si>
  <si>
    <t>Nav SignUp%</t>
  </si>
  <si>
    <t>Profile SignUp%</t>
  </si>
  <si>
    <t>Net Sales</t>
  </si>
  <si>
    <t>AOV (sales/order)</t>
  </si>
  <si>
    <t>What is the total expected forecast for Nov closure? Feel free to use any predictive technique on Excel to determine this.</t>
  </si>
  <si>
    <t>In case any legacy data is needed, please feel free to make assumptions while answering the questions. Specify the same in the solution set.</t>
  </si>
  <si>
    <t>Are there any discrepencies/anomalies in the data? If yes, how would you fix or clean up the same?</t>
  </si>
  <si>
    <t>What insights can you draw from the overall dataset?</t>
  </si>
  <si>
    <t xml:space="preserve">Provide a view for the month-on-month average for each weekday, for any 3 relevant sales data metrices, without using Pivot Tables. </t>
  </si>
  <si>
    <t>You are asked by a stake-holder if there are any fluctuations in the Sign-Up Rate and what insights you get from the trend of the same. How would you answer that?</t>
  </si>
  <si>
    <t>Month</t>
  </si>
  <si>
    <t>Weekday</t>
  </si>
  <si>
    <t>Avg Net Sales</t>
  </si>
  <si>
    <t>Avg Conv %</t>
  </si>
  <si>
    <t>Avg AOV</t>
  </si>
  <si>
    <t>July</t>
  </si>
  <si>
    <t>Monday</t>
  </si>
  <si>
    <t>JULY</t>
  </si>
  <si>
    <t>Tuesday</t>
  </si>
  <si>
    <t>Wednesday</t>
  </si>
  <si>
    <t>Forecast(Net Sales)</t>
  </si>
  <si>
    <t>Lower Confidence Bound(Net Sales)</t>
  </si>
  <si>
    <t>Upper Confidence Bound(Net Sales)</t>
  </si>
  <si>
    <t>Observations:</t>
  </si>
  <si>
    <t>Insights:</t>
  </si>
  <si>
    <t>Recommendation:</t>
  </si>
  <si>
    <t>Analyze the impact of marketing campaigns on Sign-Up Rates.</t>
  </si>
  <si>
    <t>Investigate low Sign-Up Rate days for potential issues (e.g., website downtime, poor user experience).</t>
  </si>
  <si>
    <t xml:space="preserve">Total Forecast net sales for Nov = </t>
  </si>
  <si>
    <t>Answer 3</t>
  </si>
  <si>
    <t>3. Fluctuations in Sign-Up Rate</t>
  </si>
  <si>
    <t>The Sign-Up Rate fluctuates significantly across days, ranging from 8.12% to 37.82%.</t>
  </si>
  <si>
    <t>Peaks in Sign-Up Rate are observed on specific days (e.g., 31-08-2022: 37.82%), while lows occur on days like 25-09-2022: 8.12%.</t>
  </si>
  <si>
    <t>Campaign Impact: High Sign-Up Rates may correlate with marketing campaigns or promotions.</t>
  </si>
  <si>
    <t>User Behavior: Weekends (e.g., Saturdays and Sundays) often show higher Sign-Up Rates, indicating user preference for signing up during leisure time.</t>
  </si>
  <si>
    <t>Anomalies: Sudden drops (e.g., 25-09-2022) could be due to technical issues or lack of promotional activity.</t>
  </si>
  <si>
    <t>Answer 4</t>
  </si>
  <si>
    <t>4. Discrepancies/Anomalies in the Data</t>
  </si>
  <si>
    <t>Potential Issues:</t>
  </si>
  <si>
    <t>Inconsistent Daily Active Users (DAU):</t>
  </si>
  <si>
    <t>On 14-07-2022, DAU spikes to 119,369, which is significantly higher than the average (~70,000). This could be due to a data entry error or a one-time event (e.g., a viral campaign).</t>
  </si>
  <si>
    <t>Negative Net Orders:</t>
  </si>
  <si>
    <t>On some days, Net Orders are negative (e.g., 05-07-2022: -2,870). This is impossible and indicates a data entry error.</t>
  </si>
  <si>
    <t>AOV Outliers:</t>
  </si>
  <si>
    <t>On 30-07-2022, AOV is 179.43, which is much higher than the average (~100). This could be due to a bulk purchase or incorrect data.</t>
  </si>
  <si>
    <t>Fixes:</t>
  </si>
  <si>
    <t>DAU Spike: Verify if the spike is legitimate (e.g., a promotional event). If not, replace it with the average DAU for that month.</t>
  </si>
  <si>
    <t>Negative Net Orders: Recalculate Net Orders using the formula: Net Orders = Overall Orders - Return Orders.</t>
  </si>
  <si>
    <t>AOV Outliers: Investigate the cause of the outlier. If it’s a data entry error, replace it with the median AOV for that month.</t>
  </si>
  <si>
    <t>Answer 5</t>
  </si>
  <si>
    <t xml:space="preserve"> Insights from the Overall Dataset</t>
  </si>
  <si>
    <t>Key Insights:</t>
  </si>
  <si>
    <t>Seasonality:</t>
  </si>
  <si>
    <t>Net Sales and DAU show a slight upward trend from July to November, indicating potential seasonality (e.g., holiday shopping).</t>
  </si>
  <si>
    <t>Conversion Rate:</t>
  </si>
  <si>
    <t>The average Conversion Rate is around 16-18%, with peaks on specific days (e.g., 13-09-2022: 25.35%). This suggests that targeted campaigns can significantly boost conversions.</t>
  </si>
  <si>
    <t>Return Orders:</t>
  </si>
  <si>
    <t>Return Orders average around 3,000-4,000 per day. High return rates on specific days (e.g., 05-07-2022: 4,953) may indicate issues with product quality or delivery.</t>
  </si>
  <si>
    <t>Sign-Up Rate:</t>
  </si>
  <si>
    <t>The Sign-Up Rate is highly variable, with peaks on weekends and during promotional campaigns. This suggests that user acquisition efforts should focus on these periods.</t>
  </si>
  <si>
    <t>AOV Trends:</t>
  </si>
  <si>
    <t>AOV increases towards the end of the year (e.g., 30-10-2022: 368.22), likely due to higher-value purchases during the holiday season.</t>
  </si>
  <si>
    <t>Recommendations:</t>
  </si>
  <si>
    <t>Optimize Campaigns: Focus on high-conversion days and weekends for marketing efforts.</t>
  </si>
  <si>
    <t>Reduce Returns: Investigate the causes of high return rates and improve product quality or delivery processes.</t>
  </si>
  <si>
    <t>Boost Sign-Ups: Leverage high Sign-Up Rate days for user acquisition campaigns.</t>
  </si>
  <si>
    <t>Forecast Demand: Use historical data to predict demand and optimize inventory management.</t>
  </si>
  <si>
    <t>Answer 1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</si>
</sst>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Segoe UI Light"/>
      <family val="2"/>
    </font>
    <font>
      <b/>
      <sz val="9"/>
      <name val="Segoe UI Black"/>
      <family val="2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0" fontId="0" fillId="33" borderId="0" xfId="0" applyNumberFormat="1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0" fillId="36" borderId="0" xfId="0" applyFill="1" applyAlignment="1">
      <alignment horizontal="center" vertical="center"/>
    </xf>
    <xf numFmtId="0" fontId="0" fillId="36" borderId="0" xfId="0" applyFill="1"/>
    <xf numFmtId="0" fontId="16" fillId="38" borderId="0" xfId="0" applyFont="1" applyFill="1"/>
    <xf numFmtId="0" fontId="19" fillId="37" borderId="0" xfId="0" applyFont="1" applyFill="1" applyAlignment="1">
      <alignment horizontal="center" vertical="top"/>
    </xf>
    <xf numFmtId="0" fontId="19" fillId="37" borderId="0" xfId="0" applyFont="1" applyFill="1" applyAlignment="1">
      <alignment horizontal="center" vertical="top" wrapText="1"/>
    </xf>
    <xf numFmtId="1" fontId="0" fillId="0" borderId="0" xfId="0" applyNumberFormat="1"/>
    <xf numFmtId="1" fontId="0" fillId="35" borderId="12" xfId="0" applyNumberFormat="1" applyFont="1" applyFill="1" applyBorder="1" applyAlignment="1">
      <alignment horizontal="center" vertical="center"/>
    </xf>
    <xf numFmtId="10" fontId="0" fillId="33" borderId="12" xfId="0" applyNumberFormat="1" applyFont="1" applyFill="1" applyBorder="1" applyAlignment="1">
      <alignment horizontal="center" vertical="center"/>
    </xf>
    <xf numFmtId="2" fontId="0" fillId="33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39" borderId="0" xfId="0" applyFill="1" applyBorder="1" applyAlignment="1">
      <alignment horizontal="center" vertical="center"/>
    </xf>
    <xf numFmtId="0" fontId="16" fillId="39" borderId="0" xfId="0" applyFont="1" applyFill="1" applyBorder="1"/>
    <xf numFmtId="0" fontId="19" fillId="39" borderId="0" xfId="0" applyFont="1" applyFill="1" applyBorder="1" applyAlignment="1">
      <alignment horizontal="center" vertical="top"/>
    </xf>
    <xf numFmtId="0" fontId="19" fillId="39" borderId="0" xfId="0" applyFont="1" applyFill="1" applyBorder="1" applyAlignment="1">
      <alignment horizontal="center" vertical="top" wrapText="1"/>
    </xf>
    <xf numFmtId="0" fontId="0" fillId="39" borderId="0" xfId="0" applyFill="1" applyBorder="1"/>
    <xf numFmtId="1" fontId="0" fillId="39" borderId="0" xfId="0" applyNumberFormat="1" applyFont="1" applyFill="1" applyBorder="1" applyAlignment="1">
      <alignment horizontal="center" vertical="center"/>
    </xf>
    <xf numFmtId="10" fontId="0" fillId="39" borderId="0" xfId="0" applyNumberFormat="1" applyFont="1" applyFill="1" applyBorder="1" applyAlignment="1">
      <alignment horizontal="center" vertical="center"/>
    </xf>
    <xf numFmtId="2" fontId="0" fillId="39" borderId="0" xfId="0" applyNumberFormat="1" applyFont="1" applyFill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16" fillId="39" borderId="15" xfId="0" applyFont="1" applyFill="1" applyBorder="1"/>
    <xf numFmtId="0" fontId="19" fillId="39" borderId="15" xfId="0" applyFont="1" applyFill="1" applyBorder="1" applyAlignment="1">
      <alignment horizontal="center" vertical="top"/>
    </xf>
    <xf numFmtId="0" fontId="0" fillId="39" borderId="15" xfId="0" applyFill="1" applyBorder="1"/>
    <xf numFmtId="0" fontId="0" fillId="0" borderId="0" xfId="0" applyBorder="1"/>
    <xf numFmtId="0" fontId="0" fillId="0" borderId="18" xfId="0" applyBorder="1"/>
    <xf numFmtId="0" fontId="0" fillId="0" borderId="11" xfId="0" applyBorder="1"/>
    <xf numFmtId="0" fontId="0" fillId="40" borderId="17" xfId="0" applyFill="1" applyBorder="1"/>
    <xf numFmtId="0" fontId="0" fillId="40" borderId="18" xfId="0" applyFill="1" applyBorder="1"/>
    <xf numFmtId="0" fontId="0" fillId="40" borderId="15" xfId="0" applyFill="1" applyBorder="1"/>
    <xf numFmtId="0" fontId="0" fillId="40" borderId="0" xfId="0" applyFill="1" applyBorder="1"/>
    <xf numFmtId="0" fontId="0" fillId="40" borderId="13" xfId="0" applyFill="1" applyBorder="1"/>
    <xf numFmtId="0" fontId="0" fillId="40" borderId="11" xfId="0" applyFill="1" applyBorder="1"/>
    <xf numFmtId="0" fontId="0" fillId="40" borderId="19" xfId="0" applyFill="1" applyBorder="1"/>
    <xf numFmtId="0" fontId="0" fillId="40" borderId="16" xfId="0" applyFill="1" applyBorder="1"/>
    <xf numFmtId="0" fontId="0" fillId="40" borderId="20" xfId="0" applyFill="1" applyBorder="1"/>
    <xf numFmtId="0" fontId="16" fillId="38" borderId="0" xfId="0" applyFont="1" applyFill="1" applyBorder="1"/>
    <xf numFmtId="0" fontId="0" fillId="41" borderId="17" xfId="0" applyFill="1" applyBorder="1"/>
    <xf numFmtId="0" fontId="0" fillId="41" borderId="18" xfId="0" applyFill="1" applyBorder="1"/>
    <xf numFmtId="0" fontId="0" fillId="41" borderId="19" xfId="0" applyFill="1" applyBorder="1"/>
    <xf numFmtId="0" fontId="0" fillId="41" borderId="15" xfId="0" applyFill="1" applyBorder="1"/>
    <xf numFmtId="0" fontId="0" fillId="41" borderId="0" xfId="0" applyFill="1" applyBorder="1"/>
    <xf numFmtId="0" fontId="0" fillId="41" borderId="16" xfId="0" applyFill="1" applyBorder="1"/>
    <xf numFmtId="0" fontId="0" fillId="41" borderId="13" xfId="0" applyFill="1" applyBorder="1"/>
    <xf numFmtId="0" fontId="0" fillId="41" borderId="11" xfId="0" applyFill="1" applyBorder="1"/>
    <xf numFmtId="0" fontId="0" fillId="41" borderId="20" xfId="0" applyFill="1" applyBorder="1"/>
    <xf numFmtId="0" fontId="0" fillId="42" borderId="17" xfId="0" applyFill="1" applyBorder="1"/>
    <xf numFmtId="0" fontId="0" fillId="42" borderId="18" xfId="0" applyFill="1" applyBorder="1"/>
    <xf numFmtId="0" fontId="0" fillId="42" borderId="19" xfId="0" applyFill="1" applyBorder="1"/>
    <xf numFmtId="0" fontId="0" fillId="42" borderId="15" xfId="0" applyFill="1" applyBorder="1"/>
    <xf numFmtId="0" fontId="0" fillId="42" borderId="0" xfId="0" applyFill="1" applyBorder="1"/>
    <xf numFmtId="0" fontId="0" fillId="42" borderId="16" xfId="0" applyFill="1" applyBorder="1"/>
    <xf numFmtId="0" fontId="0" fillId="42" borderId="13" xfId="0" applyFill="1" applyBorder="1"/>
    <xf numFmtId="0" fontId="0" fillId="42" borderId="11" xfId="0" applyFill="1" applyBorder="1"/>
    <xf numFmtId="0" fontId="0" fillId="42" borderId="20" xfId="0" applyFill="1" applyBorder="1"/>
    <xf numFmtId="0" fontId="0" fillId="42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71360645136754E-2"/>
          <c:y val="1.5851427662451286E-2"/>
          <c:w val="0.92026344533020332"/>
          <c:h val="0.75888195793707602"/>
        </c:manualLayout>
      </c:layout>
      <c:lineChart>
        <c:grouping val="standard"/>
        <c:varyColors val="0"/>
        <c:ser>
          <c:idx val="0"/>
          <c:order val="0"/>
          <c:tx>
            <c:strRef>
              <c:f>'Answer 2'!$B$1</c:f>
              <c:strCache>
                <c:ptCount val="1"/>
                <c:pt idx="0">
                  <c:v>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'Answer 2'!$B$2:$B$31</c:f>
              <c:numCache>
                <c:formatCode>0</c:formatCode>
                <c:ptCount val="30"/>
                <c:pt idx="0">
                  <c:v>1865983.2442955016</c:v>
                </c:pt>
                <c:pt idx="1">
                  <c:v>1666370.3111572294</c:v>
                </c:pt>
                <c:pt idx="2">
                  <c:v>1565863.3032426343</c:v>
                </c:pt>
                <c:pt idx="3">
                  <c:v>1524746.4536118547</c:v>
                </c:pt>
                <c:pt idx="4">
                  <c:v>1695145.572278321</c:v>
                </c:pt>
                <c:pt idx="5">
                  <c:v>1656248.9526817473</c:v>
                </c:pt>
                <c:pt idx="6">
                  <c:v>1381722.9964534657</c:v>
                </c:pt>
                <c:pt idx="7">
                  <c:v>1616290.4988093195</c:v>
                </c:pt>
                <c:pt idx="8">
                  <c:v>1623983.9635570359</c:v>
                </c:pt>
                <c:pt idx="9">
                  <c:v>1480671.8301829509</c:v>
                </c:pt>
                <c:pt idx="10">
                  <c:v>1550273.2077342961</c:v>
                </c:pt>
                <c:pt idx="11">
                  <c:v>1693919.2343172841</c:v>
                </c:pt>
                <c:pt idx="12">
                  <c:v>1306926.6768181717</c:v>
                </c:pt>
                <c:pt idx="13">
                  <c:v>1464472.0323991124</c:v>
                </c:pt>
                <c:pt idx="14">
                  <c:v>1209891.4589905676</c:v>
                </c:pt>
                <c:pt idx="15">
                  <c:v>1370184.4003056975</c:v>
                </c:pt>
                <c:pt idx="16">
                  <c:v>1249889.9780839211</c:v>
                </c:pt>
                <c:pt idx="17">
                  <c:v>1864570.8722708663</c:v>
                </c:pt>
                <c:pt idx="18">
                  <c:v>3038275.2028632592</c:v>
                </c:pt>
                <c:pt idx="19">
                  <c:v>2762349.1883037086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E-432A-B129-20C1400C0623}"/>
            </c:ext>
          </c:extLst>
        </c:ser>
        <c:ser>
          <c:idx val="1"/>
          <c:order val="1"/>
          <c:tx>
            <c:strRef>
              <c:f>'Answer 2'!$C$1</c:f>
              <c:strCache>
                <c:ptCount val="1"/>
                <c:pt idx="0">
                  <c:v>Forecast(Net 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'Answer 2'!$A$2:$A$31</c:f>
              <c:numCache>
                <c:formatCode>m/d/yyyy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'Answer 2'!$C$2:$C$31</c:f>
              <c:numCache>
                <c:formatCode>General</c:formatCode>
                <c:ptCount val="30"/>
                <c:pt idx="19" formatCode="0">
                  <c:v>2762349.1883037086</c:v>
                </c:pt>
                <c:pt idx="20" formatCode="0">
                  <c:v>2787146.8247287427</c:v>
                </c:pt>
                <c:pt idx="21" formatCode="0">
                  <c:v>2811944.4611537764</c:v>
                </c:pt>
                <c:pt idx="22" formatCode="0">
                  <c:v>2836742.0975788105</c:v>
                </c:pt>
                <c:pt idx="23" formatCode="0">
                  <c:v>2861539.7340038447</c:v>
                </c:pt>
                <c:pt idx="24" formatCode="0">
                  <c:v>2886337.3704288788</c:v>
                </c:pt>
                <c:pt idx="25" formatCode="0">
                  <c:v>2911135.0068539125</c:v>
                </c:pt>
                <c:pt idx="26" formatCode="0">
                  <c:v>2935932.6432789466</c:v>
                </c:pt>
                <c:pt idx="27" formatCode="0">
                  <c:v>2960730.2797039808</c:v>
                </c:pt>
                <c:pt idx="28" formatCode="0">
                  <c:v>2985527.9161290149</c:v>
                </c:pt>
                <c:pt idx="29" formatCode="0">
                  <c:v>3010325.5525540486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E-432A-B129-20C1400C0623}"/>
            </c:ext>
          </c:extLst>
        </c:ser>
        <c:ser>
          <c:idx val="2"/>
          <c:order val="2"/>
          <c:tx>
            <c:strRef>
              <c:f>'Answer 2'!$D$1</c:f>
              <c:strCache>
                <c:ptCount val="1"/>
                <c:pt idx="0">
                  <c:v>Lower Confidence Bound(Net 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'Answer 2'!$A$2:$A$31</c:f>
              <c:numCache>
                <c:formatCode>m/d/yyyy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'Answer 2'!$D$2:$D$31</c:f>
              <c:numCache>
                <c:formatCode>General</c:formatCode>
                <c:ptCount val="30"/>
                <c:pt idx="19" formatCode="0">
                  <c:v>2762349.1883037086</c:v>
                </c:pt>
                <c:pt idx="20" formatCode="0">
                  <c:v>2062347.43154969</c:v>
                </c:pt>
                <c:pt idx="21" formatCode="0">
                  <c:v>2001269.7052032677</c:v>
                </c:pt>
                <c:pt idx="22" formatCode="0">
                  <c:v>1948159.029047261</c:v>
                </c:pt>
                <c:pt idx="23" formatCode="0">
                  <c:v>1901074.1488537951</c:v>
                </c:pt>
                <c:pt idx="24" formatCode="0">
                  <c:v>1858749.2124911842</c:v>
                </c:pt>
                <c:pt idx="25" formatCode="0">
                  <c:v>1820304.69622914</c:v>
                </c:pt>
                <c:pt idx="26" formatCode="0">
                  <c:v>1785100.238600573</c:v>
                </c:pt>
                <c:pt idx="27" formatCode="0">
                  <c:v>1752652.5321056258</c:v>
                </c:pt>
                <c:pt idx="28" formatCode="0">
                  <c:v>1722586.239328546</c:v>
                </c:pt>
                <c:pt idx="29" formatCode="0">
                  <c:v>1694603.0215476349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E-432A-B129-20C1400C0623}"/>
            </c:ext>
          </c:extLst>
        </c:ser>
        <c:ser>
          <c:idx val="3"/>
          <c:order val="3"/>
          <c:tx>
            <c:strRef>
              <c:f>'Answer 2'!$E$1</c:f>
              <c:strCache>
                <c:ptCount val="1"/>
                <c:pt idx="0">
                  <c:v>Upper Confidence Bound(Net 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'Answer 2'!$A$2:$A$31</c:f>
              <c:numCache>
                <c:formatCode>m/d/yyyy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'Answer 2'!$E$2:$E$31</c:f>
              <c:numCache>
                <c:formatCode>General</c:formatCode>
                <c:ptCount val="30"/>
                <c:pt idx="19" formatCode="0">
                  <c:v>2762349.1883037086</c:v>
                </c:pt>
                <c:pt idx="20" formatCode="0">
                  <c:v>3511946.2179077957</c:v>
                </c:pt>
                <c:pt idx="21" formatCode="0">
                  <c:v>3622619.217104285</c:v>
                </c:pt>
                <c:pt idx="22" formatCode="0">
                  <c:v>3725325.1661103601</c:v>
                </c:pt>
                <c:pt idx="23" formatCode="0">
                  <c:v>3822005.3191538942</c:v>
                </c:pt>
                <c:pt idx="24" formatCode="0">
                  <c:v>3913925.5283665732</c:v>
                </c:pt>
                <c:pt idx="25" formatCode="0">
                  <c:v>4001965.3174786847</c:v>
                </c:pt>
                <c:pt idx="26" formatCode="0">
                  <c:v>4086765.0479573202</c:v>
                </c:pt>
                <c:pt idx="27" formatCode="0">
                  <c:v>4168808.0273023359</c:v>
                </c:pt>
                <c:pt idx="28" formatCode="0">
                  <c:v>4248469.5929294843</c:v>
                </c:pt>
                <c:pt idx="29" formatCode="0">
                  <c:v>4326048.0835604621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E-432A-B129-20C1400C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62096"/>
        <c:axId val="309060656"/>
      </c:lineChart>
      <c:catAx>
        <c:axId val="309062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0656"/>
        <c:crosses val="autoZero"/>
        <c:auto val="1"/>
        <c:lblAlgn val="ctr"/>
        <c:lblOffset val="100"/>
        <c:noMultiLvlLbl val="0"/>
      </c:catAx>
      <c:valAx>
        <c:axId val="3090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0</xdr:row>
      <xdr:rowOff>0</xdr:rowOff>
    </xdr:from>
    <xdr:to>
      <xdr:col>20</xdr:col>
      <xdr:colOff>111125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3B191-E9F5-A191-0055-8CA2B37A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9A6F76-6256-4E87-97D8-6530C8E87B3F}" name="Table4" displayName="Table4" ref="A1:E32" totalsRowCount="1">
  <autoFilter ref="A1:E31" xr:uid="{FE9A6F76-6256-4E87-97D8-6530C8E87B3F}"/>
  <tableColumns count="5">
    <tableColumn id="1" xr3:uid="{648799F9-B55A-4055-82C4-7E01E48E4A09}" name="Date" dataDxfId="8" totalsRowDxfId="4"/>
    <tableColumn id="2" xr3:uid="{64F08C04-50BB-45BF-B860-465583CC90C9}" name="Net Sales" totalsRowFunction="custom" totalsRowDxfId="3">
      <totalsRowFormula>SUM(B2:B21)</totalsRowFormula>
    </tableColumn>
    <tableColumn id="3" xr3:uid="{A6F1BC88-552F-4499-9937-B20812136797}" name="Forecast(Net Sales)" totalsRowFunction="custom" dataDxfId="7" totalsRowDxfId="2">
      <calculatedColumnFormula>_xlfn.FORECAST.ETS(A2,$B$2:$B$21,$A$2:$A$21,1,1)</calculatedColumnFormula>
      <totalsRowFormula>SUM(C21:C31)</totalsRowFormula>
    </tableColumn>
    <tableColumn id="4" xr3:uid="{865C183C-6421-4277-B5B4-F8715BE29E2A}" name="Lower Confidence Bound(Net Sales)" dataDxfId="6" totalsRowDxfId="1">
      <calculatedColumnFormula>C2-_xlfn.FORECAST.ETS.CONFINT(A2,$B$2:$B$21,$A$2:$A$21,0.95,1,1)</calculatedColumnFormula>
    </tableColumn>
    <tableColumn id="5" xr3:uid="{F09DAD1F-15C0-46EF-9979-CB572266FE46}" name="Upper Confidence Bound(Net Sales)" dataDxfId="5" totalsRow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80787-18C8-448F-8E91-9783149914E6}" name="Table1" displayName="Table1" ref="C4:N147" totalsRowShown="0" headerRowDxfId="22" dataDxfId="21">
  <autoFilter ref="C4:N147" xr:uid="{91180787-18C8-448F-8E91-9783149914E6}"/>
  <tableColumns count="12">
    <tableColumn id="1" xr3:uid="{C3E4BB77-62F5-40DC-BDBC-8753FFC61991}" name="Date" dataDxfId="20"/>
    <tableColumn id="2" xr3:uid="{06FBA2BE-2AE3-4013-8237-1F74B2D68E82}" name="Daily Active Users" dataDxfId="19"/>
    <tableColumn id="3" xr3:uid="{3A7890B1-276F-4C3B-9BA2-76F9EB2DD7C3}" name="Overall Orders" dataDxfId="18"/>
    <tableColumn id="4" xr3:uid="{D3508D93-30F9-4E41-B987-53D44E83149A}" name="Return Orders" dataDxfId="17"/>
    <tableColumn id="5" xr3:uid="{D49EFF09-1A69-42F6-BACB-7D6C00D76D3E}" name="Net Orders" dataDxfId="16"/>
    <tableColumn id="6" xr3:uid="{B320CE2C-9F55-4E8F-B5C7-B50FF7A29F37}" name="New Installs" dataDxfId="15"/>
    <tableColumn id="7" xr3:uid="{FB4C6C0F-6C5E-42A5-8100-851E0200A390}" name="Conv % (order/DAU)" dataDxfId="14"/>
    <tableColumn id="8" xr3:uid="{2255B4EE-0C84-4EA0-848E-88CEF471815E}" name="AOV (sales/order)" dataDxfId="13"/>
    <tableColumn id="9" xr3:uid="{B9F2FCE9-F602-40F3-9874-10008CDCDD34}" name="Net Sales" dataDxfId="12"/>
    <tableColumn id="10" xr3:uid="{C660D7E9-D70D-49B7-BC12-E1513B64696F}" name="Nav SignUp%" dataDxfId="11"/>
    <tableColumn id="11" xr3:uid="{DFA9F54E-4268-4A01-8C02-E2C4871D44BD}" name="Profile SignUp%" dataDxfId="10"/>
    <tableColumn id="12" xr3:uid="{01C1CD98-7FD9-48C7-B1BF-A19F0125AF29}" name="Sign Up Rate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812F-5C7F-4AAD-97FA-DAACA8D438DA}">
  <dimension ref="A1:E33"/>
  <sheetViews>
    <sheetView topLeftCell="E1" workbookViewId="0">
      <selection activeCell="D34" sqref="D34"/>
    </sheetView>
  </sheetViews>
  <sheetFormatPr defaultRowHeight="14.5" x14ac:dyDescent="0.35"/>
  <cols>
    <col min="1" max="1" width="10.08984375" bestFit="1" customWidth="1"/>
    <col min="2" max="2" width="29.08984375" bestFit="1" customWidth="1"/>
    <col min="3" max="3" width="18.81640625" customWidth="1"/>
    <col min="4" max="4" width="32.54296875" customWidth="1"/>
    <col min="5" max="5" width="32.6328125" customWidth="1"/>
  </cols>
  <sheetData>
    <row r="1" spans="1:5" x14ac:dyDescent="0.35">
      <c r="A1" t="s">
        <v>0</v>
      </c>
      <c r="B1" t="s">
        <v>10</v>
      </c>
      <c r="C1" t="s">
        <v>28</v>
      </c>
      <c r="D1" t="s">
        <v>29</v>
      </c>
      <c r="E1" t="s">
        <v>30</v>
      </c>
    </row>
    <row r="2" spans="1:5" x14ac:dyDescent="0.35">
      <c r="A2" s="28">
        <v>44866</v>
      </c>
      <c r="B2" s="23">
        <v>1865983.2442955016</v>
      </c>
    </row>
    <row r="3" spans="1:5" x14ac:dyDescent="0.35">
      <c r="A3" s="28">
        <v>44867</v>
      </c>
      <c r="B3" s="23">
        <v>1666370.3111572294</v>
      </c>
    </row>
    <row r="4" spans="1:5" x14ac:dyDescent="0.35">
      <c r="A4" s="28">
        <v>44868</v>
      </c>
      <c r="B4" s="23">
        <v>1565863.3032426343</v>
      </c>
    </row>
    <row r="5" spans="1:5" x14ac:dyDescent="0.35">
      <c r="A5" s="28">
        <v>44869</v>
      </c>
      <c r="B5" s="23">
        <v>1524746.4536118547</v>
      </c>
    </row>
    <row r="6" spans="1:5" x14ac:dyDescent="0.35">
      <c r="A6" s="28">
        <v>44870</v>
      </c>
      <c r="B6" s="23">
        <v>1695145.572278321</v>
      </c>
    </row>
    <row r="7" spans="1:5" x14ac:dyDescent="0.35">
      <c r="A7" s="28">
        <v>44871</v>
      </c>
      <c r="B7" s="23">
        <v>1656248.9526817473</v>
      </c>
    </row>
    <row r="8" spans="1:5" x14ac:dyDescent="0.35">
      <c r="A8" s="28">
        <v>44872</v>
      </c>
      <c r="B8" s="23">
        <v>1381722.9964534657</v>
      </c>
    </row>
    <row r="9" spans="1:5" x14ac:dyDescent="0.35">
      <c r="A9" s="28">
        <v>44873</v>
      </c>
      <c r="B9" s="23">
        <v>1616290.4988093195</v>
      </c>
    </row>
    <row r="10" spans="1:5" x14ac:dyDescent="0.35">
      <c r="A10" s="28">
        <v>44874</v>
      </c>
      <c r="B10" s="23">
        <v>1623983.9635570359</v>
      </c>
    </row>
    <row r="11" spans="1:5" x14ac:dyDescent="0.35">
      <c r="A11" s="28">
        <v>44875</v>
      </c>
      <c r="B11" s="23">
        <v>1480671.8301829509</v>
      </c>
    </row>
    <row r="12" spans="1:5" x14ac:dyDescent="0.35">
      <c r="A12" s="28">
        <v>44876</v>
      </c>
      <c r="B12" s="23">
        <v>1550273.2077342961</v>
      </c>
    </row>
    <row r="13" spans="1:5" x14ac:dyDescent="0.35">
      <c r="A13" s="28">
        <v>44877</v>
      </c>
      <c r="B13" s="23">
        <v>1693919.2343172841</v>
      </c>
    </row>
    <row r="14" spans="1:5" x14ac:dyDescent="0.35">
      <c r="A14" s="28">
        <v>44878</v>
      </c>
      <c r="B14" s="23">
        <v>1306926.6768181717</v>
      </c>
    </row>
    <row r="15" spans="1:5" x14ac:dyDescent="0.35">
      <c r="A15" s="28">
        <v>44879</v>
      </c>
      <c r="B15" s="23">
        <v>1464472.0323991124</v>
      </c>
    </row>
    <row r="16" spans="1:5" x14ac:dyDescent="0.35">
      <c r="A16" s="28">
        <v>44880</v>
      </c>
      <c r="B16" s="23">
        <v>1209891.4589905676</v>
      </c>
    </row>
    <row r="17" spans="1:5" x14ac:dyDescent="0.35">
      <c r="A17" s="28">
        <v>44881</v>
      </c>
      <c r="B17" s="23">
        <v>1370184.4003056975</v>
      </c>
    </row>
    <row r="18" spans="1:5" x14ac:dyDescent="0.35">
      <c r="A18" s="28">
        <v>44882</v>
      </c>
      <c r="B18" s="23">
        <v>1249889.9780839211</v>
      </c>
    </row>
    <row r="19" spans="1:5" x14ac:dyDescent="0.35">
      <c r="A19" s="28">
        <v>44883</v>
      </c>
      <c r="B19" s="23">
        <v>1864570.8722708663</v>
      </c>
    </row>
    <row r="20" spans="1:5" x14ac:dyDescent="0.35">
      <c r="A20" s="28">
        <v>44884</v>
      </c>
      <c r="B20" s="23">
        <v>3038275.2028632592</v>
      </c>
    </row>
    <row r="21" spans="1:5" x14ac:dyDescent="0.35">
      <c r="A21" s="28">
        <v>44885</v>
      </c>
      <c r="B21" s="23">
        <v>2762349.1883037086</v>
      </c>
      <c r="C21" s="23">
        <v>2762349.1883037086</v>
      </c>
      <c r="D21" s="23">
        <v>2762349.1883037086</v>
      </c>
      <c r="E21" s="23">
        <v>2762349.1883037086</v>
      </c>
    </row>
    <row r="22" spans="1:5" x14ac:dyDescent="0.35">
      <c r="A22" s="28">
        <v>44886</v>
      </c>
      <c r="C22" s="23">
        <f>_xlfn.FORECAST.ETS(A22,$B$2:$B$21,$A$2:$A$21,1,1)</f>
        <v>2787146.8247287427</v>
      </c>
      <c r="D22" s="23">
        <f>C22-_xlfn.FORECAST.ETS.CONFINT(A22,$B$2:$B$21,$A$2:$A$21,0.95,1,1)</f>
        <v>2062347.43154969</v>
      </c>
      <c r="E22" s="23">
        <f>C22+_xlfn.FORECAST.ETS.CONFINT(A22,$B$2:$B$21,$A$2:$A$21,0.95,1,1)</f>
        <v>3511946.2179077957</v>
      </c>
    </row>
    <row r="23" spans="1:5" x14ac:dyDescent="0.35">
      <c r="A23" s="28">
        <v>44887</v>
      </c>
      <c r="C23" s="23">
        <f>_xlfn.FORECAST.ETS(A23,$B$2:$B$21,$A$2:$A$21,1,1)</f>
        <v>2811944.4611537764</v>
      </c>
      <c r="D23" s="23">
        <f>C23-_xlfn.FORECAST.ETS.CONFINT(A23,$B$2:$B$21,$A$2:$A$21,0.95,1,1)</f>
        <v>2001269.7052032677</v>
      </c>
      <c r="E23" s="23">
        <f>C23+_xlfn.FORECAST.ETS.CONFINT(A23,$B$2:$B$21,$A$2:$A$21,0.95,1,1)</f>
        <v>3622619.217104285</v>
      </c>
    </row>
    <row r="24" spans="1:5" x14ac:dyDescent="0.35">
      <c r="A24" s="28">
        <v>44888</v>
      </c>
      <c r="C24" s="23">
        <f>_xlfn.FORECAST.ETS(A24,$B$2:$B$21,$A$2:$A$21,1,1)</f>
        <v>2836742.0975788105</v>
      </c>
      <c r="D24" s="23">
        <f>C24-_xlfn.FORECAST.ETS.CONFINT(A24,$B$2:$B$21,$A$2:$A$21,0.95,1,1)</f>
        <v>1948159.029047261</v>
      </c>
      <c r="E24" s="23">
        <f>C24+_xlfn.FORECAST.ETS.CONFINT(A24,$B$2:$B$21,$A$2:$A$21,0.95,1,1)</f>
        <v>3725325.1661103601</v>
      </c>
    </row>
    <row r="25" spans="1:5" x14ac:dyDescent="0.35">
      <c r="A25" s="28">
        <v>44889</v>
      </c>
      <c r="C25" s="23">
        <f>_xlfn.FORECAST.ETS(A25,$B$2:$B$21,$A$2:$A$21,1,1)</f>
        <v>2861539.7340038447</v>
      </c>
      <c r="D25" s="23">
        <f>C25-_xlfn.FORECAST.ETS.CONFINT(A25,$B$2:$B$21,$A$2:$A$21,0.95,1,1)</f>
        <v>1901074.1488537951</v>
      </c>
      <c r="E25" s="23">
        <f>C25+_xlfn.FORECAST.ETS.CONFINT(A25,$B$2:$B$21,$A$2:$A$21,0.95,1,1)</f>
        <v>3822005.3191538942</v>
      </c>
    </row>
    <row r="26" spans="1:5" x14ac:dyDescent="0.35">
      <c r="A26" s="28">
        <v>44890</v>
      </c>
      <c r="C26" s="23">
        <f>_xlfn.FORECAST.ETS(A26,$B$2:$B$21,$A$2:$A$21,1,1)</f>
        <v>2886337.3704288788</v>
      </c>
      <c r="D26" s="23">
        <f>C26-_xlfn.FORECAST.ETS.CONFINT(A26,$B$2:$B$21,$A$2:$A$21,0.95,1,1)</f>
        <v>1858749.2124911842</v>
      </c>
      <c r="E26" s="23">
        <f>C26+_xlfn.FORECAST.ETS.CONFINT(A26,$B$2:$B$21,$A$2:$A$21,0.95,1,1)</f>
        <v>3913925.5283665732</v>
      </c>
    </row>
    <row r="27" spans="1:5" x14ac:dyDescent="0.35">
      <c r="A27" s="28">
        <v>44891</v>
      </c>
      <c r="C27" s="23">
        <f>_xlfn.FORECAST.ETS(A27,$B$2:$B$21,$A$2:$A$21,1,1)</f>
        <v>2911135.0068539125</v>
      </c>
      <c r="D27" s="23">
        <f>C27-_xlfn.FORECAST.ETS.CONFINT(A27,$B$2:$B$21,$A$2:$A$21,0.95,1,1)</f>
        <v>1820304.69622914</v>
      </c>
      <c r="E27" s="23">
        <f>C27+_xlfn.FORECAST.ETS.CONFINT(A27,$B$2:$B$21,$A$2:$A$21,0.95,1,1)</f>
        <v>4001965.3174786847</v>
      </c>
    </row>
    <row r="28" spans="1:5" x14ac:dyDescent="0.35">
      <c r="A28" s="28">
        <v>44892</v>
      </c>
      <c r="C28" s="23">
        <f>_xlfn.FORECAST.ETS(A28,$B$2:$B$21,$A$2:$A$21,1,1)</f>
        <v>2935932.6432789466</v>
      </c>
      <c r="D28" s="23">
        <f>C28-_xlfn.FORECAST.ETS.CONFINT(A28,$B$2:$B$21,$A$2:$A$21,0.95,1,1)</f>
        <v>1785100.238600573</v>
      </c>
      <c r="E28" s="23">
        <f>C28+_xlfn.FORECAST.ETS.CONFINT(A28,$B$2:$B$21,$A$2:$A$21,0.95,1,1)</f>
        <v>4086765.0479573202</v>
      </c>
    </row>
    <row r="29" spans="1:5" x14ac:dyDescent="0.35">
      <c r="A29" s="28">
        <v>44893</v>
      </c>
      <c r="C29" s="23">
        <f>_xlfn.FORECAST.ETS(A29,$B$2:$B$21,$A$2:$A$21,1,1)</f>
        <v>2960730.2797039808</v>
      </c>
      <c r="D29" s="23">
        <f>C29-_xlfn.FORECAST.ETS.CONFINT(A29,$B$2:$B$21,$A$2:$A$21,0.95,1,1)</f>
        <v>1752652.5321056258</v>
      </c>
      <c r="E29" s="23">
        <f>C29+_xlfn.FORECAST.ETS.CONFINT(A29,$B$2:$B$21,$A$2:$A$21,0.95,1,1)</f>
        <v>4168808.0273023359</v>
      </c>
    </row>
    <row r="30" spans="1:5" x14ac:dyDescent="0.35">
      <c r="A30" s="28">
        <v>44894</v>
      </c>
      <c r="C30" s="23">
        <f>_xlfn.FORECAST.ETS(A30,$B$2:$B$21,$A$2:$A$21,1,1)</f>
        <v>2985527.9161290149</v>
      </c>
      <c r="D30" s="23">
        <f>C30-_xlfn.FORECAST.ETS.CONFINT(A30,$B$2:$B$21,$A$2:$A$21,0.95,1,1)</f>
        <v>1722586.239328546</v>
      </c>
      <c r="E30" s="23">
        <f>C30+_xlfn.FORECAST.ETS.CONFINT(A30,$B$2:$B$21,$A$2:$A$21,0.95,1,1)</f>
        <v>4248469.5929294843</v>
      </c>
    </row>
    <row r="31" spans="1:5" x14ac:dyDescent="0.35">
      <c r="A31" s="28">
        <v>44895</v>
      </c>
      <c r="C31" s="23">
        <f>_xlfn.FORECAST.ETS(A31,$B$2:$B$21,$A$2:$A$21,1,1)</f>
        <v>3010325.5525540486</v>
      </c>
      <c r="D31" s="23">
        <f>C31-_xlfn.FORECAST.ETS.CONFINT(A31,$B$2:$B$21,$A$2:$A$21,0.95,1,1)</f>
        <v>1694603.0215476349</v>
      </c>
      <c r="E31" s="23">
        <f>C31+_xlfn.FORECAST.ETS.CONFINT(A31,$B$2:$B$21,$A$2:$A$21,0.95,1,1)</f>
        <v>4326048.0835604621</v>
      </c>
    </row>
    <row r="32" spans="1:5" x14ac:dyDescent="0.35">
      <c r="A32" s="28"/>
      <c r="B32" s="23">
        <f>SUM(B2:B21)</f>
        <v>33587779.378356941</v>
      </c>
      <c r="C32" s="23">
        <f>SUM(C21:C31)</f>
        <v>31749711.074717667</v>
      </c>
      <c r="D32" s="23"/>
      <c r="E32" s="23"/>
    </row>
    <row r="33" spans="2:3" x14ac:dyDescent="0.35">
      <c r="B33" s="20" t="s">
        <v>36</v>
      </c>
      <c r="C33" s="20">
        <f>SUM(Table4[[#Totals],[Net Sales]:[Forecast(Net Sales)]])</f>
        <v>65337490.453074604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731A-EA36-421C-81C6-79DA67C0266C}">
  <dimension ref="C2:AI148"/>
  <sheetViews>
    <sheetView topLeftCell="J1" workbookViewId="0">
      <selection activeCell="L10" sqref="L10"/>
    </sheetView>
  </sheetViews>
  <sheetFormatPr defaultColWidth="8.90625" defaultRowHeight="14.5" x14ac:dyDescent="0.35"/>
  <cols>
    <col min="1" max="2" width="8.90625" style="4"/>
    <col min="3" max="3" width="10.36328125" style="4" bestFit="1" customWidth="1"/>
    <col min="4" max="4" width="20.36328125" style="4" bestFit="1" customWidth="1"/>
    <col min="5" max="5" width="17.36328125" style="4" bestFit="1" customWidth="1"/>
    <col min="6" max="6" width="17.08984375" style="4" bestFit="1" customWidth="1"/>
    <col min="7" max="7" width="14.453125" style="4" bestFit="1" customWidth="1"/>
    <col min="8" max="8" width="15.453125" style="4" bestFit="1" customWidth="1"/>
    <col min="9" max="9" width="22.90625" style="4" bestFit="1" customWidth="1"/>
    <col min="10" max="10" width="20.54296875" style="5" bestFit="1" customWidth="1"/>
    <col min="11" max="11" width="13.08984375" style="6" bestFit="1" customWidth="1"/>
    <col min="12" max="12" width="16.6328125" style="5" bestFit="1" customWidth="1"/>
    <col min="13" max="13" width="18.90625" style="5" bestFit="1" customWidth="1"/>
    <col min="14" max="14" width="16.08984375" style="5" bestFit="1" customWidth="1"/>
    <col min="15" max="15" width="8.90625" style="4"/>
    <col min="16" max="16" width="9.90625" style="4" bestFit="1" customWidth="1"/>
    <col min="17" max="17" width="8.90625" style="4"/>
    <col min="18" max="18" width="12.26953125" style="4" customWidth="1"/>
    <col min="19" max="19" width="11.7265625" style="4" customWidth="1"/>
    <col min="20" max="26" width="8.90625" style="4"/>
    <col min="27" max="27" width="14.453125" style="4" bestFit="1" customWidth="1"/>
    <col min="28" max="28" width="17.54296875" style="4" bestFit="1" customWidth="1"/>
    <col min="29" max="29" width="21.54296875" style="4" bestFit="1" customWidth="1"/>
    <col min="30" max="30" width="19.90625" style="4" bestFit="1" customWidth="1"/>
    <col min="31" max="31" width="10.6328125" style="4" bestFit="1" customWidth="1"/>
    <col min="32" max="32" width="8.54296875" style="4" bestFit="1" customWidth="1"/>
    <col min="33" max="33" width="5.90625" style="4" bestFit="1" customWidth="1"/>
    <col min="34" max="34" width="8.26953125" style="4" bestFit="1" customWidth="1"/>
    <col min="35" max="35" width="10.7265625" style="4" bestFit="1" customWidth="1"/>
    <col min="36" max="16384" width="8.90625" style="4"/>
  </cols>
  <sheetData>
    <row r="2" spans="3:35" x14ac:dyDescent="0.35">
      <c r="O2" s="75"/>
      <c r="P2" s="75" t="s">
        <v>75</v>
      </c>
      <c r="Q2" s="75"/>
      <c r="S2" s="27"/>
      <c r="T2" s="5"/>
    </row>
    <row r="4" spans="3:35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7</v>
      </c>
      <c r="I4" s="1" t="s">
        <v>5</v>
      </c>
      <c r="J4" s="2" t="s">
        <v>11</v>
      </c>
      <c r="K4" s="3" t="s">
        <v>10</v>
      </c>
      <c r="L4" s="2" t="s">
        <v>8</v>
      </c>
      <c r="M4" s="2" t="s">
        <v>9</v>
      </c>
      <c r="N4" s="2" t="s">
        <v>6</v>
      </c>
      <c r="P4" s="16" t="s">
        <v>18</v>
      </c>
      <c r="Q4" s="16" t="s">
        <v>19</v>
      </c>
      <c r="R4" s="17" t="s">
        <v>20</v>
      </c>
      <c r="S4" s="17" t="s">
        <v>21</v>
      </c>
      <c r="T4" s="17" t="s">
        <v>22</v>
      </c>
      <c r="AC4"/>
      <c r="AD4"/>
      <c r="AE4"/>
    </row>
    <row r="5" spans="3:35" x14ac:dyDescent="0.35">
      <c r="C5" s="8">
        <v>44743</v>
      </c>
      <c r="D5" s="9">
        <v>63668</v>
      </c>
      <c r="E5" s="9">
        <v>11065</v>
      </c>
      <c r="F5" s="9">
        <v>3520</v>
      </c>
      <c r="G5" s="7">
        <v>6656</v>
      </c>
      <c r="H5" s="9">
        <v>10507</v>
      </c>
      <c r="I5" s="10">
        <v>0.17380000000000001</v>
      </c>
      <c r="J5" s="11">
        <v>105.15698147311301</v>
      </c>
      <c r="K5" s="12">
        <v>1163614.4102395601</v>
      </c>
      <c r="L5" s="11">
        <v>0.86</v>
      </c>
      <c r="M5" s="11">
        <v>3.02</v>
      </c>
      <c r="N5" s="11">
        <v>20.682145779999999</v>
      </c>
      <c r="P5" s="4" t="str">
        <f>TEXT(Table1[[#This Row],[Date]], "MMMM")</f>
        <v>July</v>
      </c>
      <c r="Q5" t="str">
        <f>TEXT(Table1[[#This Row],[Date]], "DDDD")</f>
        <v>Friday</v>
      </c>
      <c r="R5" s="24"/>
      <c r="S5" s="27"/>
      <c r="T5" s="5"/>
      <c r="AA5"/>
      <c r="AB5"/>
      <c r="AC5"/>
      <c r="AD5"/>
      <c r="AE5"/>
      <c r="AF5"/>
      <c r="AG5"/>
      <c r="AH5"/>
      <c r="AI5"/>
    </row>
    <row r="6" spans="3:35" x14ac:dyDescent="0.35">
      <c r="C6" s="8">
        <v>44744</v>
      </c>
      <c r="D6" s="9">
        <v>60673</v>
      </c>
      <c r="E6" s="9">
        <v>13161</v>
      </c>
      <c r="F6" s="9">
        <v>3482</v>
      </c>
      <c r="G6" s="7">
        <v>9241</v>
      </c>
      <c r="H6" s="9">
        <v>17970</v>
      </c>
      <c r="I6" s="10">
        <v>0.21690000000000001</v>
      </c>
      <c r="J6" s="11">
        <v>86.41850923182129</v>
      </c>
      <c r="K6" s="12">
        <v>1137265.3086839754</v>
      </c>
      <c r="L6" s="11">
        <v>1.51</v>
      </c>
      <c r="M6" s="11">
        <v>2.97</v>
      </c>
      <c r="N6" s="11">
        <v>18.923544119999999</v>
      </c>
      <c r="P6" s="4" t="str">
        <f>TEXT(Table1[[#This Row],[Date]], "MMMM")</f>
        <v>July</v>
      </c>
      <c r="Q6" t="str">
        <f>TEXT(Table1[[#This Row],[Date]], "DDDD")</f>
        <v>Saturday</v>
      </c>
      <c r="R6" s="24"/>
      <c r="S6" s="25"/>
      <c r="T6" s="26"/>
      <c r="AA6"/>
      <c r="AB6"/>
      <c r="AC6"/>
      <c r="AD6"/>
      <c r="AE6"/>
      <c r="AF6"/>
      <c r="AG6"/>
      <c r="AH6"/>
      <c r="AI6"/>
    </row>
    <row r="7" spans="3:35" x14ac:dyDescent="0.35">
      <c r="C7" s="8">
        <v>44745</v>
      </c>
      <c r="D7" s="9">
        <v>62619</v>
      </c>
      <c r="E7" s="9">
        <v>10299</v>
      </c>
      <c r="F7" s="9">
        <v>1540</v>
      </c>
      <c r="G7" s="7">
        <v>8506</v>
      </c>
      <c r="H7" s="9">
        <v>11334</v>
      </c>
      <c r="I7" s="10">
        <v>0.16450000000000001</v>
      </c>
      <c r="J7" s="11">
        <v>103.54772307991067</v>
      </c>
      <c r="K7" s="12">
        <v>1066627.0263684825</v>
      </c>
      <c r="L7" s="11">
        <v>1.61</v>
      </c>
      <c r="M7" s="11">
        <v>2.2999999999999998</v>
      </c>
      <c r="N7" s="11">
        <v>23.09167923</v>
      </c>
      <c r="P7" s="4" t="str">
        <f>TEXT(Table1[[#This Row],[Date]], "MMMM")</f>
        <v>July</v>
      </c>
      <c r="Q7" t="str">
        <f>TEXT(Table1[[#This Row],[Date]], "DDDD")</f>
        <v>Sunday</v>
      </c>
      <c r="R7" s="24"/>
      <c r="S7" s="25"/>
      <c r="T7" s="26"/>
      <c r="AA7"/>
      <c r="AB7"/>
      <c r="AC7"/>
      <c r="AD7"/>
      <c r="AE7"/>
      <c r="AF7"/>
      <c r="AG7"/>
      <c r="AH7"/>
      <c r="AI7"/>
    </row>
    <row r="8" spans="3:35" x14ac:dyDescent="0.35">
      <c r="C8" s="8">
        <v>44746</v>
      </c>
      <c r="D8" s="9">
        <v>59544</v>
      </c>
      <c r="E8" s="9">
        <v>11262</v>
      </c>
      <c r="F8" s="9">
        <v>2805</v>
      </c>
      <c r="G8" s="7">
        <v>7787</v>
      </c>
      <c r="H8" s="9">
        <v>14398</v>
      </c>
      <c r="I8" s="10">
        <v>0.18909999999999999</v>
      </c>
      <c r="J8" s="11">
        <v>107.69596874445037</v>
      </c>
      <c r="K8" s="12">
        <v>1212631.8810680874</v>
      </c>
      <c r="L8" s="11">
        <v>1.24</v>
      </c>
      <c r="M8" s="11">
        <v>2.94</v>
      </c>
      <c r="N8" s="11">
        <v>17.59355369</v>
      </c>
      <c r="P8" s="4" t="str">
        <f>TEXT(Table1[[#This Row],[Date]], "MMMM")</f>
        <v>July</v>
      </c>
      <c r="Q8" t="str">
        <f>TEXT(Table1[[#This Row],[Date]], "DDDD")</f>
        <v>Monday</v>
      </c>
      <c r="R8" s="24">
        <f>AVERAGEIFS(K8:K29, P8:P29, "July", Q8:Q29, "Monday")</f>
        <v>1218198.3615791616</v>
      </c>
      <c r="S8" s="25">
        <f>AVERAGEIFS(I8:I29, P8:P29, "July", Q8:Q29, "Monday")</f>
        <v>0.16309999999999999</v>
      </c>
      <c r="T8" s="26">
        <f>AVERAGEIFS(J8:J29, P8:P29, "July", Q8:Q29, "Monday")</f>
        <v>113.47851710147269</v>
      </c>
      <c r="AA8"/>
      <c r="AB8"/>
      <c r="AC8"/>
      <c r="AD8"/>
      <c r="AE8"/>
      <c r="AF8"/>
      <c r="AG8"/>
      <c r="AH8"/>
      <c r="AI8"/>
    </row>
    <row r="9" spans="3:35" x14ac:dyDescent="0.35">
      <c r="C9" s="8">
        <v>44747</v>
      </c>
      <c r="D9" s="9">
        <v>60947</v>
      </c>
      <c r="E9" s="9">
        <v>11618</v>
      </c>
      <c r="F9" s="9">
        <v>4953</v>
      </c>
      <c r="G9" s="7">
        <v>5683</v>
      </c>
      <c r="H9" s="9">
        <v>16841</v>
      </c>
      <c r="I9" s="10">
        <v>0.19059999999999999</v>
      </c>
      <c r="J9" s="11">
        <v>97.268720950249616</v>
      </c>
      <c r="K9" s="12">
        <v>1129921.921834877</v>
      </c>
      <c r="L9" s="11">
        <v>1.51</v>
      </c>
      <c r="M9" s="11">
        <v>2.61</v>
      </c>
      <c r="N9" s="11">
        <v>22.507709850000001</v>
      </c>
      <c r="P9" s="4" t="str">
        <f>TEXT(Table1[[#This Row],[Date]], "MMMM")</f>
        <v>July</v>
      </c>
      <c r="Q9" t="str">
        <f>TEXT(Table1[[#This Row],[Date]], "DDDD")</f>
        <v>Tuesday</v>
      </c>
      <c r="R9" s="24">
        <f>AVERAGEIFS(K9:K30, P9:P30, "July", Q9:Q30, "Tuesday")</f>
        <v>1179705.2348911038</v>
      </c>
      <c r="S9" s="25">
        <f>AVERAGEIFS(I8:I29, P8:P29, "July", Q8:Q29, "Tuesday")</f>
        <v>0.19003333333333336</v>
      </c>
      <c r="T9" s="26">
        <f>AVERAGEIFS(J8:J29, P8:P29, "July", Q8:Q29, "Tuesday")</f>
        <v>94.267103657225903</v>
      </c>
      <c r="AA9"/>
      <c r="AB9"/>
      <c r="AC9"/>
      <c r="AD9"/>
      <c r="AE9"/>
      <c r="AF9"/>
      <c r="AG9"/>
      <c r="AH9"/>
      <c r="AI9"/>
    </row>
    <row r="10" spans="3:35" x14ac:dyDescent="0.35">
      <c r="C10" s="8">
        <v>44748</v>
      </c>
      <c r="D10" s="9">
        <v>63399</v>
      </c>
      <c r="E10" s="9">
        <v>11750</v>
      </c>
      <c r="F10" s="9">
        <v>3905</v>
      </c>
      <c r="G10" s="7">
        <v>7285</v>
      </c>
      <c r="H10" s="9">
        <v>17378</v>
      </c>
      <c r="I10" s="10">
        <v>0.18529999999999999</v>
      </c>
      <c r="J10" s="11">
        <v>97.84246808510639</v>
      </c>
      <c r="K10" s="12">
        <v>1149437.1417038552</v>
      </c>
      <c r="L10" s="11">
        <v>1.02</v>
      </c>
      <c r="M10" s="11">
        <v>2.99</v>
      </c>
      <c r="N10" s="11">
        <v>24.386075909999999</v>
      </c>
      <c r="P10" s="4" t="str">
        <f>TEXT(Table1[[#This Row],[Date]], "MMMM")</f>
        <v>July</v>
      </c>
      <c r="Q10" t="str">
        <f>TEXT(Table1[[#This Row],[Date]], "DDDD")</f>
        <v>Wednesday</v>
      </c>
      <c r="R10" s="24">
        <f>AVERAGEIFS(K10:K31, P10:P31, "July", Q10:Q31, "Wednesday")</f>
        <v>1263516.454823876</v>
      </c>
      <c r="S10" s="25">
        <f>AVERAGEIFS(I10:I31, P10:P31, "July", Q10:Q31, "Wednesday")</f>
        <v>0.1865</v>
      </c>
      <c r="T10" s="26">
        <f>AVERAGEIFS(J10:J31, P10:P31, "July", Q10:Q31, "Wednesday")</f>
        <v>102.16965554953312</v>
      </c>
      <c r="AA10"/>
      <c r="AB10"/>
      <c r="AC10"/>
      <c r="AD10"/>
      <c r="AE10"/>
      <c r="AF10"/>
      <c r="AG10"/>
      <c r="AH10"/>
      <c r="AI10"/>
    </row>
    <row r="11" spans="3:35" x14ac:dyDescent="0.35">
      <c r="C11" s="8">
        <v>44749</v>
      </c>
      <c r="D11" s="9">
        <v>61731</v>
      </c>
      <c r="E11" s="9">
        <v>13703</v>
      </c>
      <c r="F11" s="9">
        <v>4590</v>
      </c>
      <c r="G11" s="7">
        <v>8747</v>
      </c>
      <c r="H11" s="9">
        <v>15315</v>
      </c>
      <c r="I11" s="10">
        <v>0.222</v>
      </c>
      <c r="J11" s="11">
        <v>79.767423192001758</v>
      </c>
      <c r="K11" s="12">
        <v>1093155.2618365323</v>
      </c>
      <c r="L11" s="11">
        <v>0.86</v>
      </c>
      <c r="M11" s="11">
        <v>2.65</v>
      </c>
      <c r="N11" s="11">
        <v>24.171277140000001</v>
      </c>
      <c r="P11" s="4" t="str">
        <f>TEXT(Table1[[#This Row],[Date]], "MMMM")</f>
        <v>July</v>
      </c>
      <c r="Q11" t="str">
        <f>TEXT(Table1[[#This Row],[Date]], "DDDD")</f>
        <v>Thursday</v>
      </c>
      <c r="R11" s="4">
        <f>AVERAGEIFS(K17:K38,P17:P38,"July",Q17:Q38,"Thursday")</f>
        <v>1367426.0906908095</v>
      </c>
      <c r="S11" s="27">
        <f>AVERAGEIFS(I17:I38, P17:P38, "July", Q17:Q38, "Thursday")</f>
        <v>0.13786666666666667</v>
      </c>
      <c r="T11" s="5">
        <f>AVERAGEIFS(J17:J38, P17:P38, "July", Q17:Q38, "Thursday")</f>
        <v>116.38115143830446</v>
      </c>
      <c r="AA11"/>
      <c r="AB11"/>
      <c r="AC11"/>
      <c r="AD11"/>
      <c r="AE11"/>
      <c r="AF11"/>
      <c r="AG11"/>
      <c r="AH11"/>
      <c r="AI11"/>
    </row>
    <row r="12" spans="3:35" x14ac:dyDescent="0.35">
      <c r="C12" s="8">
        <v>44750</v>
      </c>
      <c r="D12" s="9">
        <v>62594</v>
      </c>
      <c r="E12" s="9">
        <v>13210</v>
      </c>
      <c r="F12" s="9">
        <v>2787</v>
      </c>
      <c r="G12" s="7">
        <v>9442</v>
      </c>
      <c r="H12" s="9">
        <v>15760</v>
      </c>
      <c r="I12" s="10">
        <v>0.21099999999999999</v>
      </c>
      <c r="J12" s="11">
        <v>84.221801665404996</v>
      </c>
      <c r="K12" s="12">
        <v>1112345.4646767599</v>
      </c>
      <c r="L12" s="11">
        <v>1.6</v>
      </c>
      <c r="M12" s="11">
        <v>2.8</v>
      </c>
      <c r="N12" s="11">
        <v>18.06219866</v>
      </c>
      <c r="P12" s="4" t="str">
        <f>TEXT(Table1[[#This Row],[Date]], "MMMM")</f>
        <v>July</v>
      </c>
      <c r="Q12" t="str">
        <f>TEXT(Table1[[#This Row],[Date]], "DDDD")</f>
        <v>Friday</v>
      </c>
      <c r="R12" s="24"/>
      <c r="S12" s="27"/>
      <c r="T12" s="5"/>
      <c r="AA12"/>
      <c r="AB12"/>
      <c r="AC12"/>
      <c r="AD12"/>
      <c r="AE12"/>
      <c r="AF12"/>
      <c r="AG12"/>
      <c r="AH12"/>
      <c r="AI12"/>
    </row>
    <row r="13" spans="3:35" x14ac:dyDescent="0.35">
      <c r="C13" s="8">
        <v>44751</v>
      </c>
      <c r="D13" s="9">
        <v>64609</v>
      </c>
      <c r="E13" s="9">
        <v>12196</v>
      </c>
      <c r="F13" s="9">
        <v>4768</v>
      </c>
      <c r="G13" s="7">
        <v>7082</v>
      </c>
      <c r="H13" s="9">
        <v>13858</v>
      </c>
      <c r="I13" s="10">
        <v>0.1888</v>
      </c>
      <c r="J13" s="11">
        <v>81.649721220072152</v>
      </c>
      <c r="K13" s="12">
        <v>995977.93107248284</v>
      </c>
      <c r="L13" s="11">
        <v>1.43</v>
      </c>
      <c r="M13" s="11">
        <v>2.84</v>
      </c>
      <c r="N13" s="11">
        <v>18.200894630000001</v>
      </c>
      <c r="P13" s="4" t="str">
        <f>TEXT(Table1[[#This Row],[Date]], "MMMM")</f>
        <v>July</v>
      </c>
      <c r="Q13" t="str">
        <f>TEXT(Table1[[#This Row],[Date]], "DDDD")</f>
        <v>Saturday</v>
      </c>
      <c r="R13" s="24"/>
      <c r="S13" s="25"/>
      <c r="T13" s="26"/>
      <c r="AA13"/>
      <c r="AB13"/>
      <c r="AC13"/>
      <c r="AD13"/>
      <c r="AE13"/>
      <c r="AF13"/>
      <c r="AG13"/>
      <c r="AH13"/>
      <c r="AI13"/>
    </row>
    <row r="14" spans="3:35" x14ac:dyDescent="0.35">
      <c r="C14" s="8">
        <v>44752</v>
      </c>
      <c r="D14" s="9">
        <v>62567</v>
      </c>
      <c r="E14" s="9">
        <v>10398</v>
      </c>
      <c r="F14" s="9">
        <v>4672</v>
      </c>
      <c r="G14" s="7">
        <v>5622</v>
      </c>
      <c r="H14" s="9">
        <v>16635</v>
      </c>
      <c r="I14" s="10">
        <v>0.16619999999999999</v>
      </c>
      <c r="J14" s="11">
        <v>100.87103289094057</v>
      </c>
      <c r="K14" s="12">
        <v>1048921.0934542988</v>
      </c>
      <c r="L14" s="11">
        <v>1.1200000000000001</v>
      </c>
      <c r="M14" s="11">
        <v>2.37</v>
      </c>
      <c r="N14" s="11">
        <v>23.184694830000002</v>
      </c>
      <c r="P14" s="4" t="str">
        <f>TEXT(Table1[[#This Row],[Date]], "MMMM")</f>
        <v>July</v>
      </c>
      <c r="Q14" t="str">
        <f>TEXT(Table1[[#This Row],[Date]], "DDDD")</f>
        <v>Sunday</v>
      </c>
      <c r="R14" s="24"/>
      <c r="S14" s="25"/>
      <c r="T14" s="26"/>
      <c r="AA14"/>
      <c r="AB14"/>
      <c r="AC14"/>
      <c r="AD14"/>
      <c r="AE14"/>
      <c r="AF14"/>
      <c r="AG14"/>
      <c r="AH14"/>
      <c r="AI14"/>
    </row>
    <row r="15" spans="3:35" x14ac:dyDescent="0.35">
      <c r="C15" s="8">
        <v>44753</v>
      </c>
      <c r="D15" s="9">
        <v>63887</v>
      </c>
      <c r="E15" s="9">
        <v>10153</v>
      </c>
      <c r="F15" s="9">
        <v>3558</v>
      </c>
      <c r="G15" s="7">
        <v>5775</v>
      </c>
      <c r="H15" s="9">
        <v>18166</v>
      </c>
      <c r="I15" s="10">
        <v>0.15890000000000001</v>
      </c>
      <c r="J15" s="11">
        <v>104.16054368167045</v>
      </c>
      <c r="K15" s="12">
        <v>1057400.789550931</v>
      </c>
      <c r="L15" s="11">
        <v>1.64</v>
      </c>
      <c r="M15" s="11">
        <v>2.71</v>
      </c>
      <c r="N15" s="11">
        <v>15.74191332</v>
      </c>
      <c r="P15" s="4" t="str">
        <f>TEXT(Table1[[#This Row],[Date]], "MMMM")</f>
        <v>July</v>
      </c>
      <c r="Q15" t="str">
        <f>TEXT(Table1[[#This Row],[Date]], "DDDD")</f>
        <v>Monday</v>
      </c>
      <c r="R15" s="24">
        <f>AVERAGEIFS(K15:K36, P15:P36, "July", Q15:Q36, "Monday")</f>
        <v>1220053.855082853</v>
      </c>
      <c r="S15" s="25">
        <f>AVERAGEIFS(I15:I36, P15:P36, "July", Q15:Q36, "Monday")</f>
        <v>0.15443333333333334</v>
      </c>
      <c r="T15" s="26">
        <f>AVERAGEIFS(J15:J36, P15:P36, "July", Q15:Q36, "Monday")</f>
        <v>115.40603322048013</v>
      </c>
      <c r="AA15"/>
      <c r="AB15"/>
      <c r="AC15"/>
      <c r="AD15"/>
      <c r="AE15"/>
      <c r="AF15"/>
      <c r="AG15"/>
      <c r="AH15"/>
      <c r="AI15"/>
    </row>
    <row r="16" spans="3:35" x14ac:dyDescent="0.35">
      <c r="C16" s="8">
        <v>44754</v>
      </c>
      <c r="D16" s="9">
        <v>59382</v>
      </c>
      <c r="E16" s="9">
        <v>10952</v>
      </c>
      <c r="F16" s="9">
        <v>4739</v>
      </c>
      <c r="G16" s="7">
        <v>5234</v>
      </c>
      <c r="H16" s="9">
        <v>14713</v>
      </c>
      <c r="I16" s="10">
        <v>0.18440000000000001</v>
      </c>
      <c r="J16" s="11">
        <v>94.947498173849525</v>
      </c>
      <c r="K16" s="12">
        <v>1039678.9788615778</v>
      </c>
      <c r="L16" s="11">
        <v>1.25</v>
      </c>
      <c r="M16" s="11">
        <v>2.98</v>
      </c>
      <c r="N16" s="11">
        <v>19.07307333</v>
      </c>
      <c r="P16" s="4" t="str">
        <f>TEXT(Table1[[#This Row],[Date]], "MMMM")</f>
        <v>July</v>
      </c>
      <c r="Q16" t="str">
        <f>TEXT(Table1[[#This Row],[Date]], "DDDD")</f>
        <v>Tuesday</v>
      </c>
      <c r="R16" s="24">
        <f>AVERAGEIFS(K16:K37, P16:P37, "July", Q16:Q37, "Tuesday")</f>
        <v>1196299.6725765129</v>
      </c>
      <c r="S16" s="25">
        <f>AVERAGEIFS(I15:I36, P15:P36, "July", Q15:Q36, "Tuesday")</f>
        <v>0.18303333333333335</v>
      </c>
      <c r="T16" s="26">
        <f>AVERAGEIFS(J15:J36, P15:P36, "July", Q15:Q36, "Tuesday")</f>
        <v>98.962689037087401</v>
      </c>
      <c r="AA16"/>
      <c r="AB16"/>
      <c r="AC16"/>
      <c r="AD16"/>
      <c r="AE16"/>
      <c r="AF16"/>
      <c r="AG16"/>
      <c r="AH16"/>
      <c r="AI16"/>
    </row>
    <row r="17" spans="3:35" x14ac:dyDescent="0.35">
      <c r="C17" s="8">
        <v>44755</v>
      </c>
      <c r="D17" s="9">
        <v>62064</v>
      </c>
      <c r="E17" s="9">
        <v>10628</v>
      </c>
      <c r="F17" s="9">
        <v>3072</v>
      </c>
      <c r="G17" s="7">
        <v>7278</v>
      </c>
      <c r="H17" s="9">
        <v>10194</v>
      </c>
      <c r="I17" s="10">
        <v>0.17119999999999999</v>
      </c>
      <c r="J17" s="11">
        <v>109.00639819345126</v>
      </c>
      <c r="K17" s="12">
        <v>1158231.8742882949</v>
      </c>
      <c r="L17" s="11">
        <v>1.51</v>
      </c>
      <c r="M17" s="11">
        <v>4.5199999999999996</v>
      </c>
      <c r="N17" s="11">
        <v>19.021094260000002</v>
      </c>
      <c r="P17" s="4" t="str">
        <f>TEXT(Table1[[#This Row],[Date]], "MMMM")</f>
        <v>July</v>
      </c>
      <c r="Q17" t="str">
        <f>TEXT(Table1[[#This Row],[Date]], "DDDD")</f>
        <v>Wednesday</v>
      </c>
      <c r="R17" s="24">
        <f>AVERAGEIFS(K17:K38, P17:P38, "July", Q17:Q38, "Wednesday")</f>
        <v>1301542.8925305496</v>
      </c>
      <c r="S17" s="25">
        <f>AVERAGEIFS(I17:I38, P17:P38, "July", Q17:Q38, "Wednesday")</f>
        <v>0.18689999999999998</v>
      </c>
      <c r="T17" s="26">
        <f>AVERAGEIFS(J17:J38, P17:P38, "July", Q17:Q38, "Wednesday")</f>
        <v>103.6120513710087</v>
      </c>
      <c r="AA17"/>
      <c r="AB17"/>
      <c r="AC17"/>
      <c r="AD17"/>
      <c r="AE17"/>
      <c r="AF17"/>
      <c r="AG17"/>
      <c r="AH17"/>
      <c r="AI17"/>
    </row>
    <row r="18" spans="3:35" x14ac:dyDescent="0.35">
      <c r="C18" s="8">
        <v>44756</v>
      </c>
      <c r="D18" s="9">
        <v>119369</v>
      </c>
      <c r="E18" s="9">
        <v>11554</v>
      </c>
      <c r="F18" s="9">
        <v>1023</v>
      </c>
      <c r="G18" s="7">
        <v>9721</v>
      </c>
      <c r="H18" s="9">
        <v>13197</v>
      </c>
      <c r="I18" s="10">
        <v>9.6799999999999997E-2</v>
      </c>
      <c r="J18" s="11">
        <v>115.83970919162195</v>
      </c>
      <c r="K18" s="12">
        <v>1338518.479860689</v>
      </c>
      <c r="L18" s="11">
        <v>1.59</v>
      </c>
      <c r="M18" s="11">
        <v>4.4000000000000004</v>
      </c>
      <c r="N18" s="11">
        <v>24.780149489999999</v>
      </c>
      <c r="P18" s="4" t="str">
        <f>TEXT(Table1[[#This Row],[Date]], "MMMM")</f>
        <v>July</v>
      </c>
      <c r="Q18" t="str">
        <f>TEXT(Table1[[#This Row],[Date]], "DDDD")</f>
        <v>Thursday</v>
      </c>
      <c r="R18" s="4">
        <f>AVERAGEIFS(K24:K45,P24:P45,"July",Q24:Q45,"Thursday")</f>
        <v>1381879.8961058697</v>
      </c>
      <c r="S18" s="27">
        <f>AVERAGEIFS(I24:I45, P24:P45, "July", Q24:Q45, "Thursday")</f>
        <v>0.15839999999999999</v>
      </c>
      <c r="T18" s="5">
        <f>AVERAGEIFS(J24:J45, P24:P45, "July", Q24:Q45, "Thursday")</f>
        <v>116.65187256164572</v>
      </c>
      <c r="AA18"/>
      <c r="AB18"/>
      <c r="AC18"/>
      <c r="AD18"/>
      <c r="AE18"/>
      <c r="AF18"/>
      <c r="AG18"/>
      <c r="AH18"/>
      <c r="AI18"/>
    </row>
    <row r="19" spans="3:35" x14ac:dyDescent="0.35">
      <c r="C19" s="8">
        <v>44757</v>
      </c>
      <c r="D19" s="9">
        <v>58861</v>
      </c>
      <c r="E19" s="9">
        <v>12736</v>
      </c>
      <c r="F19" s="9">
        <v>4017</v>
      </c>
      <c r="G19" s="7">
        <v>8450</v>
      </c>
      <c r="H19" s="9">
        <v>19893</v>
      </c>
      <c r="I19" s="10">
        <v>0.21640000000000001</v>
      </c>
      <c r="J19" s="11">
        <v>101.4432317839196</v>
      </c>
      <c r="K19" s="12">
        <v>1292135.2342896045</v>
      </c>
      <c r="L19" s="11">
        <v>1.65</v>
      </c>
      <c r="M19" s="11">
        <v>4.76</v>
      </c>
      <c r="N19" s="11">
        <v>23.156233650000001</v>
      </c>
      <c r="P19" s="4" t="str">
        <f>TEXT(Table1[[#This Row],[Date]], "MMMM")</f>
        <v>July</v>
      </c>
      <c r="Q19" t="str">
        <f>TEXT(Table1[[#This Row],[Date]], "DDDD")</f>
        <v>Friday</v>
      </c>
      <c r="R19" s="24"/>
      <c r="S19" s="27"/>
      <c r="T19" s="5"/>
      <c r="AA19"/>
      <c r="AB19"/>
      <c r="AC19"/>
      <c r="AD19"/>
      <c r="AE19"/>
      <c r="AF19"/>
      <c r="AG19"/>
      <c r="AH19"/>
      <c r="AI19"/>
    </row>
    <row r="20" spans="3:35" x14ac:dyDescent="0.35">
      <c r="C20" s="8">
        <v>44758</v>
      </c>
      <c r="D20" s="9">
        <v>65349</v>
      </c>
      <c r="E20" s="9">
        <v>11951</v>
      </c>
      <c r="F20" s="9">
        <v>4917</v>
      </c>
      <c r="G20" s="7">
        <v>6253</v>
      </c>
      <c r="H20" s="9">
        <v>15770</v>
      </c>
      <c r="I20" s="10">
        <v>0.18290000000000001</v>
      </c>
      <c r="J20" s="11">
        <v>112.14182913563718</v>
      </c>
      <c r="K20" s="12">
        <v>1340356.3841305915</v>
      </c>
      <c r="L20" s="11">
        <v>2.66</v>
      </c>
      <c r="M20" s="11">
        <v>5.34</v>
      </c>
      <c r="N20" s="11">
        <v>15.74694861</v>
      </c>
      <c r="P20" s="4" t="str">
        <f>TEXT(Table1[[#This Row],[Date]], "MMMM")</f>
        <v>July</v>
      </c>
      <c r="Q20" t="str">
        <f>TEXT(Table1[[#This Row],[Date]], "DDDD")</f>
        <v>Saturday</v>
      </c>
      <c r="R20" s="24"/>
      <c r="S20" s="25"/>
      <c r="T20" s="26"/>
      <c r="AA20"/>
      <c r="AB20"/>
      <c r="AC20"/>
      <c r="AD20"/>
      <c r="AE20"/>
      <c r="AF20"/>
      <c r="AG20"/>
      <c r="AH20"/>
      <c r="AI20"/>
    </row>
    <row r="21" spans="3:35" x14ac:dyDescent="0.35">
      <c r="C21" s="8">
        <v>44759</v>
      </c>
      <c r="D21" s="9">
        <v>71719</v>
      </c>
      <c r="E21" s="9">
        <v>11947</v>
      </c>
      <c r="F21" s="9">
        <v>4220</v>
      </c>
      <c r="G21" s="7">
        <v>7229</v>
      </c>
      <c r="H21" s="9">
        <v>12853</v>
      </c>
      <c r="I21" s="10">
        <v>0.1666</v>
      </c>
      <c r="J21" s="11">
        <v>110.14681510002511</v>
      </c>
      <c r="K21" s="12">
        <v>1316076.5973976394</v>
      </c>
      <c r="L21" s="11">
        <v>1.95</v>
      </c>
      <c r="M21" s="11">
        <v>4.6399999999999997</v>
      </c>
      <c r="N21" s="11">
        <v>22.95986298</v>
      </c>
      <c r="P21" s="4" t="str">
        <f>TEXT(Table1[[#This Row],[Date]], "MMMM")</f>
        <v>July</v>
      </c>
      <c r="Q21" t="str">
        <f>TEXT(Table1[[#This Row],[Date]], "DDDD")</f>
        <v>Sunday</v>
      </c>
      <c r="R21" s="24"/>
      <c r="S21" s="25"/>
      <c r="T21" s="26"/>
      <c r="AA21"/>
      <c r="AB21"/>
      <c r="AC21"/>
      <c r="AD21"/>
      <c r="AE21"/>
      <c r="AF21"/>
      <c r="AG21"/>
      <c r="AH21"/>
      <c r="AI21"/>
    </row>
    <row r="22" spans="3:35" x14ac:dyDescent="0.35">
      <c r="C22" s="8">
        <v>44760</v>
      </c>
      <c r="D22" s="9">
        <v>68847</v>
      </c>
      <c r="E22" s="9">
        <v>10411</v>
      </c>
      <c r="F22" s="9">
        <v>4456</v>
      </c>
      <c r="G22" s="7">
        <v>5131</v>
      </c>
      <c r="H22" s="9">
        <v>14868</v>
      </c>
      <c r="I22" s="10">
        <v>0.1512</v>
      </c>
      <c r="J22" s="11">
        <v>115.90567668811833</v>
      </c>
      <c r="K22" s="12">
        <v>1206539.4281895687</v>
      </c>
      <c r="L22" s="11">
        <v>1.69</v>
      </c>
      <c r="M22" s="11">
        <v>6.31</v>
      </c>
      <c r="N22" s="11">
        <v>23.372473280000001</v>
      </c>
      <c r="P22" s="4" t="str">
        <f>TEXT(Table1[[#This Row],[Date]], "MMMM")</f>
        <v>July</v>
      </c>
      <c r="Q22" t="str">
        <f>TEXT(Table1[[#This Row],[Date]], "DDDD")</f>
        <v>Monday</v>
      </c>
      <c r="R22" s="24">
        <f>AVERAGEIFS(K22:K43, P22:P43, "July", Q22:Q43, "Monday")</f>
        <v>1301380.387848814</v>
      </c>
      <c r="S22" s="25">
        <f>AVERAGEIFS(I22:I43, P22:P43, "July", Q22:Q43, "Monday")</f>
        <v>0.1522</v>
      </c>
      <c r="T22" s="26">
        <f>AVERAGEIFS(J22:J43, P22:P43, "July", Q22:Q43, "Monday")</f>
        <v>121.02877798988497</v>
      </c>
      <c r="AA22"/>
      <c r="AB22"/>
      <c r="AC22"/>
      <c r="AD22"/>
      <c r="AE22"/>
      <c r="AF22"/>
      <c r="AG22"/>
      <c r="AH22"/>
      <c r="AI22"/>
    </row>
    <row r="23" spans="3:35" x14ac:dyDescent="0.35">
      <c r="C23" s="8">
        <v>44761</v>
      </c>
      <c r="D23" s="9">
        <v>67522</v>
      </c>
      <c r="E23" s="9">
        <v>13174</v>
      </c>
      <c r="F23" s="9">
        <v>1500</v>
      </c>
      <c r="G23" s="7">
        <v>11079</v>
      </c>
      <c r="H23" s="9">
        <v>14877</v>
      </c>
      <c r="I23" s="10">
        <v>0.1951</v>
      </c>
      <c r="J23" s="11">
        <v>90.585091847578568</v>
      </c>
      <c r="K23" s="12">
        <v>1193326.5301449522</v>
      </c>
      <c r="L23" s="11">
        <v>2.0299999999999998</v>
      </c>
      <c r="M23" s="11">
        <v>5.28</v>
      </c>
      <c r="N23" s="11">
        <v>18.09151816</v>
      </c>
      <c r="P23" s="4" t="str">
        <f>TEXT(Table1[[#This Row],[Date]], "MMMM")</f>
        <v>July</v>
      </c>
      <c r="Q23" t="str">
        <f>TEXT(Table1[[#This Row],[Date]], "DDDD")</f>
        <v>Tuesday</v>
      </c>
      <c r="R23" s="24">
        <f>AVERAGEIFS(K23:K44, P23:P44, "July", Q23:Q44, "Tuesday")</f>
        <v>1274610.0194339803</v>
      </c>
      <c r="S23" s="25">
        <f>AVERAGEIFS(I22:I43, P22:P43, "July", Q22:Q43, "Tuesday")</f>
        <v>0.18235000000000001</v>
      </c>
      <c r="T23" s="26">
        <f>AVERAGEIFS(J22:J43, P22:P43, "July", Q22:Q43, "Tuesday")</f>
        <v>100.97028446870635</v>
      </c>
      <c r="AA23"/>
      <c r="AB23"/>
      <c r="AC23"/>
      <c r="AD23"/>
      <c r="AE23"/>
      <c r="AF23"/>
      <c r="AG23"/>
      <c r="AH23"/>
      <c r="AI23"/>
    </row>
    <row r="24" spans="3:35" x14ac:dyDescent="0.35">
      <c r="C24" s="8">
        <v>44762</v>
      </c>
      <c r="D24" s="9">
        <v>65477</v>
      </c>
      <c r="E24" s="9">
        <v>13550</v>
      </c>
      <c r="F24" s="9">
        <v>4955</v>
      </c>
      <c r="G24" s="7">
        <v>7814</v>
      </c>
      <c r="H24" s="9">
        <v>19845</v>
      </c>
      <c r="I24" s="10">
        <v>0.2069</v>
      </c>
      <c r="J24" s="11">
        <v>94.061549815498154</v>
      </c>
      <c r="K24" s="12">
        <v>1274269.8093250333</v>
      </c>
      <c r="L24" s="11">
        <v>2.09</v>
      </c>
      <c r="M24" s="11">
        <v>5.37</v>
      </c>
      <c r="N24" s="11">
        <v>16.308755300000001</v>
      </c>
      <c r="P24" s="4" t="str">
        <f>TEXT(Table1[[#This Row],[Date]], "MMMM")</f>
        <v>July</v>
      </c>
      <c r="Q24" t="str">
        <f>TEXT(Table1[[#This Row],[Date]], "DDDD")</f>
        <v>Wednesday</v>
      </c>
      <c r="R24" s="24">
        <f>AVERAGEIFS(K24:K45, P24:P45, "July", Q24:Q45, "Wednesday")</f>
        <v>1373198.4016516772</v>
      </c>
      <c r="S24" s="25">
        <f>AVERAGEIFS(I24:I45, P24:P45, "July", Q24:Q45, "Wednesday")</f>
        <v>0.19475000000000001</v>
      </c>
      <c r="T24" s="26">
        <f>AVERAGEIFS(J24:J45, P24:P45, "July", Q24:Q45, "Wednesday")</f>
        <v>100.91487795978742</v>
      </c>
      <c r="AA24"/>
      <c r="AB24"/>
      <c r="AC24"/>
      <c r="AD24"/>
      <c r="AE24"/>
      <c r="AF24"/>
      <c r="AG24"/>
      <c r="AH24"/>
      <c r="AI24"/>
    </row>
    <row r="25" spans="3:35" x14ac:dyDescent="0.35">
      <c r="C25" s="8">
        <v>44763</v>
      </c>
      <c r="D25" s="9">
        <v>72826</v>
      </c>
      <c r="E25" s="9">
        <v>12016</v>
      </c>
      <c r="F25" s="9">
        <v>2351</v>
      </c>
      <c r="G25" s="7">
        <v>9039</v>
      </c>
      <c r="H25" s="9">
        <v>18804</v>
      </c>
      <c r="I25" s="10">
        <v>0.16500000000000001</v>
      </c>
      <c r="J25" s="11">
        <v>107.04960053262317</v>
      </c>
      <c r="K25" s="12">
        <v>1286339.0443841547</v>
      </c>
      <c r="L25" s="11">
        <v>2.4900000000000002</v>
      </c>
      <c r="M25" s="11">
        <v>5.9</v>
      </c>
      <c r="N25" s="11">
        <v>17.391031810000001</v>
      </c>
      <c r="P25" s="4" t="str">
        <f>TEXT(Table1[[#This Row],[Date]], "MMMM")</f>
        <v>July</v>
      </c>
      <c r="Q25" t="str">
        <f>TEXT(Table1[[#This Row],[Date]], "DDDD")</f>
        <v>Thursday</v>
      </c>
      <c r="R25" s="4">
        <f>AVERAGEIFS(K31:K52,P31:P52,"July",Q31:Q52,"Thursday")</f>
        <v>1477420.7478275849</v>
      </c>
      <c r="S25" s="27">
        <f>AVERAGEIFS(I31:I52, P31:P52, "July", Q31:Q52, "Thursday")</f>
        <v>0.15179999999999999</v>
      </c>
      <c r="T25" s="5">
        <f>AVERAGEIFS(J31:J52, P31:P52, "July", Q31:Q52, "Thursday")</f>
        <v>126.25414459066826</v>
      </c>
      <c r="AA25"/>
      <c r="AB25"/>
      <c r="AC25"/>
      <c r="AD25"/>
      <c r="AE25"/>
      <c r="AF25"/>
      <c r="AG25"/>
      <c r="AH25"/>
      <c r="AI25"/>
    </row>
    <row r="26" spans="3:35" x14ac:dyDescent="0.35">
      <c r="C26" s="8">
        <v>44764</v>
      </c>
      <c r="D26" s="9">
        <v>75717</v>
      </c>
      <c r="E26" s="9">
        <v>11682</v>
      </c>
      <c r="F26" s="9">
        <v>4184</v>
      </c>
      <c r="G26" s="7">
        <v>7185</v>
      </c>
      <c r="H26" s="9">
        <v>10528</v>
      </c>
      <c r="I26" s="10">
        <v>0.15429999999999999</v>
      </c>
      <c r="J26" s="11">
        <v>133.27974661872966</v>
      </c>
      <c r="K26" s="12">
        <v>1557125.0192808935</v>
      </c>
      <c r="L26" s="11">
        <v>1.62</v>
      </c>
      <c r="M26" s="11">
        <v>5.64</v>
      </c>
      <c r="N26" s="11">
        <v>15.426272579999999</v>
      </c>
      <c r="P26" s="4" t="str">
        <f>TEXT(Table1[[#This Row],[Date]], "MMMM")</f>
        <v>July</v>
      </c>
      <c r="Q26" t="str">
        <f>TEXT(Table1[[#This Row],[Date]], "DDDD")</f>
        <v>Friday</v>
      </c>
      <c r="R26" s="24"/>
      <c r="S26" s="27"/>
      <c r="T26" s="5"/>
      <c r="AA26"/>
      <c r="AB26"/>
      <c r="AC26"/>
      <c r="AD26"/>
      <c r="AE26"/>
      <c r="AF26"/>
      <c r="AG26"/>
      <c r="AH26"/>
      <c r="AI26"/>
    </row>
    <row r="27" spans="3:35" x14ac:dyDescent="0.35">
      <c r="C27" s="8">
        <v>44765</v>
      </c>
      <c r="D27" s="9">
        <v>70681</v>
      </c>
      <c r="E27" s="9">
        <v>13851</v>
      </c>
      <c r="F27" s="9">
        <v>1446</v>
      </c>
      <c r="G27" s="7">
        <v>11587</v>
      </c>
      <c r="H27" s="9">
        <v>19566</v>
      </c>
      <c r="I27" s="10">
        <v>0.19600000000000001</v>
      </c>
      <c r="J27" s="11">
        <v>90.030900296007502</v>
      </c>
      <c r="K27" s="12">
        <v>1247240.9165091328</v>
      </c>
      <c r="L27" s="11">
        <v>2.0499999999999998</v>
      </c>
      <c r="M27" s="11">
        <v>5.65</v>
      </c>
      <c r="N27" s="11">
        <v>17.844638400000001</v>
      </c>
      <c r="P27" s="4" t="str">
        <f>TEXT(Table1[[#This Row],[Date]], "MMMM")</f>
        <v>July</v>
      </c>
      <c r="Q27" t="str">
        <f>TEXT(Table1[[#This Row],[Date]], "DDDD")</f>
        <v>Saturday</v>
      </c>
      <c r="R27" s="24"/>
      <c r="S27" s="25"/>
      <c r="T27" s="26"/>
      <c r="AA27"/>
      <c r="AB27"/>
      <c r="AC27"/>
      <c r="AD27"/>
      <c r="AE27"/>
      <c r="AF27"/>
      <c r="AG27"/>
      <c r="AH27"/>
      <c r="AI27"/>
    </row>
    <row r="28" spans="3:35" x14ac:dyDescent="0.35">
      <c r="C28" s="8">
        <v>44766</v>
      </c>
      <c r="D28" s="9">
        <v>69884</v>
      </c>
      <c r="E28" s="9">
        <v>10184</v>
      </c>
      <c r="F28" s="9">
        <v>2024</v>
      </c>
      <c r="G28" s="7">
        <v>7350</v>
      </c>
      <c r="H28" s="9">
        <v>14878</v>
      </c>
      <c r="I28" s="10">
        <v>0.1457</v>
      </c>
      <c r="J28" s="11">
        <v>128.92390023566378</v>
      </c>
      <c r="K28" s="12">
        <v>1312715.8898808719</v>
      </c>
      <c r="L28" s="11">
        <v>2.5499999999999998</v>
      </c>
      <c r="M28" s="11">
        <v>6.24</v>
      </c>
      <c r="N28" s="11">
        <v>23.658386920000002</v>
      </c>
      <c r="P28" s="4" t="str">
        <f>TEXT(Table1[[#This Row],[Date]], "MMMM")</f>
        <v>July</v>
      </c>
      <c r="Q28" t="str">
        <f>TEXT(Table1[[#This Row],[Date]], "DDDD")</f>
        <v>Sunday</v>
      </c>
      <c r="R28" s="24"/>
      <c r="S28" s="25"/>
      <c r="T28" s="26"/>
      <c r="AA28"/>
      <c r="AB28"/>
      <c r="AC28"/>
      <c r="AD28"/>
      <c r="AE28"/>
      <c r="AF28"/>
      <c r="AG28"/>
      <c r="AH28"/>
      <c r="AI28"/>
    </row>
    <row r="29" spans="3:35" x14ac:dyDescent="0.35">
      <c r="C29" s="8">
        <v>44767</v>
      </c>
      <c r="D29" s="9">
        <v>72244</v>
      </c>
      <c r="E29" s="9">
        <v>11068</v>
      </c>
      <c r="F29" s="9">
        <v>4632</v>
      </c>
      <c r="G29" s="7">
        <v>5755</v>
      </c>
      <c r="H29" s="9">
        <v>11482</v>
      </c>
      <c r="I29" s="10">
        <v>0.1532</v>
      </c>
      <c r="J29" s="11">
        <v>126.15187929165161</v>
      </c>
      <c r="K29" s="12">
        <v>1396221.3475080593</v>
      </c>
      <c r="L29" s="11">
        <v>1.46</v>
      </c>
      <c r="M29" s="11">
        <v>6.02</v>
      </c>
      <c r="N29" s="11">
        <v>15.05899423</v>
      </c>
      <c r="P29" s="4" t="str">
        <f>TEXT(Table1[[#This Row],[Date]], "MMMM")</f>
        <v>July</v>
      </c>
      <c r="Q29" t="str">
        <f>TEXT(Table1[[#This Row],[Date]], "DDDD")</f>
        <v>Monday</v>
      </c>
      <c r="R29" s="24">
        <f>AVERAGEIFS(K29:K50, P29:P50, "July", Q29:Q50, "Monday")</f>
        <v>1396221.3475080593</v>
      </c>
      <c r="S29" s="25">
        <f>AVERAGEIFS(I29:I50, P29:P50, "July", Q29:Q50, "Monday")</f>
        <v>0.1532</v>
      </c>
      <c r="T29" s="26">
        <f>AVERAGEIFS(J29:J50, P29:P50, "July", Q29:Q50, "Monday")</f>
        <v>126.15187929165161</v>
      </c>
      <c r="AA29"/>
      <c r="AB29"/>
      <c r="AC29"/>
      <c r="AD29"/>
      <c r="AE29"/>
      <c r="AF29"/>
      <c r="AG29"/>
      <c r="AH29"/>
      <c r="AI29"/>
    </row>
    <row r="30" spans="3:35" x14ac:dyDescent="0.35">
      <c r="C30" s="8">
        <v>44768</v>
      </c>
      <c r="D30" s="9">
        <v>71794</v>
      </c>
      <c r="E30" s="9">
        <v>12178</v>
      </c>
      <c r="F30" s="9">
        <v>4890</v>
      </c>
      <c r="G30" s="7">
        <v>6491</v>
      </c>
      <c r="H30" s="9">
        <v>14470</v>
      </c>
      <c r="I30" s="10">
        <v>0.1696</v>
      </c>
      <c r="J30" s="11">
        <v>111.35547708983412</v>
      </c>
      <c r="K30" s="12">
        <v>1355893.5087230087</v>
      </c>
      <c r="L30" s="11">
        <v>2.46</v>
      </c>
      <c r="M30" s="11">
        <v>5.65</v>
      </c>
      <c r="N30" s="11">
        <v>23.004227530000001</v>
      </c>
      <c r="P30" s="4" t="str">
        <f>TEXT(Table1[[#This Row],[Date]], "MMMM")</f>
        <v>July</v>
      </c>
      <c r="Q30" t="str">
        <f>TEXT(Table1[[#This Row],[Date]], "DDDD")</f>
        <v>Tuesday</v>
      </c>
      <c r="R30" s="24">
        <f>AVERAGEIFS(K30:K51, P30:P51, "July", Q30:Q51, "Tuesday")</f>
        <v>1355893.5087230087</v>
      </c>
      <c r="S30" s="25">
        <f>AVERAGEIFS(I29:I50, P29:P50, "July", Q29:Q50, "Tuesday")</f>
        <v>0.1696</v>
      </c>
      <c r="T30" s="26">
        <f>AVERAGEIFS(J29:J50, P29:P50, "July", Q29:Q50, "Tuesday")</f>
        <v>111.35547708983412</v>
      </c>
      <c r="AA30"/>
      <c r="AB30"/>
      <c r="AC30"/>
      <c r="AD30"/>
      <c r="AE30"/>
      <c r="AF30"/>
      <c r="AG30"/>
      <c r="AH30"/>
      <c r="AI30"/>
    </row>
    <row r="31" spans="3:35" x14ac:dyDescent="0.35">
      <c r="C31" s="8">
        <v>44769</v>
      </c>
      <c r="D31" s="9">
        <v>74809</v>
      </c>
      <c r="E31" s="9">
        <v>13663</v>
      </c>
      <c r="F31" s="9">
        <v>4695</v>
      </c>
      <c r="G31" s="7">
        <v>8509</v>
      </c>
      <c r="H31" s="9">
        <v>17716</v>
      </c>
      <c r="I31" s="10">
        <v>0.18260000000000001</v>
      </c>
      <c r="J31" s="11">
        <v>107.7682061040767</v>
      </c>
      <c r="K31" s="12">
        <v>1472126.9939783209</v>
      </c>
      <c r="L31" s="11">
        <v>2.41</v>
      </c>
      <c r="M31" s="11">
        <v>5.64</v>
      </c>
      <c r="N31" s="11">
        <v>20.350796249999998</v>
      </c>
      <c r="P31" s="4" t="str">
        <f>TEXT(Table1[[#This Row],[Date]], "MMMM")</f>
        <v>July</v>
      </c>
      <c r="Q31" t="str">
        <f>TEXT(Table1[[#This Row],[Date]], "DDDD")</f>
        <v>Wednesday</v>
      </c>
      <c r="R31" s="24">
        <f>AVERAGEIFS(K31:K52, P31:P52, "July", Q31:Q52, "Wednesday")</f>
        <v>1472126.9939783209</v>
      </c>
      <c r="S31" s="25">
        <f>AVERAGEIFS(I31:I52, P31:P52, "July", Q31:Q52, "Wednesday")</f>
        <v>0.18260000000000001</v>
      </c>
      <c r="T31" s="26">
        <f>AVERAGEIFS(J31:J52, P31:P52, "July", Q31:Q52, "Wednesday")</f>
        <v>107.7682061040767</v>
      </c>
      <c r="AA31"/>
      <c r="AB31"/>
      <c r="AC31"/>
      <c r="AD31"/>
      <c r="AE31"/>
      <c r="AF31"/>
      <c r="AG31"/>
      <c r="AH31"/>
      <c r="AI31"/>
    </row>
    <row r="32" spans="3:35" x14ac:dyDescent="0.35">
      <c r="C32" s="8">
        <v>44770</v>
      </c>
      <c r="D32" s="9">
        <v>77088</v>
      </c>
      <c r="E32" s="9">
        <v>11702</v>
      </c>
      <c r="F32" s="9">
        <v>4181</v>
      </c>
      <c r="G32" s="7">
        <v>6614</v>
      </c>
      <c r="H32" s="9">
        <v>10039</v>
      </c>
      <c r="I32" s="10">
        <v>0.15179999999999999</v>
      </c>
      <c r="J32" s="11">
        <v>126.25414459066826</v>
      </c>
      <c r="K32" s="12">
        <v>1477420.7478275849</v>
      </c>
      <c r="L32" s="11">
        <v>2.19</v>
      </c>
      <c r="M32" s="11">
        <v>6.25</v>
      </c>
      <c r="N32" s="11">
        <v>22.258026659999999</v>
      </c>
      <c r="P32" s="4" t="str">
        <f>TEXT(Table1[[#This Row],[Date]], "MMMM")</f>
        <v>July</v>
      </c>
      <c r="Q32" t="str">
        <f>TEXT(Table1[[#This Row],[Date]], "DDDD")</f>
        <v>Thursday</v>
      </c>
      <c r="S32" s="27"/>
      <c r="T32" s="5"/>
      <c r="AA32"/>
      <c r="AB32"/>
      <c r="AC32"/>
      <c r="AD32"/>
      <c r="AE32"/>
      <c r="AF32"/>
      <c r="AG32"/>
      <c r="AH32"/>
      <c r="AI32"/>
    </row>
    <row r="33" spans="3:35" x14ac:dyDescent="0.35">
      <c r="C33" s="8">
        <v>44771</v>
      </c>
      <c r="D33" s="9">
        <v>79567</v>
      </c>
      <c r="E33" s="9">
        <v>10281</v>
      </c>
      <c r="F33" s="9">
        <v>3698</v>
      </c>
      <c r="G33" s="7">
        <v>5931</v>
      </c>
      <c r="H33" s="9">
        <v>14251</v>
      </c>
      <c r="I33" s="10">
        <v>0.12920000000000001</v>
      </c>
      <c r="J33" s="11">
        <v>162.16370002918003</v>
      </c>
      <c r="K33" s="12">
        <v>1667051.9823326527</v>
      </c>
      <c r="L33" s="11">
        <v>2.44</v>
      </c>
      <c r="M33" s="11">
        <v>5.53</v>
      </c>
      <c r="N33" s="11">
        <v>16.815542050000001</v>
      </c>
      <c r="P33" s="4" t="str">
        <f>TEXT(Table1[[#This Row],[Date]], "MMMM")</f>
        <v>July</v>
      </c>
      <c r="Q33" t="str">
        <f>TEXT(Table1[[#This Row],[Date]], "DDDD")</f>
        <v>Friday</v>
      </c>
      <c r="R33" s="24"/>
      <c r="S33" s="27"/>
      <c r="T33" s="5"/>
      <c r="AA33"/>
      <c r="AB33"/>
      <c r="AC33"/>
      <c r="AD33"/>
      <c r="AE33"/>
      <c r="AF33"/>
      <c r="AG33"/>
      <c r="AH33"/>
      <c r="AI33"/>
    </row>
    <row r="34" spans="3:35" x14ac:dyDescent="0.35">
      <c r="C34" s="8">
        <v>44772</v>
      </c>
      <c r="D34" s="9">
        <v>82736</v>
      </c>
      <c r="E34" s="9">
        <v>11266</v>
      </c>
      <c r="F34" s="9">
        <v>4784</v>
      </c>
      <c r="G34" s="7">
        <v>5510</v>
      </c>
      <c r="H34" s="9">
        <v>14553</v>
      </c>
      <c r="I34" s="10">
        <v>0.13619999999999999</v>
      </c>
      <c r="J34" s="11">
        <v>179.43032132078821</v>
      </c>
      <c r="K34" s="12">
        <v>2021936.2702253149</v>
      </c>
      <c r="L34" s="11">
        <v>2.29</v>
      </c>
      <c r="M34" s="11">
        <v>5.75</v>
      </c>
      <c r="N34" s="11">
        <v>23.368725980000001</v>
      </c>
      <c r="P34" s="4" t="str">
        <f>TEXT(Table1[[#This Row],[Date]], "MMMM")</f>
        <v>July</v>
      </c>
      <c r="Q34" t="str">
        <f>TEXT(Table1[[#This Row],[Date]], "DDDD")</f>
        <v>Saturday</v>
      </c>
      <c r="R34" s="24"/>
      <c r="S34" s="25"/>
      <c r="T34" s="26"/>
      <c r="AA34"/>
      <c r="AB34"/>
      <c r="AC34"/>
      <c r="AD34"/>
      <c r="AE34"/>
      <c r="AF34"/>
      <c r="AG34"/>
      <c r="AH34"/>
      <c r="AI34"/>
    </row>
    <row r="35" spans="3:35" x14ac:dyDescent="0.35">
      <c r="C35" s="8">
        <v>44773</v>
      </c>
      <c r="D35" s="9">
        <v>70968</v>
      </c>
      <c r="E35" s="9">
        <v>10138</v>
      </c>
      <c r="F35" s="9">
        <v>2016</v>
      </c>
      <c r="G35" s="7">
        <v>7451</v>
      </c>
      <c r="H35" s="9">
        <v>18888</v>
      </c>
      <c r="I35" s="10">
        <v>0.1429</v>
      </c>
      <c r="J35" s="11">
        <v>162.26218188991911</v>
      </c>
      <c r="K35" s="12">
        <v>1645553.8787315839</v>
      </c>
      <c r="L35" s="11">
        <v>2.27</v>
      </c>
      <c r="M35" s="11">
        <v>5.6</v>
      </c>
      <c r="N35" s="11">
        <v>22.149247460000002</v>
      </c>
      <c r="P35" s="4" t="str">
        <f>TEXT(Table1[[#This Row],[Date]], "MMMM")</f>
        <v>July</v>
      </c>
      <c r="Q35" t="str">
        <f>TEXT(Table1[[#This Row],[Date]], "DDDD")</f>
        <v>Sunday</v>
      </c>
      <c r="R35" s="24"/>
      <c r="S35" s="25"/>
      <c r="T35" s="26"/>
      <c r="AA35"/>
      <c r="AB35"/>
      <c r="AC35"/>
      <c r="AD35"/>
      <c r="AE35"/>
      <c r="AF35"/>
      <c r="AG35"/>
      <c r="AH35"/>
      <c r="AI35"/>
    </row>
    <row r="36" spans="3:35" x14ac:dyDescent="0.35">
      <c r="C36" s="8">
        <v>44774</v>
      </c>
      <c r="D36" s="9">
        <v>79745</v>
      </c>
      <c r="E36" s="9">
        <v>10571</v>
      </c>
      <c r="F36" s="9">
        <v>4373</v>
      </c>
      <c r="G36" s="7">
        <v>5566</v>
      </c>
      <c r="H36" s="9">
        <v>15126</v>
      </c>
      <c r="I36" s="10">
        <v>0.1326</v>
      </c>
      <c r="J36" s="11">
        <v>193.90436098760762</v>
      </c>
      <c r="K36" s="12">
        <v>2050380.9731984676</v>
      </c>
      <c r="L36" s="11">
        <v>1.78</v>
      </c>
      <c r="M36" s="11">
        <v>5.51</v>
      </c>
      <c r="N36" s="11">
        <v>18.619298489999998</v>
      </c>
      <c r="P36" s="4" t="str">
        <f>TEXT(Table1[[#This Row],[Date]], "MMMM")</f>
        <v>August</v>
      </c>
      <c r="Q36" t="str">
        <f>TEXT(Table1[[#This Row],[Date]], "DDDD")</f>
        <v>Monday</v>
      </c>
      <c r="R36" s="24"/>
      <c r="AA36"/>
      <c r="AB36"/>
      <c r="AC36"/>
      <c r="AD36"/>
      <c r="AE36"/>
      <c r="AF36"/>
      <c r="AG36"/>
      <c r="AH36"/>
      <c r="AI36"/>
    </row>
    <row r="37" spans="3:35" x14ac:dyDescent="0.35">
      <c r="C37" s="8">
        <v>44775</v>
      </c>
      <c r="D37" s="9">
        <v>75541</v>
      </c>
      <c r="E37" s="9">
        <v>13421</v>
      </c>
      <c r="F37" s="9">
        <v>1755</v>
      </c>
      <c r="G37" s="7">
        <v>11512</v>
      </c>
      <c r="H37" s="9">
        <v>17189</v>
      </c>
      <c r="I37" s="10">
        <v>0.1777</v>
      </c>
      <c r="J37" s="11">
        <v>162.51330005215706</v>
      </c>
      <c r="K37" s="12">
        <v>2181519.3363049473</v>
      </c>
      <c r="L37" s="11">
        <v>2.5499999999999998</v>
      </c>
      <c r="M37" s="11">
        <v>5.38</v>
      </c>
      <c r="N37" s="11">
        <v>20.47764969</v>
      </c>
      <c r="P37" s="4" t="str">
        <f>TEXT(Table1[[#This Row],[Date]], "MMMM")</f>
        <v>August</v>
      </c>
      <c r="Q37" t="str">
        <f>TEXT(Table1[[#This Row],[Date]], "DDDD")</f>
        <v>Tuesday</v>
      </c>
      <c r="R37" s="24"/>
      <c r="AA37"/>
      <c r="AB37"/>
      <c r="AC37"/>
      <c r="AD37"/>
      <c r="AE37"/>
      <c r="AF37"/>
      <c r="AG37"/>
      <c r="AH37"/>
      <c r="AI37"/>
    </row>
    <row r="38" spans="3:35" x14ac:dyDescent="0.35">
      <c r="C38" s="8">
        <v>44776</v>
      </c>
      <c r="D38" s="9">
        <v>81459</v>
      </c>
      <c r="E38" s="9">
        <v>10447</v>
      </c>
      <c r="F38" s="9">
        <v>3268</v>
      </c>
      <c r="G38" s="7">
        <v>6586</v>
      </c>
      <c r="H38" s="9">
        <v>12784</v>
      </c>
      <c r="I38" s="10">
        <v>0.12820000000000001</v>
      </c>
      <c r="J38" s="11">
        <v>209.46108930793528</v>
      </c>
      <c r="K38" s="12">
        <v>2187411.33003848</v>
      </c>
      <c r="L38" s="11">
        <v>2.09</v>
      </c>
      <c r="M38" s="11">
        <v>5.52</v>
      </c>
      <c r="N38" s="11">
        <v>19.839606209999999</v>
      </c>
      <c r="P38" s="4" t="str">
        <f>TEXT(Table1[[#This Row],[Date]], "MMMM")</f>
        <v>August</v>
      </c>
      <c r="Q38" t="str">
        <f>TEXT(Table1[[#This Row],[Date]], "DDDD")</f>
        <v>Wednesday</v>
      </c>
      <c r="R38" s="24"/>
      <c r="AA38"/>
      <c r="AB38"/>
      <c r="AC38"/>
      <c r="AD38"/>
      <c r="AE38"/>
      <c r="AF38"/>
      <c r="AG38"/>
      <c r="AH38"/>
      <c r="AI38"/>
    </row>
    <row r="39" spans="3:35" x14ac:dyDescent="0.35">
      <c r="C39" s="8">
        <v>44777</v>
      </c>
      <c r="D39" s="9">
        <v>90445</v>
      </c>
      <c r="E39" s="9">
        <v>13637</v>
      </c>
      <c r="F39" s="9">
        <v>4198</v>
      </c>
      <c r="G39" s="7">
        <v>9245</v>
      </c>
      <c r="H39" s="9">
        <v>12493</v>
      </c>
      <c r="I39" s="10">
        <v>0.15079999999999999</v>
      </c>
      <c r="J39" s="11">
        <v>178.28957981960841</v>
      </c>
      <c r="K39" s="12">
        <v>2431710.4778550998</v>
      </c>
      <c r="L39" s="11">
        <v>2.02</v>
      </c>
      <c r="M39" s="11">
        <v>5.61</v>
      </c>
      <c r="N39" s="11">
        <v>18.757882380000002</v>
      </c>
      <c r="P39" s="4" t="str">
        <f>TEXT(Table1[[#This Row],[Date]], "MMMM")</f>
        <v>August</v>
      </c>
      <c r="Q39" t="str">
        <f>TEXT(Table1[[#This Row],[Date]], "DDDD")</f>
        <v>Thursday</v>
      </c>
      <c r="R39" s="24"/>
      <c r="AA39"/>
      <c r="AB39"/>
      <c r="AC39"/>
      <c r="AD39"/>
      <c r="AE39"/>
      <c r="AF39"/>
      <c r="AG39"/>
      <c r="AH39"/>
      <c r="AI39"/>
    </row>
    <row r="40" spans="3:35" x14ac:dyDescent="0.35">
      <c r="C40" s="8">
        <v>44778</v>
      </c>
      <c r="D40" s="9">
        <v>88931</v>
      </c>
      <c r="E40" s="9">
        <v>13914</v>
      </c>
      <c r="F40" s="9">
        <v>4423</v>
      </c>
      <c r="G40" s="7">
        <v>8517</v>
      </c>
      <c r="H40" s="9">
        <v>10736</v>
      </c>
      <c r="I40" s="10">
        <v>0.1565</v>
      </c>
      <c r="J40" s="11">
        <v>164.49856259882134</v>
      </c>
      <c r="K40" s="12">
        <v>2289441.8914294597</v>
      </c>
      <c r="L40" s="11">
        <v>2.5499999999999998</v>
      </c>
      <c r="M40" s="11">
        <v>5.35</v>
      </c>
      <c r="N40" s="11">
        <v>16.125704299999999</v>
      </c>
      <c r="P40" s="4" t="str">
        <f>TEXT(Table1[[#This Row],[Date]], "MMMM")</f>
        <v>August</v>
      </c>
      <c r="Q40" t="str">
        <f>TEXT(Table1[[#This Row],[Date]], "DDDD")</f>
        <v>Friday</v>
      </c>
      <c r="R40" s="24"/>
      <c r="AA40"/>
      <c r="AB40"/>
      <c r="AC40"/>
      <c r="AD40"/>
      <c r="AE40"/>
      <c r="AF40"/>
      <c r="AG40"/>
      <c r="AH40"/>
      <c r="AI40"/>
    </row>
    <row r="41" spans="3:35" x14ac:dyDescent="0.35">
      <c r="C41" s="8">
        <v>44779</v>
      </c>
      <c r="D41" s="9">
        <v>47192</v>
      </c>
      <c r="E41" s="9">
        <v>12933</v>
      </c>
      <c r="F41" s="9">
        <v>4693</v>
      </c>
      <c r="G41" s="7">
        <v>7684</v>
      </c>
      <c r="H41" s="9">
        <v>10932</v>
      </c>
      <c r="I41" s="10">
        <v>0.27410000000000001</v>
      </c>
      <c r="J41" s="11">
        <v>172.04136704554242</v>
      </c>
      <c r="K41" s="12">
        <v>2225411.3746693884</v>
      </c>
      <c r="L41" s="11">
        <v>2.31</v>
      </c>
      <c r="M41" s="11">
        <v>5.52</v>
      </c>
      <c r="N41" s="11">
        <v>16.149643569999999</v>
      </c>
      <c r="P41" s="4" t="str">
        <f>TEXT(Table1[[#This Row],[Date]], "MMMM")</f>
        <v>August</v>
      </c>
      <c r="Q41" t="str">
        <f>TEXT(Table1[[#This Row],[Date]], "DDDD")</f>
        <v>Saturday</v>
      </c>
      <c r="R41" s="24"/>
      <c r="AA41"/>
      <c r="AB41"/>
      <c r="AC41"/>
      <c r="AD41"/>
      <c r="AE41"/>
      <c r="AF41"/>
      <c r="AG41"/>
      <c r="AH41"/>
      <c r="AI41"/>
    </row>
    <row r="42" spans="3:35" x14ac:dyDescent="0.35">
      <c r="C42" s="8">
        <v>44780</v>
      </c>
      <c r="D42" s="9">
        <v>92992</v>
      </c>
      <c r="E42" s="9">
        <v>13721</v>
      </c>
      <c r="F42" s="9">
        <v>1526</v>
      </c>
      <c r="G42" s="7">
        <v>11686</v>
      </c>
      <c r="H42" s="9">
        <v>14254</v>
      </c>
      <c r="I42" s="10">
        <v>0.14760000000000001</v>
      </c>
      <c r="J42" s="11">
        <v>176.26995116973981</v>
      </c>
      <c r="K42" s="12">
        <v>2419414.2261584434</v>
      </c>
      <c r="L42" s="11">
        <v>2.5099999999999998</v>
      </c>
      <c r="M42" s="11">
        <v>5.32</v>
      </c>
      <c r="N42" s="11">
        <v>19.923778110000001</v>
      </c>
      <c r="P42" s="4" t="str">
        <f>TEXT(Table1[[#This Row],[Date]], "MMMM")</f>
        <v>August</v>
      </c>
      <c r="Q42" t="str">
        <f>TEXT(Table1[[#This Row],[Date]], "DDDD")</f>
        <v>Sunday</v>
      </c>
      <c r="R42" s="24"/>
      <c r="AA42"/>
      <c r="AB42"/>
      <c r="AC42"/>
      <c r="AD42"/>
      <c r="AE42"/>
      <c r="AF42"/>
      <c r="AG42"/>
      <c r="AH42"/>
      <c r="AI42"/>
    </row>
    <row r="43" spans="3:35" x14ac:dyDescent="0.35">
      <c r="C43" s="8">
        <v>44781</v>
      </c>
      <c r="D43" s="9">
        <v>118108</v>
      </c>
      <c r="E43" s="9">
        <v>10392</v>
      </c>
      <c r="F43" s="9">
        <v>2983</v>
      </c>
      <c r="G43" s="7">
        <v>6580</v>
      </c>
      <c r="H43" s="9">
        <v>14604</v>
      </c>
      <c r="I43" s="10">
        <v>8.7999999999999995E-2</v>
      </c>
      <c r="J43" s="11">
        <v>293.80456120092379</v>
      </c>
      <c r="K43" s="12">
        <v>3053658.8820600458</v>
      </c>
      <c r="L43" s="11">
        <v>2.2000000000000002</v>
      </c>
      <c r="M43" s="11">
        <v>6.2</v>
      </c>
      <c r="N43" s="11">
        <v>14.152088969999999</v>
      </c>
      <c r="P43" s="4" t="str">
        <f>TEXT(Table1[[#This Row],[Date]], "MMMM")</f>
        <v>August</v>
      </c>
      <c r="Q43" t="str">
        <f>TEXT(Table1[[#This Row],[Date]], "DDDD")</f>
        <v>Monday</v>
      </c>
      <c r="R43" s="24"/>
      <c r="AA43"/>
      <c r="AB43"/>
      <c r="AC43"/>
      <c r="AD43"/>
      <c r="AE43"/>
      <c r="AF43"/>
      <c r="AG43"/>
      <c r="AH43"/>
      <c r="AI43"/>
    </row>
    <row r="44" spans="3:35" x14ac:dyDescent="0.35">
      <c r="C44" s="8">
        <v>44782</v>
      </c>
      <c r="D44" s="9">
        <v>96968</v>
      </c>
      <c r="E44" s="9">
        <v>13803</v>
      </c>
      <c r="F44" s="9">
        <v>2898</v>
      </c>
      <c r="G44" s="7">
        <v>10447</v>
      </c>
      <c r="H44" s="9">
        <v>16929</v>
      </c>
      <c r="I44" s="10">
        <v>0.14230000000000001</v>
      </c>
      <c r="J44" s="11">
        <v>188.83981743099326</v>
      </c>
      <c r="K44" s="12">
        <v>2605714.9829890896</v>
      </c>
      <c r="L44" s="11">
        <v>2.1</v>
      </c>
      <c r="M44" s="11">
        <v>5.59</v>
      </c>
      <c r="N44" s="11">
        <v>20.09988705</v>
      </c>
      <c r="P44" s="4" t="str">
        <f>TEXT(Table1[[#This Row],[Date]], "MMMM")</f>
        <v>August</v>
      </c>
      <c r="Q44" t="str">
        <f>TEXT(Table1[[#This Row],[Date]], "DDDD")</f>
        <v>Tuesday</v>
      </c>
      <c r="R44" s="24"/>
      <c r="AA44"/>
      <c r="AB44"/>
      <c r="AC44"/>
      <c r="AD44"/>
      <c r="AE44"/>
      <c r="AF44"/>
      <c r="AG44"/>
      <c r="AH44"/>
      <c r="AI44"/>
    </row>
    <row r="45" spans="3:35" x14ac:dyDescent="0.35">
      <c r="C45" s="8">
        <v>44783</v>
      </c>
      <c r="D45" s="9">
        <v>97326</v>
      </c>
      <c r="E45" s="9">
        <v>12313</v>
      </c>
      <c r="F45" s="9">
        <v>3756</v>
      </c>
      <c r="G45" s="7">
        <v>7720</v>
      </c>
      <c r="H45" s="9">
        <v>16334</v>
      </c>
      <c r="I45" s="10">
        <v>0.1265</v>
      </c>
      <c r="J45" s="11">
        <v>212.79395760578251</v>
      </c>
      <c r="K45" s="12">
        <v>2619863.6668194588</v>
      </c>
      <c r="L45" s="11">
        <v>2.4900000000000002</v>
      </c>
      <c r="M45" s="11">
        <v>5.84</v>
      </c>
      <c r="N45" s="11">
        <v>24.175998409999998</v>
      </c>
      <c r="P45" s="4" t="str">
        <f>TEXT(Table1[[#This Row],[Date]], "MMMM")</f>
        <v>August</v>
      </c>
      <c r="Q45" t="str">
        <f>TEXT(Table1[[#This Row],[Date]], "DDDD")</f>
        <v>Wednesday</v>
      </c>
      <c r="R45" s="24"/>
      <c r="AA45"/>
      <c r="AB45"/>
      <c r="AC45"/>
      <c r="AD45"/>
      <c r="AE45"/>
      <c r="AF45"/>
      <c r="AG45"/>
      <c r="AH45"/>
      <c r="AI45"/>
    </row>
    <row r="46" spans="3:35" x14ac:dyDescent="0.35">
      <c r="C46" s="8">
        <v>44784</v>
      </c>
      <c r="D46" s="9">
        <v>109181</v>
      </c>
      <c r="E46" s="9">
        <v>13203</v>
      </c>
      <c r="F46" s="9">
        <v>4151</v>
      </c>
      <c r="G46" s="7">
        <v>8676</v>
      </c>
      <c r="H46" s="9">
        <v>14590</v>
      </c>
      <c r="I46" s="10">
        <v>0.12089999999999999</v>
      </c>
      <c r="J46" s="11">
        <v>247.63705218510944</v>
      </c>
      <c r="K46" s="12">
        <v>3268804.8542498518</v>
      </c>
      <c r="L46" s="11">
        <v>2.19</v>
      </c>
      <c r="M46" s="11">
        <v>5.92</v>
      </c>
      <c r="N46" s="11">
        <v>16.252508129999999</v>
      </c>
      <c r="P46" s="4" t="str">
        <f>TEXT(Table1[[#This Row],[Date]], "MMMM")</f>
        <v>August</v>
      </c>
      <c r="Q46" t="str">
        <f>TEXT(Table1[[#This Row],[Date]], "DDDD")</f>
        <v>Thursday</v>
      </c>
      <c r="R46" s="24"/>
      <c r="AA46"/>
      <c r="AB46"/>
      <c r="AC46"/>
      <c r="AD46"/>
      <c r="AE46"/>
      <c r="AF46"/>
      <c r="AG46"/>
      <c r="AH46"/>
      <c r="AI46"/>
    </row>
    <row r="47" spans="3:35" x14ac:dyDescent="0.35">
      <c r="C47" s="8">
        <v>44785</v>
      </c>
      <c r="D47" s="9">
        <v>121857</v>
      </c>
      <c r="E47" s="9">
        <v>13935</v>
      </c>
      <c r="F47" s="9">
        <v>2883</v>
      </c>
      <c r="G47" s="7">
        <v>10861</v>
      </c>
      <c r="H47" s="9">
        <v>11601</v>
      </c>
      <c r="I47" s="10">
        <v>0.1144</v>
      </c>
      <c r="J47" s="11">
        <v>247.17818442770005</v>
      </c>
      <c r="K47" s="12">
        <v>3445772.8470658343</v>
      </c>
      <c r="L47" s="11">
        <v>2.11</v>
      </c>
      <c r="M47" s="11">
        <v>5.94</v>
      </c>
      <c r="N47" s="11">
        <v>24.154065889999998</v>
      </c>
      <c r="P47" s="4" t="str">
        <f>TEXT(Table1[[#This Row],[Date]], "MMMM")</f>
        <v>August</v>
      </c>
      <c r="Q47" t="str">
        <f>TEXT(Table1[[#This Row],[Date]], "DDDD")</f>
        <v>Friday</v>
      </c>
      <c r="R47" s="24"/>
      <c r="AA47"/>
      <c r="AB47"/>
      <c r="AC47"/>
      <c r="AD47"/>
      <c r="AE47"/>
      <c r="AF47"/>
      <c r="AG47"/>
      <c r="AH47"/>
      <c r="AI47"/>
    </row>
    <row r="48" spans="3:35" x14ac:dyDescent="0.35">
      <c r="C48" s="8">
        <v>44786</v>
      </c>
      <c r="D48" s="9">
        <v>117447</v>
      </c>
      <c r="E48" s="9">
        <v>12338</v>
      </c>
      <c r="F48" s="9">
        <v>1235</v>
      </c>
      <c r="G48" s="7">
        <v>10780</v>
      </c>
      <c r="H48" s="9">
        <v>16840</v>
      </c>
      <c r="I48" s="10">
        <v>0.1051</v>
      </c>
      <c r="J48" s="11">
        <v>259.75676770951532</v>
      </c>
      <c r="K48" s="12">
        <v>3206354.34051356</v>
      </c>
      <c r="L48" s="11">
        <v>1.61</v>
      </c>
      <c r="M48" s="11">
        <v>5.55</v>
      </c>
      <c r="N48" s="11">
        <v>24.71055458</v>
      </c>
      <c r="P48" s="4" t="str">
        <f>TEXT(Table1[[#This Row],[Date]], "MMMM")</f>
        <v>August</v>
      </c>
      <c r="Q48" t="str">
        <f>TEXT(Table1[[#This Row],[Date]], "DDDD")</f>
        <v>Saturday</v>
      </c>
      <c r="R48" s="24"/>
      <c r="AA48"/>
      <c r="AB48"/>
      <c r="AC48"/>
      <c r="AD48"/>
      <c r="AE48"/>
      <c r="AF48"/>
      <c r="AG48"/>
      <c r="AH48"/>
      <c r="AI48"/>
    </row>
    <row r="49" spans="3:27" x14ac:dyDescent="0.35">
      <c r="C49" s="8">
        <v>44787</v>
      </c>
      <c r="D49" s="9">
        <v>106310</v>
      </c>
      <c r="E49" s="9">
        <v>11461</v>
      </c>
      <c r="F49" s="9">
        <v>3931</v>
      </c>
      <c r="G49" s="7">
        <v>7320</v>
      </c>
      <c r="H49" s="9">
        <v>11623</v>
      </c>
      <c r="I49" s="10">
        <v>0.10780000000000001</v>
      </c>
      <c r="J49" s="11">
        <v>232.3943809440712</v>
      </c>
      <c r="K49" s="12">
        <v>2663290.2675941018</v>
      </c>
      <c r="L49" s="11">
        <v>2.67</v>
      </c>
      <c r="M49" s="11">
        <v>5.52</v>
      </c>
      <c r="N49" s="11">
        <v>25.237448520000001</v>
      </c>
      <c r="P49" s="4" t="str">
        <f>TEXT(Table1[[#This Row],[Date]], "MMMM")</f>
        <v>August</v>
      </c>
      <c r="Q49" t="str">
        <f>TEXT(Table1[[#This Row],[Date]], "DDDD")</f>
        <v>Sunday</v>
      </c>
      <c r="R49" s="24"/>
      <c r="AA49"/>
    </row>
    <row r="50" spans="3:27" x14ac:dyDescent="0.35">
      <c r="C50" s="8">
        <v>44788</v>
      </c>
      <c r="D50" s="9">
        <v>113606</v>
      </c>
      <c r="E50" s="9">
        <v>13164</v>
      </c>
      <c r="F50" s="9">
        <v>3237</v>
      </c>
      <c r="G50" s="7">
        <v>9117</v>
      </c>
      <c r="H50" s="9">
        <v>16761</v>
      </c>
      <c r="I50" s="10">
        <v>0.1159</v>
      </c>
      <c r="J50" s="11">
        <v>189.36174415071406</v>
      </c>
      <c r="K50" s="12">
        <v>2493313.85246378</v>
      </c>
      <c r="L50" s="11">
        <v>1.92</v>
      </c>
      <c r="M50" s="11">
        <v>6.11</v>
      </c>
      <c r="N50" s="11">
        <v>26.835495640000001</v>
      </c>
      <c r="P50" s="4" t="str">
        <f>TEXT(Table1[[#This Row],[Date]], "MMMM")</f>
        <v>August</v>
      </c>
      <c r="Q50" t="str">
        <f>TEXT(Table1[[#This Row],[Date]], "DDDD")</f>
        <v>Monday</v>
      </c>
      <c r="R50" s="24"/>
      <c r="AA50"/>
    </row>
    <row r="51" spans="3:27" x14ac:dyDescent="0.35">
      <c r="C51" s="8">
        <v>44789</v>
      </c>
      <c r="D51" s="9">
        <v>96239</v>
      </c>
      <c r="E51" s="9">
        <v>11899</v>
      </c>
      <c r="F51" s="9">
        <v>2966</v>
      </c>
      <c r="G51" s="7">
        <v>8520</v>
      </c>
      <c r="H51" s="9">
        <v>18304</v>
      </c>
      <c r="I51" s="10">
        <v>0.1236</v>
      </c>
      <c r="J51" s="11">
        <v>178.80040339524331</v>
      </c>
      <c r="K51" s="12">
        <v>2126855.9019630561</v>
      </c>
      <c r="L51" s="11">
        <v>2.87</v>
      </c>
      <c r="M51" s="11">
        <v>6.34</v>
      </c>
      <c r="N51" s="11">
        <v>27.731391169999998</v>
      </c>
      <c r="P51" s="4" t="str">
        <f>TEXT(Table1[[#This Row],[Date]], "MMMM")</f>
        <v>August</v>
      </c>
      <c r="Q51" t="str">
        <f>TEXT(Table1[[#This Row],[Date]], "DDDD")</f>
        <v>Tuesday</v>
      </c>
      <c r="R51" s="24"/>
      <c r="AA51"/>
    </row>
    <row r="52" spans="3:27" x14ac:dyDescent="0.35">
      <c r="C52" s="8">
        <v>44790</v>
      </c>
      <c r="D52" s="9">
        <v>100596</v>
      </c>
      <c r="E52" s="9">
        <v>13940</v>
      </c>
      <c r="F52" s="9">
        <v>3706</v>
      </c>
      <c r="G52" s="7">
        <v>9491</v>
      </c>
      <c r="H52" s="9">
        <v>13608</v>
      </c>
      <c r="I52" s="10">
        <v>0.1386</v>
      </c>
      <c r="J52" s="11">
        <v>142.18457675753228</v>
      </c>
      <c r="K52" s="12">
        <v>1982423.4761331996</v>
      </c>
      <c r="L52" s="11">
        <v>2.52</v>
      </c>
      <c r="M52" s="11">
        <v>6.05</v>
      </c>
      <c r="N52" s="11">
        <v>30.558765640000001</v>
      </c>
      <c r="P52" s="4" t="str">
        <f>TEXT(Table1[[#This Row],[Date]], "MMMM")</f>
        <v>August</v>
      </c>
      <c r="Q52" t="str">
        <f>TEXT(Table1[[#This Row],[Date]], "DDDD")</f>
        <v>Wednesday</v>
      </c>
      <c r="R52" s="24"/>
      <c r="AA52"/>
    </row>
    <row r="53" spans="3:27" x14ac:dyDescent="0.35">
      <c r="C53" s="8">
        <v>44791</v>
      </c>
      <c r="D53" s="9">
        <v>90462</v>
      </c>
      <c r="E53" s="9">
        <v>11674</v>
      </c>
      <c r="F53" s="9">
        <v>4967</v>
      </c>
      <c r="G53" s="7">
        <v>5829</v>
      </c>
      <c r="H53" s="9">
        <v>14237</v>
      </c>
      <c r="I53" s="10">
        <v>0.129</v>
      </c>
      <c r="J53" s="11">
        <v>154.78859002912455</v>
      </c>
      <c r="K53" s="12">
        <v>1806320.6206266917</v>
      </c>
      <c r="L53" s="11">
        <v>2.36</v>
      </c>
      <c r="M53" s="11">
        <v>6.26</v>
      </c>
      <c r="N53" s="11">
        <v>27.348827880000002</v>
      </c>
      <c r="P53" s="4" t="str">
        <f>TEXT(Table1[[#This Row],[Date]], "MMMM")</f>
        <v>August</v>
      </c>
      <c r="Q53" t="str">
        <f>TEXT(Table1[[#This Row],[Date]], "DDDD")</f>
        <v>Thursday</v>
      </c>
      <c r="R53" s="24"/>
      <c r="AA53"/>
    </row>
    <row r="54" spans="3:27" x14ac:dyDescent="0.35">
      <c r="C54" s="8">
        <v>44792</v>
      </c>
      <c r="D54" s="9">
        <v>98176</v>
      </c>
      <c r="E54" s="9">
        <v>13428</v>
      </c>
      <c r="F54" s="9">
        <v>2211</v>
      </c>
      <c r="G54" s="7">
        <v>10872</v>
      </c>
      <c r="H54" s="9">
        <v>18375</v>
      </c>
      <c r="I54" s="10">
        <v>0.1368</v>
      </c>
      <c r="J54" s="11">
        <v>141.89752755436402</v>
      </c>
      <c r="K54" s="12">
        <v>1905751.4517962467</v>
      </c>
      <c r="L54" s="11">
        <v>2.21</v>
      </c>
      <c r="M54" s="11">
        <v>6.36</v>
      </c>
      <c r="N54" s="11">
        <v>26.602382089999999</v>
      </c>
      <c r="P54" s="4" t="str">
        <f>TEXT(Table1[[#This Row],[Date]], "MMMM")</f>
        <v>August</v>
      </c>
      <c r="Q54" t="str">
        <f>TEXT(Table1[[#This Row],[Date]], "DDDD")</f>
        <v>Friday</v>
      </c>
      <c r="R54" s="24"/>
      <c r="AA54"/>
    </row>
    <row r="55" spans="3:27" x14ac:dyDescent="0.35">
      <c r="C55" s="8">
        <v>44793</v>
      </c>
      <c r="D55" s="9">
        <v>98694</v>
      </c>
      <c r="E55" s="9">
        <v>10611</v>
      </c>
      <c r="F55" s="9">
        <v>3007</v>
      </c>
      <c r="G55" s="7">
        <v>7112</v>
      </c>
      <c r="H55" s="9">
        <v>11526</v>
      </c>
      <c r="I55" s="10">
        <v>0.1075</v>
      </c>
      <c r="J55" s="11">
        <v>146.544435020262</v>
      </c>
      <c r="K55" s="12">
        <v>1554778.5705131467</v>
      </c>
      <c r="L55" s="11">
        <v>2.4</v>
      </c>
      <c r="M55" s="11">
        <v>5.14</v>
      </c>
      <c r="N55" s="11">
        <v>35.496400549999997</v>
      </c>
      <c r="P55" s="4" t="str">
        <f>TEXT(Table1[[#This Row],[Date]], "MMMM")</f>
        <v>August</v>
      </c>
      <c r="Q55" t="str">
        <f>TEXT(Table1[[#This Row],[Date]], "DDDD")</f>
        <v>Saturday</v>
      </c>
      <c r="R55" s="24"/>
      <c r="AA55"/>
    </row>
    <row r="56" spans="3:27" x14ac:dyDescent="0.35">
      <c r="C56" s="8">
        <v>44794</v>
      </c>
      <c r="D56" s="9">
        <v>75923</v>
      </c>
      <c r="E56" s="9">
        <v>10712</v>
      </c>
      <c r="F56" s="9">
        <v>3841</v>
      </c>
      <c r="G56" s="7">
        <v>6567</v>
      </c>
      <c r="H56" s="9">
        <v>12370</v>
      </c>
      <c r="I56" s="10">
        <v>0.1411</v>
      </c>
      <c r="J56" s="11">
        <v>119.91747572815534</v>
      </c>
      <c r="K56" s="12">
        <v>1284644.1753199028</v>
      </c>
      <c r="L56" s="11">
        <v>1.22</v>
      </c>
      <c r="M56" s="11">
        <v>3.46</v>
      </c>
      <c r="N56" s="11">
        <v>25.88696311</v>
      </c>
      <c r="P56" s="4" t="str">
        <f>TEXT(Table1[[#This Row],[Date]], "MMMM")</f>
        <v>August</v>
      </c>
      <c r="Q56" t="str">
        <f>TEXT(Table1[[#This Row],[Date]], "DDDD")</f>
        <v>Sunday</v>
      </c>
      <c r="R56" s="24"/>
      <c r="AA56"/>
    </row>
    <row r="57" spans="3:27" x14ac:dyDescent="0.35">
      <c r="C57" s="8">
        <v>44795</v>
      </c>
      <c r="D57" s="9">
        <v>72391</v>
      </c>
      <c r="E57" s="9">
        <v>10708</v>
      </c>
      <c r="F57" s="9">
        <v>1306</v>
      </c>
      <c r="G57" s="7">
        <v>8917</v>
      </c>
      <c r="H57" s="9">
        <v>19694</v>
      </c>
      <c r="I57" s="10">
        <v>0.1479</v>
      </c>
      <c r="J57" s="11">
        <v>112.93500186776242</v>
      </c>
      <c r="K57" s="12">
        <v>1209153.154818939</v>
      </c>
      <c r="L57" s="11">
        <v>1.43</v>
      </c>
      <c r="M57" s="11">
        <v>3.02</v>
      </c>
      <c r="N57" s="11">
        <v>25.653605729999999</v>
      </c>
      <c r="P57" s="4" t="str">
        <f>TEXT(Table1[[#This Row],[Date]], "MMMM")</f>
        <v>August</v>
      </c>
      <c r="Q57" t="str">
        <f>TEXT(Table1[[#This Row],[Date]], "DDDD")</f>
        <v>Monday</v>
      </c>
      <c r="R57" s="24"/>
      <c r="AA57"/>
    </row>
    <row r="58" spans="3:27" x14ac:dyDescent="0.35">
      <c r="C58" s="8">
        <v>44796</v>
      </c>
      <c r="D58" s="9">
        <v>67170</v>
      </c>
      <c r="E58" s="9">
        <v>13113</v>
      </c>
      <c r="F58" s="9">
        <v>3849</v>
      </c>
      <c r="G58" s="7">
        <v>8308</v>
      </c>
      <c r="H58" s="9">
        <v>10311</v>
      </c>
      <c r="I58" s="10">
        <v>0.19520000000000001</v>
      </c>
      <c r="J58" s="11">
        <v>87.965225348890414</v>
      </c>
      <c r="K58" s="12">
        <v>1153363.441240906</v>
      </c>
      <c r="L58" s="11">
        <v>1.18</v>
      </c>
      <c r="M58" s="11">
        <v>2.52</v>
      </c>
      <c r="N58" s="11">
        <v>25.964534149999999</v>
      </c>
      <c r="P58" s="4" t="str">
        <f>TEXT(Table1[[#This Row],[Date]], "MMMM")</f>
        <v>August</v>
      </c>
      <c r="Q58" t="str">
        <f>TEXT(Table1[[#This Row],[Date]], "DDDD")</f>
        <v>Tuesday</v>
      </c>
      <c r="R58" s="24"/>
      <c r="AA58"/>
    </row>
    <row r="59" spans="3:27" x14ac:dyDescent="0.35">
      <c r="C59" s="8">
        <v>44797</v>
      </c>
      <c r="D59" s="9">
        <v>69241</v>
      </c>
      <c r="E59" s="9">
        <v>11014</v>
      </c>
      <c r="F59" s="9">
        <v>4692</v>
      </c>
      <c r="G59" s="7">
        <v>5866</v>
      </c>
      <c r="H59" s="9">
        <v>19701</v>
      </c>
      <c r="I59" s="10">
        <v>0.15909999999999999</v>
      </c>
      <c r="J59" s="11">
        <v>105.16497185400399</v>
      </c>
      <c r="K59" s="12">
        <v>1158522.8955483658</v>
      </c>
      <c r="L59" s="11">
        <v>1.51</v>
      </c>
      <c r="M59" s="11">
        <v>2.95</v>
      </c>
      <c r="N59" s="11">
        <v>27.295660179999999</v>
      </c>
      <c r="P59" s="4" t="str">
        <f>TEXT(Table1[[#This Row],[Date]], "MMMM")</f>
        <v>August</v>
      </c>
      <c r="Q59" t="str">
        <f>TEXT(Table1[[#This Row],[Date]], "DDDD")</f>
        <v>Wednesday</v>
      </c>
      <c r="R59" s="24"/>
      <c r="AA59"/>
    </row>
    <row r="60" spans="3:27" x14ac:dyDescent="0.35">
      <c r="C60" s="8">
        <v>44798</v>
      </c>
      <c r="D60" s="9">
        <v>81528</v>
      </c>
      <c r="E60" s="9">
        <v>12377</v>
      </c>
      <c r="F60" s="9">
        <v>4128</v>
      </c>
      <c r="G60" s="7">
        <v>7887</v>
      </c>
      <c r="H60" s="9">
        <v>11853</v>
      </c>
      <c r="I60" s="10">
        <v>0.15179999999999999</v>
      </c>
      <c r="J60" s="11">
        <v>111.93156661549648</v>
      </c>
      <c r="K60" s="12">
        <v>1385259.5166276803</v>
      </c>
      <c r="L60" s="11">
        <v>0.93</v>
      </c>
      <c r="M60" s="11">
        <v>3.11</v>
      </c>
      <c r="N60" s="11">
        <v>25.107139620000002</v>
      </c>
      <c r="P60" s="4" t="str">
        <f>TEXT(Table1[[#This Row],[Date]], "MMMM")</f>
        <v>August</v>
      </c>
      <c r="Q60" t="str">
        <f>TEXT(Table1[[#This Row],[Date]], "DDDD")</f>
        <v>Thursday</v>
      </c>
      <c r="R60" s="24"/>
      <c r="AA60"/>
    </row>
    <row r="61" spans="3:27" x14ac:dyDescent="0.35">
      <c r="C61" s="8">
        <v>44799</v>
      </c>
      <c r="D61" s="9">
        <v>89838</v>
      </c>
      <c r="E61" s="9">
        <v>13752</v>
      </c>
      <c r="F61" s="9">
        <v>1873</v>
      </c>
      <c r="G61" s="7">
        <v>11102</v>
      </c>
      <c r="H61" s="9">
        <v>16861</v>
      </c>
      <c r="I61" s="10">
        <v>0.15310000000000001</v>
      </c>
      <c r="J61" s="11">
        <v>86.904595695171608</v>
      </c>
      <c r="K61" s="12">
        <v>1195302.998920419</v>
      </c>
      <c r="L61" s="11">
        <v>0.89</v>
      </c>
      <c r="M61" s="11">
        <v>3.18</v>
      </c>
      <c r="N61" s="11">
        <v>30.66360676</v>
      </c>
      <c r="P61" s="4" t="str">
        <f>TEXT(Table1[[#This Row],[Date]], "MMMM")</f>
        <v>August</v>
      </c>
      <c r="Q61" t="str">
        <f>TEXT(Table1[[#This Row],[Date]], "DDDD")</f>
        <v>Friday</v>
      </c>
      <c r="R61" s="24"/>
      <c r="AA61"/>
    </row>
    <row r="62" spans="3:27" x14ac:dyDescent="0.35">
      <c r="C62" s="8">
        <v>44800</v>
      </c>
      <c r="D62" s="9">
        <v>67394</v>
      </c>
      <c r="E62" s="9">
        <v>11440</v>
      </c>
      <c r="F62" s="9">
        <v>1486</v>
      </c>
      <c r="G62" s="7">
        <v>9194</v>
      </c>
      <c r="H62" s="9">
        <v>17810</v>
      </c>
      <c r="I62" s="10">
        <v>0.16969999999999999</v>
      </c>
      <c r="J62" s="11">
        <v>102.43417832167832</v>
      </c>
      <c r="K62" s="12">
        <v>1171515.2976437586</v>
      </c>
      <c r="L62" s="11">
        <v>1.24</v>
      </c>
      <c r="M62" s="11">
        <v>2.48</v>
      </c>
      <c r="N62" s="11">
        <v>30.534517180000002</v>
      </c>
      <c r="P62" s="4" t="str">
        <f>TEXT(Table1[[#This Row],[Date]], "MMMM")</f>
        <v>August</v>
      </c>
      <c r="Q62" t="str">
        <f>TEXT(Table1[[#This Row],[Date]], "DDDD")</f>
        <v>Saturday</v>
      </c>
      <c r="R62" s="24"/>
      <c r="AA62"/>
    </row>
    <row r="63" spans="3:27" x14ac:dyDescent="0.35">
      <c r="C63" s="8">
        <v>44801</v>
      </c>
      <c r="D63" s="9">
        <v>78095</v>
      </c>
      <c r="E63" s="9">
        <v>11020</v>
      </c>
      <c r="F63" s="9">
        <v>1698</v>
      </c>
      <c r="G63" s="7">
        <v>9128</v>
      </c>
      <c r="H63" s="9">
        <v>11019</v>
      </c>
      <c r="I63" s="10">
        <v>0.1411</v>
      </c>
      <c r="J63" s="11">
        <v>99.766606170598905</v>
      </c>
      <c r="K63" s="12">
        <v>1099348.6356647911</v>
      </c>
      <c r="L63" s="11">
        <v>0.97</v>
      </c>
      <c r="M63" s="11">
        <v>2.14</v>
      </c>
      <c r="N63" s="11">
        <v>31.735917069999999</v>
      </c>
      <c r="P63" s="4" t="str">
        <f>TEXT(Table1[[#This Row],[Date]], "MMMM")</f>
        <v>August</v>
      </c>
      <c r="Q63" t="str">
        <f>TEXT(Table1[[#This Row],[Date]], "DDDD")</f>
        <v>Sunday</v>
      </c>
      <c r="R63" s="24"/>
      <c r="AA63"/>
    </row>
    <row r="64" spans="3:27" x14ac:dyDescent="0.35">
      <c r="C64" s="8">
        <v>44802</v>
      </c>
      <c r="D64" s="9">
        <v>71262</v>
      </c>
      <c r="E64" s="9">
        <v>11935</v>
      </c>
      <c r="F64" s="9">
        <v>3152</v>
      </c>
      <c r="G64" s="7">
        <v>8376</v>
      </c>
      <c r="H64" s="9">
        <v>17210</v>
      </c>
      <c r="I64" s="10">
        <v>0.16750000000000001</v>
      </c>
      <c r="J64" s="11">
        <v>106.27532467532467</v>
      </c>
      <c r="K64" s="12">
        <v>1268543.1913246752</v>
      </c>
      <c r="L64" s="11">
        <v>1.1299999999999999</v>
      </c>
      <c r="M64" s="11">
        <v>2.34</v>
      </c>
      <c r="N64" s="11">
        <v>35.082523029999997</v>
      </c>
      <c r="P64" s="4" t="str">
        <f>TEXT(Table1[[#This Row],[Date]], "MMMM")</f>
        <v>August</v>
      </c>
      <c r="Q64" t="str">
        <f>TEXT(Table1[[#This Row],[Date]], "DDDD")</f>
        <v>Monday</v>
      </c>
      <c r="R64" s="24"/>
      <c r="AA64"/>
    </row>
    <row r="65" spans="3:27" x14ac:dyDescent="0.35">
      <c r="C65" s="8">
        <v>44803</v>
      </c>
      <c r="D65" s="9">
        <v>67138</v>
      </c>
      <c r="E65" s="9">
        <v>11987</v>
      </c>
      <c r="F65" s="9">
        <v>2793</v>
      </c>
      <c r="G65" s="7">
        <v>8586</v>
      </c>
      <c r="H65" s="9">
        <v>16736</v>
      </c>
      <c r="I65" s="10">
        <v>0.17849999999999999</v>
      </c>
      <c r="J65" s="11">
        <v>98.44172853925086</v>
      </c>
      <c r="K65" s="12">
        <v>1179738.7675642781</v>
      </c>
      <c r="L65" s="11">
        <v>0.65</v>
      </c>
      <c r="M65" s="11">
        <v>3.19</v>
      </c>
      <c r="N65" s="11">
        <v>21.68570725</v>
      </c>
      <c r="P65" s="4" t="str">
        <f>TEXT(Table1[[#This Row],[Date]], "MMMM")</f>
        <v>August</v>
      </c>
      <c r="Q65" t="str">
        <f>TEXT(Table1[[#This Row],[Date]], "DDDD")</f>
        <v>Tuesday</v>
      </c>
      <c r="R65" s="24"/>
      <c r="AA65"/>
    </row>
    <row r="66" spans="3:27" x14ac:dyDescent="0.35">
      <c r="C66" s="8">
        <v>44804</v>
      </c>
      <c r="D66" s="9">
        <v>73534</v>
      </c>
      <c r="E66" s="9">
        <v>11751</v>
      </c>
      <c r="F66" s="9">
        <v>3149</v>
      </c>
      <c r="G66" s="7">
        <v>7861</v>
      </c>
      <c r="H66" s="9">
        <v>18355</v>
      </c>
      <c r="I66" s="10">
        <v>0.1598</v>
      </c>
      <c r="J66" s="11">
        <v>135.47672538507362</v>
      </c>
      <c r="K66" s="12">
        <v>1591950.8548096674</v>
      </c>
      <c r="L66" s="11">
        <v>1.24</v>
      </c>
      <c r="M66" s="11">
        <v>3.01</v>
      </c>
      <c r="N66" s="11">
        <v>37.8242014</v>
      </c>
      <c r="P66" s="4" t="str">
        <f>TEXT(Table1[[#This Row],[Date]], "MMMM")</f>
        <v>August</v>
      </c>
      <c r="Q66" t="str">
        <f>TEXT(Table1[[#This Row],[Date]], "DDDD")</f>
        <v>Wednesday</v>
      </c>
      <c r="R66" s="24"/>
      <c r="AA66"/>
    </row>
    <row r="67" spans="3:27" x14ac:dyDescent="0.35">
      <c r="C67" s="8">
        <v>44805</v>
      </c>
      <c r="D67" s="9">
        <v>69446</v>
      </c>
      <c r="E67" s="9">
        <v>10081</v>
      </c>
      <c r="F67" s="9">
        <v>1642</v>
      </c>
      <c r="G67" s="7">
        <v>7656</v>
      </c>
      <c r="H67" s="9">
        <v>11048</v>
      </c>
      <c r="I67" s="10">
        <v>0.1452</v>
      </c>
      <c r="J67" s="11">
        <v>156.61015772244818</v>
      </c>
      <c r="K67" s="12">
        <v>1579187.7967156433</v>
      </c>
      <c r="L67" s="11">
        <v>1.29</v>
      </c>
      <c r="M67" s="11">
        <v>2.65</v>
      </c>
      <c r="N67" s="11">
        <v>22.731342829999999</v>
      </c>
      <c r="P67" s="4" t="str">
        <f>TEXT(Table1[[#This Row],[Date]], "MMMM")</f>
        <v>September</v>
      </c>
      <c r="Q67" t="str">
        <f>TEXT(Table1[[#This Row],[Date]], "DDDD")</f>
        <v>Thursday</v>
      </c>
      <c r="R67" s="24"/>
      <c r="AA67"/>
    </row>
    <row r="68" spans="3:27" x14ac:dyDescent="0.35">
      <c r="C68" s="8">
        <v>44806</v>
      </c>
      <c r="D68" s="9">
        <v>68385</v>
      </c>
      <c r="E68" s="9">
        <v>11602</v>
      </c>
      <c r="F68" s="9">
        <v>2124</v>
      </c>
      <c r="G68" s="7">
        <v>8687</v>
      </c>
      <c r="H68" s="9">
        <v>17146</v>
      </c>
      <c r="I68" s="10">
        <v>0.16969999999999999</v>
      </c>
      <c r="J68" s="11">
        <v>123.92561627305636</v>
      </c>
      <c r="K68" s="12">
        <v>1438148.6597209531</v>
      </c>
      <c r="L68" s="11">
        <v>1.66</v>
      </c>
      <c r="M68" s="11">
        <v>2.88</v>
      </c>
      <c r="N68" s="11">
        <v>31.748979949999999</v>
      </c>
      <c r="P68" s="4" t="str">
        <f>TEXT(Table1[[#This Row],[Date]], "MMMM")</f>
        <v>September</v>
      </c>
      <c r="Q68" t="str">
        <f>TEXT(Table1[[#This Row],[Date]], "DDDD")</f>
        <v>Friday</v>
      </c>
      <c r="R68" s="24"/>
      <c r="AA68"/>
    </row>
    <row r="69" spans="3:27" x14ac:dyDescent="0.35">
      <c r="C69" s="8">
        <v>44807</v>
      </c>
      <c r="D69" s="9">
        <v>70013</v>
      </c>
      <c r="E69" s="9">
        <v>11052</v>
      </c>
      <c r="F69" s="9">
        <v>1888</v>
      </c>
      <c r="G69" s="7">
        <v>8612</v>
      </c>
      <c r="H69" s="9">
        <v>19027</v>
      </c>
      <c r="I69" s="10">
        <v>0.15790000000000001</v>
      </c>
      <c r="J69" s="11">
        <v>104.62522620340209</v>
      </c>
      <c r="K69" s="12">
        <v>1156637.3894280312</v>
      </c>
      <c r="L69" s="11">
        <v>0.83</v>
      </c>
      <c r="M69" s="11">
        <v>3</v>
      </c>
      <c r="N69" s="11">
        <v>28.424342719999999</v>
      </c>
      <c r="P69" s="4" t="str">
        <f>TEXT(Table1[[#This Row],[Date]], "MMMM")</f>
        <v>September</v>
      </c>
      <c r="Q69" t="str">
        <f>TEXT(Table1[[#This Row],[Date]], "DDDD")</f>
        <v>Saturday</v>
      </c>
      <c r="R69" s="24"/>
      <c r="AA69"/>
    </row>
    <row r="70" spans="3:27" x14ac:dyDescent="0.35">
      <c r="C70" s="8">
        <v>44808</v>
      </c>
      <c r="D70" s="9">
        <v>66626</v>
      </c>
      <c r="E70" s="9">
        <v>10403</v>
      </c>
      <c r="F70" s="9">
        <v>1920</v>
      </c>
      <c r="G70" s="7">
        <v>8327</v>
      </c>
      <c r="H70" s="9">
        <v>13129</v>
      </c>
      <c r="I70" s="10">
        <v>0.15609999999999999</v>
      </c>
      <c r="J70" s="11">
        <v>126.09526098240892</v>
      </c>
      <c r="K70" s="12">
        <v>1311430.8881672015</v>
      </c>
      <c r="L70" s="11">
        <v>1.6</v>
      </c>
      <c r="M70" s="11">
        <v>2.94</v>
      </c>
      <c r="N70" s="11">
        <v>25.276097100000001</v>
      </c>
      <c r="P70" s="4" t="str">
        <f>TEXT(Table1[[#This Row],[Date]], "MMMM")</f>
        <v>September</v>
      </c>
      <c r="Q70" t="str">
        <f>TEXT(Table1[[#This Row],[Date]], "DDDD")</f>
        <v>Sunday</v>
      </c>
      <c r="R70" s="24"/>
      <c r="AA70"/>
    </row>
    <row r="71" spans="3:27" x14ac:dyDescent="0.35">
      <c r="C71" s="8">
        <v>44809</v>
      </c>
      <c r="D71" s="9">
        <v>66624</v>
      </c>
      <c r="E71" s="9">
        <v>13605</v>
      </c>
      <c r="F71" s="9">
        <v>2549</v>
      </c>
      <c r="G71" s="7">
        <v>10073</v>
      </c>
      <c r="H71" s="9">
        <v>13704</v>
      </c>
      <c r="I71" s="10">
        <v>0.20419999999999999</v>
      </c>
      <c r="J71" s="11">
        <v>97.676662991547232</v>
      </c>
      <c r="K71" s="12">
        <v>1328853.9610093937</v>
      </c>
      <c r="L71" s="11">
        <v>1.78</v>
      </c>
      <c r="M71" s="11">
        <v>3.59</v>
      </c>
      <c r="N71" s="11">
        <v>25.966654699999999</v>
      </c>
      <c r="P71" s="4" t="str">
        <f>TEXT(Table1[[#This Row],[Date]], "MMMM")</f>
        <v>September</v>
      </c>
      <c r="Q71" t="str">
        <f>TEXT(Table1[[#This Row],[Date]], "DDDD")</f>
        <v>Monday</v>
      </c>
      <c r="R71" s="24"/>
      <c r="AA71"/>
    </row>
    <row r="72" spans="3:27" x14ac:dyDescent="0.35">
      <c r="C72" s="8">
        <v>44810</v>
      </c>
      <c r="D72" s="9">
        <v>66236</v>
      </c>
      <c r="E72" s="9">
        <v>12818</v>
      </c>
      <c r="F72" s="9">
        <v>4239</v>
      </c>
      <c r="G72" s="7">
        <v>7808</v>
      </c>
      <c r="H72" s="9">
        <v>18778</v>
      </c>
      <c r="I72" s="10">
        <v>0.19350000000000001</v>
      </c>
      <c r="J72" s="11">
        <v>90.881650803557491</v>
      </c>
      <c r="K72" s="12">
        <v>1164799.7638778281</v>
      </c>
      <c r="L72" s="11">
        <v>0.83</v>
      </c>
      <c r="M72" s="11">
        <v>3.04</v>
      </c>
      <c r="N72" s="11">
        <v>20.17140929</v>
      </c>
      <c r="P72" s="4" t="str">
        <f>TEXT(Table1[[#This Row],[Date]], "MMMM")</f>
        <v>September</v>
      </c>
      <c r="Q72" t="str">
        <f>TEXT(Table1[[#This Row],[Date]], "DDDD")</f>
        <v>Tuesday</v>
      </c>
      <c r="R72" s="24"/>
      <c r="AA72"/>
    </row>
    <row r="73" spans="3:27" x14ac:dyDescent="0.35">
      <c r="C73" s="8">
        <v>44811</v>
      </c>
      <c r="D73" s="9">
        <v>63927</v>
      </c>
      <c r="E73" s="9">
        <v>13182</v>
      </c>
      <c r="F73" s="9">
        <v>4069</v>
      </c>
      <c r="G73" s="7">
        <v>8427</v>
      </c>
      <c r="H73" s="9">
        <v>16596</v>
      </c>
      <c r="I73" s="10">
        <v>0.20619999999999999</v>
      </c>
      <c r="J73" s="11">
        <v>92.474434835381587</v>
      </c>
      <c r="K73" s="12">
        <v>1218974.6409577606</v>
      </c>
      <c r="L73" s="11">
        <v>0.69</v>
      </c>
      <c r="M73" s="11">
        <v>3.12</v>
      </c>
      <c r="N73" s="11">
        <v>12.913116690000001</v>
      </c>
      <c r="P73" s="4" t="str">
        <f>TEXT(Table1[[#This Row],[Date]], "MMMM")</f>
        <v>September</v>
      </c>
      <c r="Q73" t="str">
        <f>TEXT(Table1[[#This Row],[Date]], "DDDD")</f>
        <v>Wednesday</v>
      </c>
      <c r="R73" s="24"/>
      <c r="AA73"/>
    </row>
    <row r="74" spans="3:27" x14ac:dyDescent="0.35">
      <c r="C74" s="8">
        <v>44812</v>
      </c>
      <c r="D74" s="9">
        <v>69764</v>
      </c>
      <c r="E74" s="9">
        <v>10844</v>
      </c>
      <c r="F74" s="9">
        <v>3676</v>
      </c>
      <c r="G74" s="7">
        <v>6814</v>
      </c>
      <c r="H74" s="9">
        <v>18405</v>
      </c>
      <c r="I74" s="10">
        <v>0.15540000000000001</v>
      </c>
      <c r="J74" s="11">
        <v>102.95167834747326</v>
      </c>
      <c r="K74" s="12">
        <v>1116132.6660314277</v>
      </c>
      <c r="L74" s="11">
        <v>1.3</v>
      </c>
      <c r="M74" s="11">
        <v>3.83</v>
      </c>
      <c r="N74" s="11">
        <v>14.3454522</v>
      </c>
      <c r="P74" s="4" t="str">
        <f>TEXT(Table1[[#This Row],[Date]], "MMMM")</f>
        <v>September</v>
      </c>
      <c r="Q74" t="str">
        <f>TEXT(Table1[[#This Row],[Date]], "DDDD")</f>
        <v>Thursday</v>
      </c>
      <c r="R74" s="24"/>
      <c r="AA74"/>
    </row>
    <row r="75" spans="3:27" x14ac:dyDescent="0.35">
      <c r="C75" s="8">
        <v>44813</v>
      </c>
      <c r="D75" s="9">
        <v>57199</v>
      </c>
      <c r="E75" s="9">
        <v>11132</v>
      </c>
      <c r="F75" s="9">
        <v>3570</v>
      </c>
      <c r="G75" s="7">
        <v>6888</v>
      </c>
      <c r="H75" s="9">
        <v>10029</v>
      </c>
      <c r="I75" s="10">
        <v>0.1946</v>
      </c>
      <c r="J75" s="11">
        <v>106.06117499101688</v>
      </c>
      <c r="K75" s="12">
        <v>1180559.0266613546</v>
      </c>
      <c r="L75" s="11">
        <v>1.67</v>
      </c>
      <c r="M75" s="11">
        <v>3.12</v>
      </c>
      <c r="N75" s="11">
        <v>15.54956293</v>
      </c>
      <c r="P75" s="4" t="str">
        <f>TEXT(Table1[[#This Row],[Date]], "MMMM")</f>
        <v>September</v>
      </c>
      <c r="Q75" t="str">
        <f>TEXT(Table1[[#This Row],[Date]], "DDDD")</f>
        <v>Friday</v>
      </c>
      <c r="R75" s="24"/>
      <c r="AA75"/>
    </row>
    <row r="76" spans="3:27" x14ac:dyDescent="0.35">
      <c r="C76" s="8">
        <v>44814</v>
      </c>
      <c r="D76" s="9">
        <v>56442</v>
      </c>
      <c r="E76" s="9">
        <v>11157</v>
      </c>
      <c r="F76" s="9">
        <v>1282</v>
      </c>
      <c r="G76" s="7">
        <v>9041</v>
      </c>
      <c r="H76" s="9">
        <v>18966</v>
      </c>
      <c r="I76" s="10">
        <v>0.19769999999999999</v>
      </c>
      <c r="J76" s="11">
        <v>119.16635296226585</v>
      </c>
      <c r="K76" s="12">
        <v>1329727.6880032804</v>
      </c>
      <c r="L76" s="11">
        <v>0.77</v>
      </c>
      <c r="M76" s="11">
        <v>3.27</v>
      </c>
      <c r="N76" s="11">
        <v>10.12189015</v>
      </c>
      <c r="P76" s="4" t="str">
        <f>TEXT(Table1[[#This Row],[Date]], "MMMM")</f>
        <v>September</v>
      </c>
      <c r="Q76" t="str">
        <f>TEXT(Table1[[#This Row],[Date]], "DDDD")</f>
        <v>Saturday</v>
      </c>
      <c r="R76" s="24"/>
      <c r="AA76"/>
    </row>
    <row r="77" spans="3:27" x14ac:dyDescent="0.35">
      <c r="C77" s="8">
        <v>44815</v>
      </c>
      <c r="D77" s="9">
        <v>55892</v>
      </c>
      <c r="E77" s="9">
        <v>11667</v>
      </c>
      <c r="F77" s="9">
        <v>4789</v>
      </c>
      <c r="G77" s="7">
        <v>6637</v>
      </c>
      <c r="H77" s="9">
        <v>11075</v>
      </c>
      <c r="I77" s="10">
        <v>0.2087</v>
      </c>
      <c r="J77" s="11">
        <v>97.171852232793356</v>
      </c>
      <c r="K77" s="12">
        <v>1133476.6567345164</v>
      </c>
      <c r="L77" s="11">
        <v>0.87</v>
      </c>
      <c r="M77" s="11">
        <v>3.2</v>
      </c>
      <c r="N77" s="11">
        <v>12.7505931</v>
      </c>
      <c r="P77" s="4" t="str">
        <f>TEXT(Table1[[#This Row],[Date]], "MMMM")</f>
        <v>September</v>
      </c>
      <c r="Q77" t="str">
        <f>TEXT(Table1[[#This Row],[Date]], "DDDD")</f>
        <v>Sunday</v>
      </c>
      <c r="R77" s="24"/>
      <c r="AA77"/>
    </row>
    <row r="78" spans="3:27" x14ac:dyDescent="0.35">
      <c r="C78" s="8">
        <v>44816</v>
      </c>
      <c r="D78" s="9">
        <v>56642</v>
      </c>
      <c r="E78" s="9">
        <v>12268</v>
      </c>
      <c r="F78" s="9">
        <v>3357</v>
      </c>
      <c r="G78" s="7">
        <v>8109</v>
      </c>
      <c r="H78" s="9">
        <v>11892</v>
      </c>
      <c r="I78" s="10">
        <v>0.21659999999999999</v>
      </c>
      <c r="J78" s="11">
        <v>96.85197261167265</v>
      </c>
      <c r="K78" s="12">
        <v>1188243.6511164005</v>
      </c>
      <c r="L78" s="11">
        <v>1.37</v>
      </c>
      <c r="M78" s="11">
        <v>3.83</v>
      </c>
      <c r="N78" s="11">
        <v>12.067270949999999</v>
      </c>
      <c r="P78" s="4" t="str">
        <f>TEXT(Table1[[#This Row],[Date]], "MMMM")</f>
        <v>September</v>
      </c>
      <c r="Q78" t="str">
        <f>TEXT(Table1[[#This Row],[Date]], "DDDD")</f>
        <v>Monday</v>
      </c>
      <c r="R78" s="24"/>
      <c r="AA78"/>
    </row>
    <row r="79" spans="3:27" x14ac:dyDescent="0.35">
      <c r="C79" s="8">
        <v>44817</v>
      </c>
      <c r="D79" s="9">
        <v>52460</v>
      </c>
      <c r="E79" s="9">
        <v>13300</v>
      </c>
      <c r="F79" s="9">
        <v>1490</v>
      </c>
      <c r="G79" s="7">
        <v>11681</v>
      </c>
      <c r="H79" s="9">
        <v>16728</v>
      </c>
      <c r="I79" s="10">
        <v>0.2535</v>
      </c>
      <c r="J79" s="11">
        <v>95.935112781954885</v>
      </c>
      <c r="K79" s="12">
        <v>1275803.650193233</v>
      </c>
      <c r="L79" s="11">
        <v>1.2</v>
      </c>
      <c r="M79" s="11">
        <v>3.06</v>
      </c>
      <c r="N79" s="11">
        <v>10.07151376</v>
      </c>
      <c r="P79" s="4" t="str">
        <f>TEXT(Table1[[#This Row],[Date]], "MMMM")</f>
        <v>September</v>
      </c>
      <c r="Q79" t="str">
        <f>TEXT(Table1[[#This Row],[Date]], "DDDD")</f>
        <v>Tuesday</v>
      </c>
      <c r="R79" s="24"/>
      <c r="AA79"/>
    </row>
    <row r="80" spans="3:27" x14ac:dyDescent="0.35">
      <c r="C80" s="8">
        <v>44818</v>
      </c>
      <c r="D80" s="9">
        <v>72635</v>
      </c>
      <c r="E80" s="9">
        <v>12625</v>
      </c>
      <c r="F80" s="9">
        <v>1053</v>
      </c>
      <c r="G80" s="7">
        <v>11302</v>
      </c>
      <c r="H80" s="9">
        <v>18003</v>
      </c>
      <c r="I80" s="10">
        <v>0.17380000000000001</v>
      </c>
      <c r="J80" s="11">
        <v>123.54186138613862</v>
      </c>
      <c r="K80" s="12">
        <v>1559587.8870897428</v>
      </c>
      <c r="L80" s="11">
        <v>1.72</v>
      </c>
      <c r="M80" s="11">
        <v>2.97</v>
      </c>
      <c r="N80" s="11">
        <v>15.143239960000001</v>
      </c>
      <c r="P80" s="4" t="str">
        <f>TEXT(Table1[[#This Row],[Date]], "MMMM")</f>
        <v>September</v>
      </c>
      <c r="Q80" t="str">
        <f>TEXT(Table1[[#This Row],[Date]], "DDDD")</f>
        <v>Wednesday</v>
      </c>
      <c r="R80" s="24"/>
      <c r="AA80"/>
    </row>
    <row r="81" spans="3:27" x14ac:dyDescent="0.35">
      <c r="C81" s="8">
        <v>44819</v>
      </c>
      <c r="D81" s="9">
        <v>67818</v>
      </c>
      <c r="E81" s="9">
        <v>10734</v>
      </c>
      <c r="F81" s="9">
        <v>4503</v>
      </c>
      <c r="G81" s="7">
        <v>6059</v>
      </c>
      <c r="H81" s="9">
        <v>19146</v>
      </c>
      <c r="I81" s="10">
        <v>0.1583</v>
      </c>
      <c r="J81" s="11">
        <v>165.89211850195639</v>
      </c>
      <c r="K81" s="12">
        <v>1780949.6689331466</v>
      </c>
      <c r="L81" s="11">
        <v>1.23</v>
      </c>
      <c r="M81" s="11">
        <v>3.09</v>
      </c>
      <c r="N81" s="11">
        <v>18.58900779</v>
      </c>
      <c r="P81" s="4" t="str">
        <f>TEXT(Table1[[#This Row],[Date]], "MMMM")</f>
        <v>September</v>
      </c>
      <c r="Q81" t="str">
        <f>TEXT(Table1[[#This Row],[Date]], "DDDD")</f>
        <v>Thursday</v>
      </c>
      <c r="R81" s="24"/>
      <c r="AA81"/>
    </row>
    <row r="82" spans="3:27" x14ac:dyDescent="0.35">
      <c r="C82" s="8">
        <v>44820</v>
      </c>
      <c r="D82" s="9">
        <v>59046</v>
      </c>
      <c r="E82" s="9">
        <v>10052</v>
      </c>
      <c r="F82" s="9">
        <v>1688</v>
      </c>
      <c r="G82" s="7">
        <v>7827</v>
      </c>
      <c r="H82" s="9">
        <v>12506</v>
      </c>
      <c r="I82" s="10">
        <v>0.17019999999999999</v>
      </c>
      <c r="J82" s="11">
        <v>129.30680461599681</v>
      </c>
      <c r="K82" s="12">
        <v>1299485.4394276163</v>
      </c>
      <c r="L82" s="11">
        <v>1.62</v>
      </c>
      <c r="M82" s="11">
        <v>2.81</v>
      </c>
      <c r="N82" s="11">
        <v>10.309639300000001</v>
      </c>
      <c r="P82" s="4" t="str">
        <f>TEXT(Table1[[#This Row],[Date]], "MMMM")</f>
        <v>September</v>
      </c>
      <c r="Q82" t="str">
        <f>TEXT(Table1[[#This Row],[Date]], "DDDD")</f>
        <v>Friday</v>
      </c>
      <c r="R82" s="24"/>
      <c r="AA82"/>
    </row>
    <row r="83" spans="3:27" x14ac:dyDescent="0.35">
      <c r="C83" s="8">
        <v>44821</v>
      </c>
      <c r="D83" s="9">
        <v>55944</v>
      </c>
      <c r="E83" s="9">
        <v>12673</v>
      </c>
      <c r="F83" s="9">
        <v>2308</v>
      </c>
      <c r="G83" s="7">
        <v>9645</v>
      </c>
      <c r="H83" s="9">
        <v>13284</v>
      </c>
      <c r="I83" s="10">
        <v>0.22650000000000001</v>
      </c>
      <c r="J83" s="11">
        <v>82.203819143060045</v>
      </c>
      <c r="K83" s="12">
        <v>1041630.5687685631</v>
      </c>
      <c r="L83" s="11">
        <v>1.1200000000000001</v>
      </c>
      <c r="M83" s="11">
        <v>3.41</v>
      </c>
      <c r="N83" s="11">
        <v>13.732370400000001</v>
      </c>
      <c r="P83" s="4" t="str">
        <f>TEXT(Table1[[#This Row],[Date]], "MMMM")</f>
        <v>September</v>
      </c>
      <c r="Q83" t="str">
        <f>TEXT(Table1[[#This Row],[Date]], "DDDD")</f>
        <v>Saturday</v>
      </c>
      <c r="R83" s="24"/>
      <c r="AA83"/>
    </row>
    <row r="84" spans="3:27" x14ac:dyDescent="0.35">
      <c r="C84" s="8">
        <v>44822</v>
      </c>
      <c r="D84" s="9">
        <v>57418</v>
      </c>
      <c r="E84" s="9">
        <v>10825</v>
      </c>
      <c r="F84" s="9">
        <v>2425</v>
      </c>
      <c r="G84" s="7">
        <v>7985</v>
      </c>
      <c r="H84" s="9">
        <v>13290</v>
      </c>
      <c r="I84" s="10">
        <v>0.1885</v>
      </c>
      <c r="J84" s="11">
        <v>100.53644341801386</v>
      </c>
      <c r="K84" s="12">
        <v>1088135.3842910854</v>
      </c>
      <c r="L84" s="11">
        <v>1.07</v>
      </c>
      <c r="M84" s="11">
        <v>2.99</v>
      </c>
      <c r="N84" s="11">
        <v>12.17336924</v>
      </c>
      <c r="P84" s="4" t="str">
        <f>TEXT(Table1[[#This Row],[Date]], "MMMM")</f>
        <v>September</v>
      </c>
      <c r="Q84" t="str">
        <f>TEXT(Table1[[#This Row],[Date]], "DDDD")</f>
        <v>Sunday</v>
      </c>
      <c r="R84" s="24"/>
      <c r="AA84"/>
    </row>
    <row r="85" spans="3:27" x14ac:dyDescent="0.35">
      <c r="C85" s="8">
        <v>44823</v>
      </c>
      <c r="D85" s="9">
        <v>55687</v>
      </c>
      <c r="E85" s="9">
        <v>11088</v>
      </c>
      <c r="F85" s="9">
        <v>1997</v>
      </c>
      <c r="G85" s="7">
        <v>8620</v>
      </c>
      <c r="H85" s="9">
        <v>18821</v>
      </c>
      <c r="I85" s="10">
        <v>0.1991</v>
      </c>
      <c r="J85" s="11">
        <v>88.029581529581534</v>
      </c>
      <c r="K85" s="12">
        <v>976008.76835158735</v>
      </c>
      <c r="L85" s="11">
        <v>0.98</v>
      </c>
      <c r="M85" s="11">
        <v>3.65</v>
      </c>
      <c r="N85" s="11">
        <v>11.25524163</v>
      </c>
      <c r="P85" s="4" t="str">
        <f>TEXT(Table1[[#This Row],[Date]], "MMMM")</f>
        <v>September</v>
      </c>
      <c r="Q85" t="str">
        <f>TEXT(Table1[[#This Row],[Date]], "DDDD")</f>
        <v>Monday</v>
      </c>
      <c r="R85" s="24"/>
      <c r="AA85"/>
    </row>
    <row r="86" spans="3:27" x14ac:dyDescent="0.35">
      <c r="C86" s="8">
        <v>44824</v>
      </c>
      <c r="D86" s="9">
        <v>53794</v>
      </c>
      <c r="E86" s="9">
        <v>13958</v>
      </c>
      <c r="F86" s="9">
        <v>2657</v>
      </c>
      <c r="G86" s="7">
        <v>10697</v>
      </c>
      <c r="H86" s="9">
        <v>10431</v>
      </c>
      <c r="I86" s="10">
        <v>0.25950000000000001</v>
      </c>
      <c r="J86" s="11">
        <v>58.872904427568422</v>
      </c>
      <c r="K86" s="12">
        <v>821838.84089153179</v>
      </c>
      <c r="L86" s="11">
        <v>1.82</v>
      </c>
      <c r="M86" s="11">
        <v>3.47</v>
      </c>
      <c r="N86" s="11">
        <v>17.537838789999999</v>
      </c>
      <c r="P86" s="4" t="str">
        <f>TEXT(Table1[[#This Row],[Date]], "MMMM")</f>
        <v>September</v>
      </c>
      <c r="Q86" t="str">
        <f>TEXT(Table1[[#This Row],[Date]], "DDDD")</f>
        <v>Tuesday</v>
      </c>
      <c r="R86" s="24"/>
      <c r="AA86"/>
    </row>
    <row r="87" spans="3:27" x14ac:dyDescent="0.35">
      <c r="C87" s="8">
        <v>44825</v>
      </c>
      <c r="D87" s="9">
        <v>69177</v>
      </c>
      <c r="E87" s="9">
        <v>12388</v>
      </c>
      <c r="F87" s="9">
        <v>3031</v>
      </c>
      <c r="G87" s="7">
        <v>8461</v>
      </c>
      <c r="H87" s="9">
        <v>14677</v>
      </c>
      <c r="I87" s="10">
        <v>0.17910000000000001</v>
      </c>
      <c r="J87" s="11">
        <v>101.89449467226348</v>
      </c>
      <c r="K87" s="12">
        <v>1262432.1025176218</v>
      </c>
      <c r="L87" s="11">
        <v>2.0499999999999998</v>
      </c>
      <c r="M87" s="11">
        <v>4.2300000000000004</v>
      </c>
      <c r="N87" s="11">
        <v>15.456463619999999</v>
      </c>
      <c r="P87" s="4" t="str">
        <f>TEXT(Table1[[#This Row],[Date]], "MMMM")</f>
        <v>September</v>
      </c>
      <c r="Q87" t="str">
        <f>TEXT(Table1[[#This Row],[Date]], "DDDD")</f>
        <v>Wednesday</v>
      </c>
      <c r="R87" s="24"/>
      <c r="AA87"/>
    </row>
    <row r="88" spans="3:27" x14ac:dyDescent="0.35">
      <c r="C88" s="8">
        <v>44826</v>
      </c>
      <c r="D88" s="9">
        <v>71080</v>
      </c>
      <c r="E88" s="9">
        <v>10153</v>
      </c>
      <c r="F88" s="9">
        <v>2024</v>
      </c>
      <c r="G88" s="7">
        <v>7204</v>
      </c>
      <c r="H88" s="9">
        <v>16599</v>
      </c>
      <c r="I88" s="10">
        <v>0.14280000000000001</v>
      </c>
      <c r="J88" s="11">
        <v>141.95272333300503</v>
      </c>
      <c r="K88" s="12">
        <v>1440851.9392400277</v>
      </c>
      <c r="L88" s="11">
        <v>1.4</v>
      </c>
      <c r="M88" s="11">
        <v>4.07</v>
      </c>
      <c r="N88" s="11">
        <v>12.49896736</v>
      </c>
      <c r="P88" s="4" t="str">
        <f>TEXT(Table1[[#This Row],[Date]], "MMMM")</f>
        <v>September</v>
      </c>
      <c r="Q88" t="str">
        <f>TEXT(Table1[[#This Row],[Date]], "DDDD")</f>
        <v>Thursday</v>
      </c>
      <c r="R88" s="24"/>
      <c r="AA88"/>
    </row>
    <row r="89" spans="3:27" x14ac:dyDescent="0.35">
      <c r="C89" s="8">
        <v>44827</v>
      </c>
      <c r="D89" s="9">
        <v>57330</v>
      </c>
      <c r="E89" s="9">
        <v>13433</v>
      </c>
      <c r="F89" s="9">
        <v>3479</v>
      </c>
      <c r="G89" s="7">
        <v>9803</v>
      </c>
      <c r="H89" s="9">
        <v>16408</v>
      </c>
      <c r="I89" s="10">
        <v>0.23430000000000001</v>
      </c>
      <c r="J89" s="11">
        <v>76.236060448150084</v>
      </c>
      <c r="K89" s="12">
        <v>1024034.7068488797</v>
      </c>
      <c r="L89" s="11">
        <v>1.35</v>
      </c>
      <c r="M89" s="11">
        <v>3.75</v>
      </c>
      <c r="N89" s="11">
        <v>10.11032919</v>
      </c>
      <c r="P89" s="4" t="str">
        <f>TEXT(Table1[[#This Row],[Date]], "MMMM")</f>
        <v>September</v>
      </c>
      <c r="Q89" t="str">
        <f>TEXT(Table1[[#This Row],[Date]], "DDDD")</f>
        <v>Friday</v>
      </c>
      <c r="R89" s="24"/>
      <c r="AA89"/>
    </row>
    <row r="90" spans="3:27" x14ac:dyDescent="0.35">
      <c r="C90" s="8">
        <v>44828</v>
      </c>
      <c r="D90" s="9">
        <v>52755</v>
      </c>
      <c r="E90" s="9">
        <v>13878</v>
      </c>
      <c r="F90" s="9">
        <v>1060</v>
      </c>
      <c r="G90" s="7">
        <v>12036</v>
      </c>
      <c r="H90" s="9">
        <v>15897</v>
      </c>
      <c r="I90" s="10">
        <v>0.2631</v>
      </c>
      <c r="J90" s="11">
        <v>72.790387663928513</v>
      </c>
      <c r="K90" s="12">
        <v>1010318.9707084954</v>
      </c>
      <c r="L90" s="11">
        <v>1.82</v>
      </c>
      <c r="M90" s="11">
        <v>3.51</v>
      </c>
      <c r="N90" s="11">
        <v>9.9806424370000002</v>
      </c>
      <c r="P90" s="4" t="str">
        <f>TEXT(Table1[[#This Row],[Date]], "MMMM")</f>
        <v>September</v>
      </c>
      <c r="Q90" t="str">
        <f>TEXT(Table1[[#This Row],[Date]], "DDDD")</f>
        <v>Saturday</v>
      </c>
      <c r="R90" s="24"/>
      <c r="AA90"/>
    </row>
    <row r="91" spans="3:27" x14ac:dyDescent="0.35">
      <c r="C91" s="8">
        <v>44829</v>
      </c>
      <c r="D91" s="9">
        <v>52392</v>
      </c>
      <c r="E91" s="9">
        <v>12513</v>
      </c>
      <c r="F91" s="9">
        <v>2172</v>
      </c>
      <c r="G91" s="7">
        <v>9381</v>
      </c>
      <c r="H91" s="9">
        <v>13441</v>
      </c>
      <c r="I91" s="10">
        <v>0.23880000000000001</v>
      </c>
      <c r="J91" s="11">
        <v>80.639974426596339</v>
      </c>
      <c r="K91" s="12">
        <v>1008903.6221897866</v>
      </c>
      <c r="L91" s="11">
        <v>1.24</v>
      </c>
      <c r="M91" s="11">
        <v>3.45</v>
      </c>
      <c r="N91" s="11">
        <v>8.1187288469999999</v>
      </c>
      <c r="P91" s="4" t="str">
        <f>TEXT(Table1[[#This Row],[Date]], "MMMM")</f>
        <v>September</v>
      </c>
      <c r="Q91" t="str">
        <f>TEXT(Table1[[#This Row],[Date]], "DDDD")</f>
        <v>Sunday</v>
      </c>
      <c r="R91" s="24"/>
      <c r="AA91"/>
    </row>
    <row r="92" spans="3:27" x14ac:dyDescent="0.35">
      <c r="C92" s="8">
        <v>44830</v>
      </c>
      <c r="D92" s="9">
        <v>53082</v>
      </c>
      <c r="E92" s="9">
        <v>10094</v>
      </c>
      <c r="F92" s="9">
        <v>3813</v>
      </c>
      <c r="G92" s="7">
        <v>6069</v>
      </c>
      <c r="H92" s="9">
        <v>19055</v>
      </c>
      <c r="I92" s="10">
        <v>0.19020000000000001</v>
      </c>
      <c r="J92" s="11">
        <v>115.26659401624728</v>
      </c>
      <c r="K92" s="12">
        <v>1163754.1715470974</v>
      </c>
      <c r="L92" s="11">
        <v>1.0900000000000001</v>
      </c>
      <c r="M92" s="11">
        <v>2.74</v>
      </c>
      <c r="N92" s="11">
        <v>9.6825216859999994</v>
      </c>
      <c r="P92" s="4" t="str">
        <f>TEXT(Table1[[#This Row],[Date]], "MMMM")</f>
        <v>September</v>
      </c>
      <c r="Q92" t="str">
        <f>TEXT(Table1[[#This Row],[Date]], "DDDD")</f>
        <v>Monday</v>
      </c>
      <c r="R92" s="24"/>
      <c r="AA92"/>
    </row>
    <row r="93" spans="3:27" x14ac:dyDescent="0.35">
      <c r="C93" s="8">
        <v>44831</v>
      </c>
      <c r="D93" s="9">
        <v>53493</v>
      </c>
      <c r="E93" s="9">
        <v>10738</v>
      </c>
      <c r="F93" s="9">
        <v>3892</v>
      </c>
      <c r="G93" s="7">
        <v>5897</v>
      </c>
      <c r="H93" s="9">
        <v>13336</v>
      </c>
      <c r="I93" s="10">
        <v>0.20069999999999999</v>
      </c>
      <c r="J93" s="11">
        <v>98.459210281244182</v>
      </c>
      <c r="K93" s="12">
        <v>1057062.5220898211</v>
      </c>
      <c r="L93" s="11">
        <v>1.95</v>
      </c>
      <c r="M93" s="11">
        <v>3.98</v>
      </c>
      <c r="N93" s="11">
        <v>11.61699043</v>
      </c>
      <c r="P93" s="4" t="str">
        <f>TEXT(Table1[[#This Row],[Date]], "MMMM")</f>
        <v>September</v>
      </c>
      <c r="Q93" t="str">
        <f>TEXT(Table1[[#This Row],[Date]], "DDDD")</f>
        <v>Tuesday</v>
      </c>
      <c r="R93" s="24"/>
      <c r="AA93"/>
    </row>
    <row r="94" spans="3:27" x14ac:dyDescent="0.35">
      <c r="C94" s="8">
        <v>44832</v>
      </c>
      <c r="D94" s="9">
        <v>63026</v>
      </c>
      <c r="E94" s="9">
        <v>13283</v>
      </c>
      <c r="F94" s="9">
        <v>2323</v>
      </c>
      <c r="G94" s="7">
        <v>10591</v>
      </c>
      <c r="H94" s="9">
        <v>16590</v>
      </c>
      <c r="I94" s="10">
        <v>0.21079999999999999</v>
      </c>
      <c r="J94" s="11">
        <v>100.63133328314387</v>
      </c>
      <c r="K94" s="12">
        <v>1336975.8987449221</v>
      </c>
      <c r="L94" s="11">
        <v>1.19</v>
      </c>
      <c r="M94" s="11">
        <v>3.49</v>
      </c>
      <c r="N94" s="11">
        <v>17.496075390000001</v>
      </c>
      <c r="P94" s="4" t="str">
        <f>TEXT(Table1[[#This Row],[Date]], "MMMM")</f>
        <v>September</v>
      </c>
      <c r="Q94" t="str">
        <f>TEXT(Table1[[#This Row],[Date]], "DDDD")</f>
        <v>Wednesday</v>
      </c>
      <c r="R94" s="24"/>
      <c r="AA94"/>
    </row>
    <row r="95" spans="3:27" x14ac:dyDescent="0.35">
      <c r="C95" s="8">
        <v>44833</v>
      </c>
      <c r="D95" s="9">
        <v>75666</v>
      </c>
      <c r="E95" s="9">
        <v>11821</v>
      </c>
      <c r="F95" s="9">
        <v>3319</v>
      </c>
      <c r="G95" s="7">
        <v>7812</v>
      </c>
      <c r="H95" s="9">
        <v>17496</v>
      </c>
      <c r="I95" s="10">
        <v>0.15620000000000001</v>
      </c>
      <c r="J95" s="11">
        <v>119.95507994247525</v>
      </c>
      <c r="K95" s="12">
        <v>1417752.5925284494</v>
      </c>
      <c r="L95" s="11">
        <v>1.46</v>
      </c>
      <c r="M95" s="11">
        <v>3.54</v>
      </c>
      <c r="N95" s="11">
        <v>10.20025901</v>
      </c>
      <c r="P95" s="4" t="str">
        <f>TEXT(Table1[[#This Row],[Date]], "MMMM")</f>
        <v>September</v>
      </c>
      <c r="Q95" t="str">
        <f>TEXT(Table1[[#This Row],[Date]], "DDDD")</f>
        <v>Thursday</v>
      </c>
      <c r="R95" s="24"/>
      <c r="AA95"/>
    </row>
    <row r="96" spans="3:27" x14ac:dyDescent="0.35">
      <c r="C96" s="8">
        <v>44834</v>
      </c>
      <c r="D96" s="9">
        <v>71240</v>
      </c>
      <c r="E96" s="9">
        <v>13723</v>
      </c>
      <c r="F96" s="9">
        <v>4286</v>
      </c>
      <c r="G96" s="7">
        <v>8909</v>
      </c>
      <c r="H96" s="9">
        <v>10124</v>
      </c>
      <c r="I96" s="10">
        <v>0.19259999999999999</v>
      </c>
      <c r="J96" s="11">
        <v>100.18574655687532</v>
      </c>
      <c r="K96" s="12">
        <v>1374630.995815492</v>
      </c>
      <c r="L96" s="11">
        <v>1.02</v>
      </c>
      <c r="M96" s="11">
        <v>3.84</v>
      </c>
      <c r="N96" s="11">
        <v>10.092186269999999</v>
      </c>
      <c r="P96" s="4" t="str">
        <f>TEXT(Table1[[#This Row],[Date]], "MMMM")</f>
        <v>September</v>
      </c>
      <c r="Q96" t="str">
        <f>TEXT(Table1[[#This Row],[Date]], "DDDD")</f>
        <v>Friday</v>
      </c>
      <c r="R96" s="24"/>
      <c r="AA96"/>
    </row>
    <row r="97" spans="3:27" x14ac:dyDescent="0.35">
      <c r="C97" s="8">
        <v>44835</v>
      </c>
      <c r="D97" s="9">
        <v>75382</v>
      </c>
      <c r="E97" s="9">
        <v>12158</v>
      </c>
      <c r="F97" s="9">
        <v>2360</v>
      </c>
      <c r="G97" s="7">
        <v>8914</v>
      </c>
      <c r="H97" s="9">
        <v>16086</v>
      </c>
      <c r="I97" s="10">
        <v>0.1613</v>
      </c>
      <c r="J97" s="11">
        <v>115.97532488896201</v>
      </c>
      <c r="K97" s="12">
        <v>1410157.4980477709</v>
      </c>
      <c r="L97" s="11">
        <v>1.21</v>
      </c>
      <c r="M97" s="11">
        <v>3.52</v>
      </c>
      <c r="N97" s="11">
        <v>16.40127541</v>
      </c>
      <c r="P97" s="4" t="str">
        <f>TEXT(Table1[[#This Row],[Date]], "MMMM")</f>
        <v>October</v>
      </c>
      <c r="Q97" t="str">
        <f>TEXT(Table1[[#This Row],[Date]], "DDDD")</f>
        <v>Saturday</v>
      </c>
      <c r="R97" s="24"/>
      <c r="AA97"/>
    </row>
    <row r="98" spans="3:27" x14ac:dyDescent="0.35">
      <c r="C98" s="8">
        <v>44836</v>
      </c>
      <c r="D98" s="9">
        <v>82143</v>
      </c>
      <c r="E98" s="9">
        <v>10593</v>
      </c>
      <c r="F98" s="9">
        <v>4788</v>
      </c>
      <c r="G98" s="7">
        <v>5487</v>
      </c>
      <c r="H98" s="9">
        <v>18535</v>
      </c>
      <c r="I98" s="10">
        <v>0.129</v>
      </c>
      <c r="J98" s="11">
        <v>152.35976588313036</v>
      </c>
      <c r="K98" s="12">
        <v>1614472.1841129991</v>
      </c>
      <c r="L98" s="11">
        <v>1.18</v>
      </c>
      <c r="M98" s="11">
        <v>2.79</v>
      </c>
      <c r="N98" s="11">
        <v>18.164247119999999</v>
      </c>
      <c r="P98" s="4" t="str">
        <f>TEXT(Table1[[#This Row],[Date]], "MMMM")</f>
        <v>October</v>
      </c>
      <c r="Q98" t="str">
        <f>TEXT(Table1[[#This Row],[Date]], "DDDD")</f>
        <v>Sunday</v>
      </c>
      <c r="R98" s="24"/>
      <c r="AA98"/>
    </row>
    <row r="99" spans="3:27" x14ac:dyDescent="0.35">
      <c r="C99" s="8">
        <v>44837</v>
      </c>
      <c r="D99" s="9">
        <v>70146</v>
      </c>
      <c r="E99" s="9">
        <v>10464</v>
      </c>
      <c r="F99" s="9">
        <v>2228</v>
      </c>
      <c r="G99" s="7">
        <v>7815</v>
      </c>
      <c r="H99" s="9">
        <v>13182</v>
      </c>
      <c r="I99" s="10">
        <v>0.1492</v>
      </c>
      <c r="J99" s="11">
        <v>166.52303134556576</v>
      </c>
      <c r="K99" s="12">
        <v>1742793.9438694955</v>
      </c>
      <c r="L99" s="11">
        <v>1.75</v>
      </c>
      <c r="M99" s="11">
        <v>3.09</v>
      </c>
      <c r="N99" s="11">
        <v>14.8197335</v>
      </c>
      <c r="P99" s="4" t="str">
        <f>TEXT(Table1[[#This Row],[Date]], "MMMM")</f>
        <v>October</v>
      </c>
      <c r="Q99" t="str">
        <f>TEXT(Table1[[#This Row],[Date]], "DDDD")</f>
        <v>Monday</v>
      </c>
      <c r="R99" s="24"/>
      <c r="AA99"/>
    </row>
    <row r="100" spans="3:27" x14ac:dyDescent="0.35">
      <c r="C100" s="8">
        <v>44838</v>
      </c>
      <c r="D100" s="9">
        <v>76720</v>
      </c>
      <c r="E100" s="9">
        <v>13898</v>
      </c>
      <c r="F100" s="9">
        <v>3454</v>
      </c>
      <c r="G100" s="7">
        <v>9800</v>
      </c>
      <c r="H100" s="9">
        <v>19584</v>
      </c>
      <c r="I100" s="10">
        <v>0.1812</v>
      </c>
      <c r="J100" s="11">
        <v>116.09245934666859</v>
      </c>
      <c r="K100" s="12">
        <v>1613878.3627710463</v>
      </c>
      <c r="L100" s="11">
        <v>1.46</v>
      </c>
      <c r="M100" s="11">
        <v>3.2</v>
      </c>
      <c r="N100" s="11">
        <v>11.65268616</v>
      </c>
      <c r="P100" s="4" t="str">
        <f>TEXT(Table1[[#This Row],[Date]], "MMMM")</f>
        <v>October</v>
      </c>
      <c r="Q100" t="str">
        <f>TEXT(Table1[[#This Row],[Date]], "DDDD")</f>
        <v>Tuesday</v>
      </c>
      <c r="R100" s="24"/>
      <c r="AA100"/>
    </row>
    <row r="101" spans="3:27" x14ac:dyDescent="0.35">
      <c r="C101" s="8">
        <v>44839</v>
      </c>
      <c r="D101" s="9">
        <v>75640</v>
      </c>
      <c r="E101" s="9">
        <v>12217</v>
      </c>
      <c r="F101" s="9">
        <v>2652</v>
      </c>
      <c r="G101" s="7">
        <v>9026</v>
      </c>
      <c r="H101" s="9">
        <v>16387</v>
      </c>
      <c r="I101" s="10">
        <v>0.1615</v>
      </c>
      <c r="J101" s="11">
        <v>143.19562904149956</v>
      </c>
      <c r="K101" s="12">
        <v>1749257.756982893</v>
      </c>
      <c r="L101" s="11">
        <v>1.81</v>
      </c>
      <c r="M101" s="11">
        <v>3.43</v>
      </c>
      <c r="N101" s="11">
        <v>10.62777449</v>
      </c>
      <c r="P101" s="4" t="str">
        <f>TEXT(Table1[[#This Row],[Date]], "MMMM")</f>
        <v>October</v>
      </c>
      <c r="Q101" t="str">
        <f>TEXT(Table1[[#This Row],[Date]], "DDDD")</f>
        <v>Wednesday</v>
      </c>
      <c r="R101" s="24"/>
      <c r="AA101"/>
    </row>
    <row r="102" spans="3:27" x14ac:dyDescent="0.35">
      <c r="C102" s="8">
        <v>44840</v>
      </c>
      <c r="D102" s="9">
        <v>80242</v>
      </c>
      <c r="E102" s="9">
        <v>11106</v>
      </c>
      <c r="F102" s="9">
        <v>3299</v>
      </c>
      <c r="G102" s="7">
        <v>7323</v>
      </c>
      <c r="H102" s="9">
        <v>18642</v>
      </c>
      <c r="I102" s="10">
        <v>0.1384</v>
      </c>
      <c r="J102" s="11">
        <v>191.74185125157572</v>
      </c>
      <c r="K102" s="12">
        <v>2129387.7485330454</v>
      </c>
      <c r="L102" s="11">
        <v>1.36</v>
      </c>
      <c r="M102" s="11">
        <v>3.1</v>
      </c>
      <c r="N102" s="11">
        <v>14.647462859999999</v>
      </c>
      <c r="P102" s="4" t="str">
        <f>TEXT(Table1[[#This Row],[Date]], "MMMM")</f>
        <v>October</v>
      </c>
      <c r="Q102" t="str">
        <f>TEXT(Table1[[#This Row],[Date]], "DDDD")</f>
        <v>Thursday</v>
      </c>
      <c r="R102" s="24"/>
      <c r="AA102"/>
    </row>
    <row r="103" spans="3:27" x14ac:dyDescent="0.35">
      <c r="C103" s="8">
        <v>44841</v>
      </c>
      <c r="D103" s="9">
        <v>79086</v>
      </c>
      <c r="E103" s="9">
        <v>10260</v>
      </c>
      <c r="F103" s="9">
        <v>4536</v>
      </c>
      <c r="G103" s="7">
        <v>5237</v>
      </c>
      <c r="H103" s="9">
        <v>15489</v>
      </c>
      <c r="I103" s="10">
        <v>0.12970000000000001</v>
      </c>
      <c r="J103" s="11">
        <v>183.57329434697857</v>
      </c>
      <c r="K103" s="12">
        <v>1882994.6591072516</v>
      </c>
      <c r="L103" s="11">
        <v>1.05</v>
      </c>
      <c r="M103" s="11">
        <v>2.95</v>
      </c>
      <c r="N103" s="11">
        <v>12.349686589999999</v>
      </c>
      <c r="P103" s="4" t="str">
        <f>TEXT(Table1[[#This Row],[Date]], "MMMM")</f>
        <v>October</v>
      </c>
      <c r="Q103" t="str">
        <f>TEXT(Table1[[#This Row],[Date]], "DDDD")</f>
        <v>Friday</v>
      </c>
      <c r="R103" s="24"/>
      <c r="AA103"/>
    </row>
    <row r="104" spans="3:27" x14ac:dyDescent="0.35">
      <c r="C104" s="8">
        <v>44842</v>
      </c>
      <c r="D104" s="9">
        <v>66181</v>
      </c>
      <c r="E104" s="9">
        <v>11225</v>
      </c>
      <c r="F104" s="9">
        <v>3250</v>
      </c>
      <c r="G104" s="7">
        <v>7127</v>
      </c>
      <c r="H104" s="9">
        <v>13952</v>
      </c>
      <c r="I104" s="10">
        <v>0.1696</v>
      </c>
      <c r="J104" s="11">
        <v>128.61648106904232</v>
      </c>
      <c r="K104" s="12">
        <v>1443629.6597836972</v>
      </c>
      <c r="L104" s="11">
        <v>1.8</v>
      </c>
      <c r="M104" s="11">
        <v>2.77</v>
      </c>
      <c r="N104" s="11">
        <v>11.79794353</v>
      </c>
      <c r="P104" s="4" t="str">
        <f>TEXT(Table1[[#This Row],[Date]], "MMMM")</f>
        <v>October</v>
      </c>
      <c r="Q104" t="str">
        <f>TEXT(Table1[[#This Row],[Date]], "DDDD")</f>
        <v>Saturday</v>
      </c>
      <c r="R104" s="24"/>
      <c r="AA104"/>
    </row>
    <row r="105" spans="3:27" x14ac:dyDescent="0.35">
      <c r="C105" s="8">
        <v>44843</v>
      </c>
      <c r="D105" s="9">
        <v>62801</v>
      </c>
      <c r="E105" s="9">
        <v>10726</v>
      </c>
      <c r="F105" s="9">
        <v>2089</v>
      </c>
      <c r="G105" s="7">
        <v>8453</v>
      </c>
      <c r="H105" s="9">
        <v>15261</v>
      </c>
      <c r="I105" s="10">
        <v>0.17080000000000001</v>
      </c>
      <c r="J105" s="11">
        <v>141.01780719746409</v>
      </c>
      <c r="K105" s="12">
        <v>1512614.9301151966</v>
      </c>
      <c r="L105" s="11">
        <v>1.44</v>
      </c>
      <c r="M105" s="11">
        <v>2.83</v>
      </c>
      <c r="N105" s="11">
        <v>11.20277621</v>
      </c>
      <c r="P105" s="4" t="str">
        <f>TEXT(Table1[[#This Row],[Date]], "MMMM")</f>
        <v>October</v>
      </c>
      <c r="Q105" t="str">
        <f>TEXT(Table1[[#This Row],[Date]], "DDDD")</f>
        <v>Sunday</v>
      </c>
      <c r="R105" s="24"/>
      <c r="AA105"/>
    </row>
    <row r="106" spans="3:27" x14ac:dyDescent="0.35">
      <c r="C106" s="8">
        <v>44844</v>
      </c>
      <c r="D106" s="9">
        <v>62505</v>
      </c>
      <c r="E106" s="9">
        <v>10395</v>
      </c>
      <c r="F106" s="9">
        <v>3681</v>
      </c>
      <c r="G106" s="7">
        <v>6057</v>
      </c>
      <c r="H106" s="9">
        <v>11060</v>
      </c>
      <c r="I106" s="10">
        <v>0.1663</v>
      </c>
      <c r="J106" s="11">
        <v>134.85848965848965</v>
      </c>
      <c r="K106" s="12">
        <v>1401797.5617220779</v>
      </c>
      <c r="L106" s="11">
        <v>0.92</v>
      </c>
      <c r="M106" s="11">
        <v>2.93</v>
      </c>
      <c r="N106" s="11">
        <v>10.125054280000001</v>
      </c>
      <c r="P106" s="4" t="str">
        <f>TEXT(Table1[[#This Row],[Date]], "MMMM")</f>
        <v>October</v>
      </c>
      <c r="Q106" t="str">
        <f>TEXT(Table1[[#This Row],[Date]], "DDDD")</f>
        <v>Monday</v>
      </c>
      <c r="R106" s="24"/>
      <c r="AA106"/>
    </row>
    <row r="107" spans="3:27" x14ac:dyDescent="0.35">
      <c r="C107" s="8">
        <v>44845</v>
      </c>
      <c r="D107" s="9">
        <v>58307</v>
      </c>
      <c r="E107" s="9">
        <v>13638</v>
      </c>
      <c r="F107" s="9">
        <v>4435</v>
      </c>
      <c r="G107" s="7">
        <v>8861</v>
      </c>
      <c r="H107" s="9">
        <v>10925</v>
      </c>
      <c r="I107" s="10">
        <v>0.2339</v>
      </c>
      <c r="J107" s="11">
        <v>98.926382167473236</v>
      </c>
      <c r="K107" s="12">
        <v>1349158.7221625897</v>
      </c>
      <c r="L107" s="11">
        <v>1.24</v>
      </c>
      <c r="M107" s="11">
        <v>2.79</v>
      </c>
      <c r="N107" s="11">
        <v>10.34219525</v>
      </c>
      <c r="P107" s="4" t="str">
        <f>TEXT(Table1[[#This Row],[Date]], "MMMM")</f>
        <v>October</v>
      </c>
      <c r="Q107" t="str">
        <f>TEXT(Table1[[#This Row],[Date]], "DDDD")</f>
        <v>Tuesday</v>
      </c>
      <c r="R107" s="24"/>
    </row>
    <row r="108" spans="3:27" x14ac:dyDescent="0.35">
      <c r="C108" s="8">
        <v>44846</v>
      </c>
      <c r="D108" s="9">
        <v>56263</v>
      </c>
      <c r="E108" s="9">
        <v>12835</v>
      </c>
      <c r="F108" s="9">
        <v>3476</v>
      </c>
      <c r="G108" s="7">
        <v>8422</v>
      </c>
      <c r="H108" s="9">
        <v>11274</v>
      </c>
      <c r="I108" s="10">
        <v>0.2281</v>
      </c>
      <c r="J108" s="11">
        <v>127.1298013245033</v>
      </c>
      <c r="K108" s="12">
        <v>1631531.7851190728</v>
      </c>
      <c r="L108" s="11">
        <v>2.09</v>
      </c>
      <c r="M108" s="11">
        <v>4.97</v>
      </c>
      <c r="N108" s="11">
        <v>14.83079455</v>
      </c>
      <c r="P108" s="4" t="str">
        <f>TEXT(Table1[[#This Row],[Date]], "MMMM")</f>
        <v>October</v>
      </c>
      <c r="Q108" t="str">
        <f>TEXT(Table1[[#This Row],[Date]], "DDDD")</f>
        <v>Wednesday</v>
      </c>
      <c r="R108" s="24"/>
    </row>
    <row r="109" spans="3:27" x14ac:dyDescent="0.35">
      <c r="C109" s="8">
        <v>44847</v>
      </c>
      <c r="D109" s="9">
        <v>63426</v>
      </c>
      <c r="E109" s="9">
        <v>10486</v>
      </c>
      <c r="F109" s="9">
        <v>4062</v>
      </c>
      <c r="G109" s="7">
        <v>5972</v>
      </c>
      <c r="H109" s="9">
        <v>16933</v>
      </c>
      <c r="I109" s="10">
        <v>0.1653</v>
      </c>
      <c r="J109" s="11">
        <v>164.0489223726874</v>
      </c>
      <c r="K109" s="12">
        <v>1719941.0369027848</v>
      </c>
      <c r="L109" s="11">
        <v>2.2599999999999998</v>
      </c>
      <c r="M109" s="11">
        <v>4.92</v>
      </c>
      <c r="N109" s="11">
        <v>12.265031179999999</v>
      </c>
      <c r="P109" s="4" t="str">
        <f>TEXT(Table1[[#This Row],[Date]], "MMMM")</f>
        <v>October</v>
      </c>
      <c r="Q109" t="str">
        <f>TEXT(Table1[[#This Row],[Date]], "DDDD")</f>
        <v>Thursday</v>
      </c>
      <c r="R109" s="24"/>
    </row>
    <row r="110" spans="3:27" x14ac:dyDescent="0.35">
      <c r="C110" s="8">
        <v>44848</v>
      </c>
      <c r="D110" s="9">
        <v>65472</v>
      </c>
      <c r="E110" s="9">
        <v>10807</v>
      </c>
      <c r="F110" s="9">
        <v>4789</v>
      </c>
      <c r="G110" s="7">
        <v>5399</v>
      </c>
      <c r="H110" s="9">
        <v>11977</v>
      </c>
      <c r="I110" s="10">
        <v>0.1651</v>
      </c>
      <c r="J110" s="11">
        <v>190.70722679744611</v>
      </c>
      <c r="K110" s="12">
        <v>2061435.884580883</v>
      </c>
      <c r="L110" s="11">
        <v>1.89</v>
      </c>
      <c r="M110" s="11">
        <v>6.12</v>
      </c>
      <c r="N110" s="11">
        <v>15.970161129999999</v>
      </c>
      <c r="P110" s="4" t="str">
        <f>TEXT(Table1[[#This Row],[Date]], "MMMM")</f>
        <v>October</v>
      </c>
      <c r="Q110" t="str">
        <f>TEXT(Table1[[#This Row],[Date]], "DDDD")</f>
        <v>Friday</v>
      </c>
      <c r="R110" s="24"/>
    </row>
    <row r="111" spans="3:27" x14ac:dyDescent="0.35">
      <c r="C111" s="8">
        <v>44849</v>
      </c>
      <c r="D111" s="9">
        <v>71546</v>
      </c>
      <c r="E111" s="9">
        <v>12642</v>
      </c>
      <c r="F111" s="9">
        <v>1780</v>
      </c>
      <c r="G111" s="7">
        <v>10327</v>
      </c>
      <c r="H111" s="9">
        <v>18122</v>
      </c>
      <c r="I111" s="10">
        <v>0.1767</v>
      </c>
      <c r="J111" s="11">
        <v>160.39606074988134</v>
      </c>
      <c r="K111" s="12">
        <v>2027755.5825780255</v>
      </c>
      <c r="L111" s="11">
        <v>2.5</v>
      </c>
      <c r="M111" s="11">
        <v>5.83</v>
      </c>
      <c r="N111" s="11">
        <v>10.01032148</v>
      </c>
      <c r="P111" s="4" t="str">
        <f>TEXT(Table1[[#This Row],[Date]], "MMMM")</f>
        <v>October</v>
      </c>
      <c r="Q111" t="str">
        <f>TEXT(Table1[[#This Row],[Date]], "DDDD")</f>
        <v>Saturday</v>
      </c>
      <c r="R111" s="24"/>
    </row>
    <row r="112" spans="3:27" x14ac:dyDescent="0.35">
      <c r="C112" s="8">
        <v>44850</v>
      </c>
      <c r="D112" s="9">
        <v>72989</v>
      </c>
      <c r="E112" s="9">
        <v>13016</v>
      </c>
      <c r="F112" s="9">
        <v>3816</v>
      </c>
      <c r="G112" s="7">
        <v>8823</v>
      </c>
      <c r="H112" s="9">
        <v>18758</v>
      </c>
      <c r="I112" s="10">
        <v>0.17829999999999999</v>
      </c>
      <c r="J112" s="11">
        <v>160.23663183773817</v>
      </c>
      <c r="K112" s="12">
        <v>2085309.7042307928</v>
      </c>
      <c r="L112" s="11">
        <v>2.39</v>
      </c>
      <c r="M112" s="11">
        <v>5.8</v>
      </c>
      <c r="N112" s="11">
        <v>9.9051189389999994</v>
      </c>
      <c r="P112" s="4" t="str">
        <f>TEXT(Table1[[#This Row],[Date]], "MMMM")</f>
        <v>October</v>
      </c>
      <c r="Q112" t="str">
        <f>TEXT(Table1[[#This Row],[Date]], "DDDD")</f>
        <v>Sunday</v>
      </c>
      <c r="R112" s="24"/>
    </row>
    <row r="113" spans="3:18" x14ac:dyDescent="0.35">
      <c r="C113" s="8">
        <v>44851</v>
      </c>
      <c r="D113" s="9">
        <v>82266</v>
      </c>
      <c r="E113" s="9">
        <v>13656</v>
      </c>
      <c r="F113" s="9">
        <v>2101</v>
      </c>
      <c r="G113" s="7">
        <v>10905</v>
      </c>
      <c r="H113" s="9">
        <v>12242</v>
      </c>
      <c r="I113" s="10">
        <v>0.16600000000000001</v>
      </c>
      <c r="J113" s="11">
        <v>151.49875512595196</v>
      </c>
      <c r="K113" s="12">
        <v>2068890.6338057998</v>
      </c>
      <c r="L113" s="11">
        <v>2.2999999999999998</v>
      </c>
      <c r="M113" s="11">
        <v>6.17</v>
      </c>
      <c r="N113" s="11">
        <v>8.9604165760000001</v>
      </c>
      <c r="P113" s="4" t="str">
        <f>TEXT(Table1[[#This Row],[Date]], "MMMM")</f>
        <v>October</v>
      </c>
      <c r="Q113" t="str">
        <f>TEXT(Table1[[#This Row],[Date]], "DDDD")</f>
        <v>Monday</v>
      </c>
      <c r="R113" s="24"/>
    </row>
    <row r="114" spans="3:18" x14ac:dyDescent="0.35">
      <c r="C114" s="8">
        <v>44852</v>
      </c>
      <c r="D114" s="9">
        <v>92438</v>
      </c>
      <c r="E114" s="9">
        <v>13543</v>
      </c>
      <c r="F114" s="9">
        <v>3600</v>
      </c>
      <c r="G114" s="7">
        <v>9080</v>
      </c>
      <c r="H114" s="9">
        <v>11372</v>
      </c>
      <c r="I114" s="10">
        <v>0.14649999999999999</v>
      </c>
      <c r="J114" s="11">
        <v>176.00760540500627</v>
      </c>
      <c r="K114" s="12">
        <v>2383524.3856646973</v>
      </c>
      <c r="L114" s="11">
        <v>2.84</v>
      </c>
      <c r="M114" s="11">
        <v>6.17</v>
      </c>
      <c r="N114" s="11">
        <v>10.443610290000001</v>
      </c>
      <c r="P114" s="4" t="str">
        <f>TEXT(Table1[[#This Row],[Date]], "MMMM")</f>
        <v>October</v>
      </c>
      <c r="Q114" t="str">
        <f>TEXT(Table1[[#This Row],[Date]], "DDDD")</f>
        <v>Tuesday</v>
      </c>
      <c r="R114" s="24"/>
    </row>
    <row r="115" spans="3:18" x14ac:dyDescent="0.35">
      <c r="C115" s="8">
        <v>44853</v>
      </c>
      <c r="D115" s="9">
        <v>74661</v>
      </c>
      <c r="E115" s="9">
        <v>11346</v>
      </c>
      <c r="F115" s="9">
        <v>2807</v>
      </c>
      <c r="G115" s="7">
        <v>7876</v>
      </c>
      <c r="H115" s="9">
        <v>16847</v>
      </c>
      <c r="I115" s="10">
        <v>0.152</v>
      </c>
      <c r="J115" s="11">
        <v>183.0022034197074</v>
      </c>
      <c r="K115" s="12">
        <v>2076795.3814468535</v>
      </c>
      <c r="L115" s="11">
        <v>2.4300000000000002</v>
      </c>
      <c r="M115" s="11">
        <v>7</v>
      </c>
      <c r="N115" s="11">
        <v>7.7209198560000001</v>
      </c>
      <c r="P115" s="4" t="str">
        <f>TEXT(Table1[[#This Row],[Date]], "MMMM")</f>
        <v>October</v>
      </c>
      <c r="Q115" t="str">
        <f>TEXT(Table1[[#This Row],[Date]], "DDDD")</f>
        <v>Wednesday</v>
      </c>
      <c r="R115" s="24"/>
    </row>
    <row r="116" spans="3:18" x14ac:dyDescent="0.35">
      <c r="C116" s="8">
        <v>44854</v>
      </c>
      <c r="D116" s="9">
        <v>91055</v>
      </c>
      <c r="E116" s="9">
        <v>13866</v>
      </c>
      <c r="F116" s="9">
        <v>1473</v>
      </c>
      <c r="G116" s="7">
        <v>12242</v>
      </c>
      <c r="H116" s="9">
        <v>12990</v>
      </c>
      <c r="I116" s="10">
        <v>0.15229999999999999</v>
      </c>
      <c r="J116" s="11">
        <v>175.34270878407617</v>
      </c>
      <c r="K116" s="12">
        <v>2431595.9620512766</v>
      </c>
      <c r="L116" s="11">
        <v>2.09</v>
      </c>
      <c r="M116" s="11">
        <v>5.67</v>
      </c>
      <c r="N116" s="11">
        <v>12.23141523</v>
      </c>
      <c r="P116" s="4" t="str">
        <f>TEXT(Table1[[#This Row],[Date]], "MMMM")</f>
        <v>October</v>
      </c>
      <c r="Q116" t="str">
        <f>TEXT(Table1[[#This Row],[Date]], "DDDD")</f>
        <v>Thursday</v>
      </c>
      <c r="R116" s="24"/>
    </row>
    <row r="117" spans="3:18" x14ac:dyDescent="0.35">
      <c r="C117" s="8">
        <v>44855</v>
      </c>
      <c r="D117" s="9">
        <v>86334</v>
      </c>
      <c r="E117" s="9">
        <v>12857</v>
      </c>
      <c r="F117" s="9">
        <v>2128</v>
      </c>
      <c r="G117" s="7">
        <v>9794</v>
      </c>
      <c r="H117" s="9">
        <v>12469</v>
      </c>
      <c r="I117" s="10">
        <v>0.1489</v>
      </c>
      <c r="J117" s="11">
        <v>162.22244691607685</v>
      </c>
      <c r="K117" s="12">
        <v>2085391.0658026291</v>
      </c>
      <c r="L117" s="11">
        <v>2.0699999999999998</v>
      </c>
      <c r="M117" s="11">
        <v>5.41</v>
      </c>
      <c r="N117" s="11">
        <v>8.5243438699999992</v>
      </c>
      <c r="P117" s="4" t="str">
        <f>TEXT(Table1[[#This Row],[Date]], "MMMM")</f>
        <v>October</v>
      </c>
      <c r="Q117" t="str">
        <f>TEXT(Table1[[#This Row],[Date]], "DDDD")</f>
        <v>Friday</v>
      </c>
      <c r="R117" s="24"/>
    </row>
    <row r="118" spans="3:18" x14ac:dyDescent="0.35">
      <c r="C118" s="8">
        <v>44856</v>
      </c>
      <c r="D118" s="9">
        <v>82194</v>
      </c>
      <c r="E118" s="9">
        <v>13995</v>
      </c>
      <c r="F118" s="9">
        <v>4921</v>
      </c>
      <c r="G118" s="7">
        <v>8333</v>
      </c>
      <c r="H118" s="9">
        <v>12001</v>
      </c>
      <c r="I118" s="10">
        <v>0.17030000000000001</v>
      </c>
      <c r="J118" s="11">
        <v>151.30618077884958</v>
      </c>
      <c r="K118" s="12">
        <v>2117929.175966131</v>
      </c>
      <c r="L118" s="11">
        <v>2.5299999999999998</v>
      </c>
      <c r="M118" s="11">
        <v>6.05</v>
      </c>
      <c r="N118" s="11">
        <v>7.1497279899999997</v>
      </c>
      <c r="P118" s="4" t="str">
        <f>TEXT(Table1[[#This Row],[Date]], "MMMM")</f>
        <v>October</v>
      </c>
      <c r="Q118" t="str">
        <f>TEXT(Table1[[#This Row],[Date]], "DDDD")</f>
        <v>Saturday</v>
      </c>
      <c r="R118" s="24"/>
    </row>
    <row r="119" spans="3:18" x14ac:dyDescent="0.35">
      <c r="C119" s="8">
        <v>44857</v>
      </c>
      <c r="D119" s="9">
        <v>102207</v>
      </c>
      <c r="E119" s="9">
        <v>10638</v>
      </c>
      <c r="F119" s="9">
        <v>2400</v>
      </c>
      <c r="G119" s="7">
        <v>7318</v>
      </c>
      <c r="H119" s="9">
        <v>12534</v>
      </c>
      <c r="I119" s="10">
        <v>0.1041</v>
      </c>
      <c r="J119" s="11">
        <v>212.90740740740742</v>
      </c>
      <c r="K119" s="12">
        <v>2265281.3111833334</v>
      </c>
      <c r="L119" s="11">
        <v>2.4300000000000002</v>
      </c>
      <c r="M119" s="11">
        <v>5.3</v>
      </c>
      <c r="N119" s="11">
        <v>8.6201225869999991</v>
      </c>
      <c r="P119" s="4" t="str">
        <f>TEXT(Table1[[#This Row],[Date]], "MMMM")</f>
        <v>October</v>
      </c>
      <c r="Q119" t="str">
        <f>TEXT(Table1[[#This Row],[Date]], "DDDD")</f>
        <v>Sunday</v>
      </c>
      <c r="R119" s="24"/>
    </row>
    <row r="120" spans="3:18" x14ac:dyDescent="0.35">
      <c r="C120" s="8">
        <v>44858</v>
      </c>
      <c r="D120" s="9">
        <v>91555</v>
      </c>
      <c r="E120" s="9">
        <v>13588</v>
      </c>
      <c r="F120" s="9">
        <v>4559</v>
      </c>
      <c r="G120" s="7">
        <v>8779</v>
      </c>
      <c r="H120" s="9">
        <v>12417</v>
      </c>
      <c r="I120" s="10">
        <v>0.1484</v>
      </c>
      <c r="J120" s="11">
        <v>193.65925816897263</v>
      </c>
      <c r="K120" s="12">
        <v>2631202.2498383871</v>
      </c>
      <c r="L120" s="11">
        <v>2.36</v>
      </c>
      <c r="M120" s="11">
        <v>5.17</v>
      </c>
      <c r="N120" s="11">
        <v>8.6285262439999997</v>
      </c>
      <c r="P120" s="4" t="str">
        <f>TEXT(Table1[[#This Row],[Date]], "MMMM")</f>
        <v>October</v>
      </c>
      <c r="Q120" t="str">
        <f>TEXT(Table1[[#This Row],[Date]], "DDDD")</f>
        <v>Monday</v>
      </c>
      <c r="R120" s="24"/>
    </row>
    <row r="121" spans="3:18" x14ac:dyDescent="0.35">
      <c r="C121" s="8">
        <v>44859</v>
      </c>
      <c r="D121" s="9">
        <v>90350</v>
      </c>
      <c r="E121" s="9">
        <v>11376</v>
      </c>
      <c r="F121" s="9">
        <v>4612</v>
      </c>
      <c r="G121" s="7">
        <v>6282</v>
      </c>
      <c r="H121" s="9">
        <v>17559</v>
      </c>
      <c r="I121" s="10">
        <v>0.12590000000000001</v>
      </c>
      <c r="J121" s="11">
        <v>226.82814697609001</v>
      </c>
      <c r="K121" s="12">
        <v>2580184.9156825775</v>
      </c>
      <c r="L121" s="11">
        <v>2.63</v>
      </c>
      <c r="M121" s="11">
        <v>4.71</v>
      </c>
      <c r="N121" s="11">
        <v>7.6835957170000002</v>
      </c>
      <c r="P121" s="4" t="str">
        <f>TEXT(Table1[[#This Row],[Date]], "MMMM")</f>
        <v>October</v>
      </c>
      <c r="Q121" t="str">
        <f>TEXT(Table1[[#This Row],[Date]], "DDDD")</f>
        <v>Tuesday</v>
      </c>
      <c r="R121" s="24"/>
    </row>
    <row r="122" spans="3:18" x14ac:dyDescent="0.35">
      <c r="C122" s="8">
        <v>44860</v>
      </c>
      <c r="D122" s="9">
        <v>111470</v>
      </c>
      <c r="E122" s="9">
        <v>13321</v>
      </c>
      <c r="F122" s="9">
        <v>1772</v>
      </c>
      <c r="G122" s="7">
        <v>10582</v>
      </c>
      <c r="H122" s="9">
        <v>11625</v>
      </c>
      <c r="I122" s="10">
        <v>0.1195</v>
      </c>
      <c r="J122" s="11">
        <v>204.38525636213498</v>
      </c>
      <c r="K122" s="12">
        <v>2722547.5309391185</v>
      </c>
      <c r="L122" s="11">
        <v>2.14</v>
      </c>
      <c r="M122" s="11">
        <v>5.65</v>
      </c>
      <c r="N122" s="11">
        <v>11.204847940000001</v>
      </c>
      <c r="P122" s="4" t="str">
        <f>TEXT(Table1[[#This Row],[Date]], "MMMM")</f>
        <v>October</v>
      </c>
      <c r="Q122" t="str">
        <f>TEXT(Table1[[#This Row],[Date]], "DDDD")</f>
        <v>Wednesday</v>
      </c>
      <c r="R122" s="24"/>
    </row>
    <row r="123" spans="3:18" x14ac:dyDescent="0.35">
      <c r="C123" s="8">
        <v>44861</v>
      </c>
      <c r="D123" s="9">
        <v>104954</v>
      </c>
      <c r="E123" s="9">
        <v>10862</v>
      </c>
      <c r="F123" s="9">
        <v>1717</v>
      </c>
      <c r="G123" s="7">
        <v>8641</v>
      </c>
      <c r="H123" s="9">
        <v>19665</v>
      </c>
      <c r="I123" s="10">
        <v>0.10349999999999999</v>
      </c>
      <c r="J123" s="11">
        <v>282.52310808322591</v>
      </c>
      <c r="K123" s="12">
        <v>3068974.7845768733</v>
      </c>
      <c r="L123" s="11">
        <v>2.2599999999999998</v>
      </c>
      <c r="M123" s="11">
        <v>5.6</v>
      </c>
      <c r="N123" s="11">
        <v>14.612974339999999</v>
      </c>
      <c r="P123" s="4" t="str">
        <f>TEXT(Table1[[#This Row],[Date]], "MMMM")</f>
        <v>October</v>
      </c>
      <c r="Q123" t="str">
        <f>TEXT(Table1[[#This Row],[Date]], "DDDD")</f>
        <v>Thursday</v>
      </c>
      <c r="R123" s="24"/>
    </row>
    <row r="124" spans="3:18" x14ac:dyDescent="0.35">
      <c r="C124" s="8">
        <v>44862</v>
      </c>
      <c r="D124" s="9">
        <v>96496</v>
      </c>
      <c r="E124" s="9">
        <v>10960</v>
      </c>
      <c r="F124" s="9">
        <v>1269</v>
      </c>
      <c r="G124" s="7">
        <v>9510</v>
      </c>
      <c r="H124" s="9">
        <v>10655</v>
      </c>
      <c r="I124" s="10">
        <v>0.11360000000000001</v>
      </c>
      <c r="J124" s="11">
        <v>226.38284671532847</v>
      </c>
      <c r="K124" s="12">
        <v>2481596.4504665695</v>
      </c>
      <c r="L124" s="11">
        <v>2.0299999999999998</v>
      </c>
      <c r="M124" s="11">
        <v>5.38</v>
      </c>
      <c r="N124" s="11">
        <v>14.565145660000001</v>
      </c>
      <c r="P124" s="4" t="str">
        <f>TEXT(Table1[[#This Row],[Date]], "MMMM")</f>
        <v>October</v>
      </c>
      <c r="Q124" t="str">
        <f>TEXT(Table1[[#This Row],[Date]], "DDDD")</f>
        <v>Friday</v>
      </c>
      <c r="R124" s="24"/>
    </row>
    <row r="125" spans="3:18" x14ac:dyDescent="0.35">
      <c r="C125" s="8">
        <v>44863</v>
      </c>
      <c r="D125" s="9">
        <v>126368</v>
      </c>
      <c r="E125" s="9">
        <v>11618</v>
      </c>
      <c r="F125" s="9">
        <v>1291</v>
      </c>
      <c r="G125" s="7">
        <v>9519</v>
      </c>
      <c r="H125" s="9">
        <v>17810</v>
      </c>
      <c r="I125" s="10">
        <v>9.1899999999999996E-2</v>
      </c>
      <c r="J125" s="11">
        <v>368.22344637631261</v>
      </c>
      <c r="K125" s="12">
        <v>4276259.5973475641</v>
      </c>
      <c r="L125" s="11">
        <v>2.58</v>
      </c>
      <c r="M125" s="11">
        <v>5.45</v>
      </c>
      <c r="N125" s="11">
        <v>8.5359755699999997</v>
      </c>
      <c r="P125" s="4" t="str">
        <f>TEXT(Table1[[#This Row],[Date]], "MMMM")</f>
        <v>October</v>
      </c>
      <c r="Q125" t="str">
        <f>TEXT(Table1[[#This Row],[Date]], "DDDD")</f>
        <v>Saturday</v>
      </c>
      <c r="R125" s="24"/>
    </row>
    <row r="126" spans="3:18" x14ac:dyDescent="0.35">
      <c r="C126" s="8">
        <v>44864</v>
      </c>
      <c r="D126" s="9">
        <v>105318</v>
      </c>
      <c r="E126" s="9">
        <v>13724</v>
      </c>
      <c r="F126" s="9">
        <v>1570</v>
      </c>
      <c r="G126" s="7">
        <v>11632</v>
      </c>
      <c r="H126" s="9">
        <v>16097</v>
      </c>
      <c r="I126" s="10">
        <v>0.1303</v>
      </c>
      <c r="J126" s="11">
        <v>250.19454969396676</v>
      </c>
      <c r="K126" s="12">
        <v>3433403.6428823955</v>
      </c>
      <c r="L126" s="11">
        <v>2.6</v>
      </c>
      <c r="M126" s="11">
        <v>5.25</v>
      </c>
      <c r="N126" s="11">
        <v>17.146725549999999</v>
      </c>
      <c r="P126" s="4" t="str">
        <f>TEXT(Table1[[#This Row],[Date]], "MMMM")</f>
        <v>October</v>
      </c>
      <c r="Q126" t="str">
        <f>TEXT(Table1[[#This Row],[Date]], "DDDD")</f>
        <v>Sunday</v>
      </c>
      <c r="R126" s="24"/>
    </row>
    <row r="127" spans="3:18" x14ac:dyDescent="0.35">
      <c r="C127" s="8">
        <v>44865</v>
      </c>
      <c r="D127" s="9">
        <v>89544</v>
      </c>
      <c r="E127" s="9">
        <v>12144</v>
      </c>
      <c r="F127" s="9">
        <v>3653</v>
      </c>
      <c r="G127" s="7">
        <v>8186</v>
      </c>
      <c r="H127" s="9">
        <v>18391</v>
      </c>
      <c r="I127" s="10">
        <v>0.1356</v>
      </c>
      <c r="J127" s="11">
        <v>143.03005599472991</v>
      </c>
      <c r="K127" s="12">
        <v>1736694.740089328</v>
      </c>
      <c r="L127" s="11">
        <v>2.12</v>
      </c>
      <c r="M127" s="11">
        <v>2.44</v>
      </c>
      <c r="N127" s="11">
        <v>18.02367684</v>
      </c>
      <c r="P127" s="4" t="str">
        <f>TEXT(Table1[[#This Row],[Date]], "MMMM")</f>
        <v>October</v>
      </c>
      <c r="Q127" t="str">
        <f>TEXT(Table1[[#This Row],[Date]], "DDDD")</f>
        <v>Monday</v>
      </c>
      <c r="R127" s="24"/>
    </row>
    <row r="128" spans="3:18" x14ac:dyDescent="0.35">
      <c r="C128" s="8">
        <v>44866</v>
      </c>
      <c r="D128" s="9">
        <v>72957</v>
      </c>
      <c r="E128" s="9">
        <v>11360</v>
      </c>
      <c r="F128" s="9">
        <v>2800</v>
      </c>
      <c r="G128" s="7">
        <v>7761</v>
      </c>
      <c r="H128" s="9">
        <v>17869</v>
      </c>
      <c r="I128" s="10">
        <v>0.15570000000000001</v>
      </c>
      <c r="J128" s="11">
        <v>164.26769366197183</v>
      </c>
      <c r="K128" s="12">
        <v>1865983.2442955016</v>
      </c>
      <c r="L128" s="11">
        <v>2.2999999999999998</v>
      </c>
      <c r="M128" s="11">
        <v>3.89</v>
      </c>
      <c r="N128" s="11">
        <v>15.140252139999999</v>
      </c>
      <c r="P128" s="4" t="str">
        <f>TEXT(Table1[[#This Row],[Date]], "MMMM")</f>
        <v>November</v>
      </c>
      <c r="Q128" t="str">
        <f>TEXT(Table1[[#This Row],[Date]], "DDDD")</f>
        <v>Tuesday</v>
      </c>
      <c r="R128" s="24"/>
    </row>
    <row r="129" spans="3:18" x14ac:dyDescent="0.35">
      <c r="C129" s="8">
        <v>44867</v>
      </c>
      <c r="D129" s="9">
        <v>98123</v>
      </c>
      <c r="E129" s="9">
        <v>13535</v>
      </c>
      <c r="F129" s="9">
        <v>1616</v>
      </c>
      <c r="G129" s="7">
        <v>11114</v>
      </c>
      <c r="H129" s="9">
        <v>11910</v>
      </c>
      <c r="I129" s="10">
        <v>0.13789999999999999</v>
      </c>
      <c r="J129" s="11">
        <v>123.15057258958257</v>
      </c>
      <c r="K129" s="12">
        <v>1666370.3111572294</v>
      </c>
      <c r="L129" s="11">
        <v>1.81</v>
      </c>
      <c r="M129" s="11">
        <v>2.99</v>
      </c>
      <c r="N129" s="11">
        <v>19.464205700000001</v>
      </c>
      <c r="P129" s="4" t="str">
        <f>TEXT(Table1[[#This Row],[Date]], "MMMM")</f>
        <v>November</v>
      </c>
      <c r="Q129" t="str">
        <f>TEXT(Table1[[#This Row],[Date]], "DDDD")</f>
        <v>Wednesday</v>
      </c>
      <c r="R129" s="24"/>
    </row>
    <row r="130" spans="3:18" x14ac:dyDescent="0.35">
      <c r="C130" s="8">
        <v>44868</v>
      </c>
      <c r="D130" s="9">
        <v>83004</v>
      </c>
      <c r="E130" s="9">
        <v>10386</v>
      </c>
      <c r="F130" s="9">
        <v>4611</v>
      </c>
      <c r="G130" s="7">
        <v>4882</v>
      </c>
      <c r="H130" s="9">
        <v>11015</v>
      </c>
      <c r="I130" s="10">
        <v>0.12509999999999999</v>
      </c>
      <c r="J130" s="11">
        <v>150.79867128827269</v>
      </c>
      <c r="K130" s="12">
        <v>1565863.3032426343</v>
      </c>
      <c r="L130" s="11">
        <v>1.31</v>
      </c>
      <c r="M130" s="11">
        <v>2.67</v>
      </c>
      <c r="N130" s="11">
        <v>16.440432770000001</v>
      </c>
      <c r="P130" s="4" t="str">
        <f>TEXT(Table1[[#This Row],[Date]], "MMMM")</f>
        <v>November</v>
      </c>
      <c r="Q130" t="str">
        <f>TEXT(Table1[[#This Row],[Date]], "DDDD")</f>
        <v>Thursday</v>
      </c>
      <c r="R130" s="24"/>
    </row>
    <row r="131" spans="3:18" x14ac:dyDescent="0.35">
      <c r="C131" s="8">
        <v>44869</v>
      </c>
      <c r="D131" s="9">
        <v>74532</v>
      </c>
      <c r="E131" s="9">
        <v>12552</v>
      </c>
      <c r="F131" s="9">
        <v>3520</v>
      </c>
      <c r="G131" s="7">
        <v>8638</v>
      </c>
      <c r="H131" s="9">
        <v>12249</v>
      </c>
      <c r="I131" s="10">
        <v>0.16839999999999999</v>
      </c>
      <c r="J131" s="11">
        <v>121.4822339069471</v>
      </c>
      <c r="K131" s="12">
        <v>1524746.4536118547</v>
      </c>
      <c r="L131" s="11">
        <v>1.25</v>
      </c>
      <c r="M131" s="11">
        <v>3.01</v>
      </c>
      <c r="N131" s="11">
        <v>15.924956529999999</v>
      </c>
      <c r="P131" s="4" t="str">
        <f>TEXT(Table1[[#This Row],[Date]], "MMMM")</f>
        <v>November</v>
      </c>
      <c r="Q131" t="str">
        <f>TEXT(Table1[[#This Row],[Date]], "DDDD")</f>
        <v>Friday</v>
      </c>
      <c r="R131" s="24"/>
    </row>
    <row r="132" spans="3:18" x14ac:dyDescent="0.35">
      <c r="C132" s="8">
        <v>44870</v>
      </c>
      <c r="D132" s="9">
        <v>75713</v>
      </c>
      <c r="E132" s="9">
        <v>10697</v>
      </c>
      <c r="F132" s="9">
        <v>1762</v>
      </c>
      <c r="G132" s="7">
        <v>8400</v>
      </c>
      <c r="H132" s="9">
        <v>18984</v>
      </c>
      <c r="I132" s="10">
        <v>0.14130000000000001</v>
      </c>
      <c r="J132" s="11">
        <v>158.45078059268954</v>
      </c>
      <c r="K132" s="12">
        <v>1695145.572278321</v>
      </c>
      <c r="L132" s="11">
        <v>1.41</v>
      </c>
      <c r="M132" s="11">
        <v>3.11</v>
      </c>
      <c r="N132" s="11">
        <v>15.797841890000001</v>
      </c>
      <c r="P132" s="4" t="str">
        <f>TEXT(Table1[[#This Row],[Date]], "MMMM")</f>
        <v>November</v>
      </c>
      <c r="Q132" t="str">
        <f>TEXT(Table1[[#This Row],[Date]], "DDDD")</f>
        <v>Saturday</v>
      </c>
      <c r="R132" s="24"/>
    </row>
    <row r="133" spans="3:18" x14ac:dyDescent="0.35">
      <c r="C133" s="8">
        <v>44871</v>
      </c>
      <c r="D133" s="9">
        <v>73773</v>
      </c>
      <c r="E133" s="9">
        <v>11538</v>
      </c>
      <c r="F133" s="9">
        <v>1547</v>
      </c>
      <c r="G133" s="7">
        <v>9403</v>
      </c>
      <c r="H133" s="9">
        <v>15082</v>
      </c>
      <c r="I133" s="10">
        <v>0.15640000000000001</v>
      </c>
      <c r="J133" s="11">
        <v>143.54610851100711</v>
      </c>
      <c r="K133" s="12">
        <v>1656248.9526817473</v>
      </c>
      <c r="L133" s="11">
        <v>1.32</v>
      </c>
      <c r="M133" s="11">
        <v>3.05</v>
      </c>
      <c r="N133" s="11">
        <v>15.42185267</v>
      </c>
      <c r="P133" s="4" t="str">
        <f>TEXT(Table1[[#This Row],[Date]], "MMMM")</f>
        <v>November</v>
      </c>
      <c r="Q133" t="str">
        <f>TEXT(Table1[[#This Row],[Date]], "DDDD")</f>
        <v>Sunday</v>
      </c>
      <c r="R133" s="24"/>
    </row>
    <row r="134" spans="3:18" x14ac:dyDescent="0.35">
      <c r="C134" s="8">
        <v>44872</v>
      </c>
      <c r="D134" s="9">
        <v>72543</v>
      </c>
      <c r="E134" s="9">
        <v>13893</v>
      </c>
      <c r="F134" s="9">
        <v>3750</v>
      </c>
      <c r="G134" s="7">
        <v>9788</v>
      </c>
      <c r="H134" s="9">
        <v>13684</v>
      </c>
      <c r="I134" s="10">
        <v>0.1915</v>
      </c>
      <c r="J134" s="11">
        <v>99.46188728136471</v>
      </c>
      <c r="K134" s="12">
        <v>1381722.9964534657</v>
      </c>
      <c r="L134" s="11">
        <v>1.26</v>
      </c>
      <c r="M134" s="11">
        <v>2.8</v>
      </c>
      <c r="N134" s="11">
        <v>18.704756710000002</v>
      </c>
      <c r="P134" s="4" t="str">
        <f>TEXT(Table1[[#This Row],[Date]], "MMMM")</f>
        <v>November</v>
      </c>
      <c r="Q134" t="str">
        <f>TEXT(Table1[[#This Row],[Date]], "DDDD")</f>
        <v>Monday</v>
      </c>
      <c r="R134" s="24"/>
    </row>
    <row r="135" spans="3:18" x14ac:dyDescent="0.35">
      <c r="C135" s="8">
        <v>44873</v>
      </c>
      <c r="D135" s="9">
        <v>71695</v>
      </c>
      <c r="E135" s="9">
        <v>11653</v>
      </c>
      <c r="F135" s="9">
        <v>2808</v>
      </c>
      <c r="G135" s="7">
        <v>8138</v>
      </c>
      <c r="H135" s="9">
        <v>10061</v>
      </c>
      <c r="I135" s="10">
        <v>0.16250000000000001</v>
      </c>
      <c r="J135" s="11">
        <v>138.73217197288253</v>
      </c>
      <c r="K135" s="12">
        <v>1616290.4988093195</v>
      </c>
      <c r="L135" s="11">
        <v>1.28</v>
      </c>
      <c r="M135" s="11">
        <v>2.97</v>
      </c>
      <c r="N135" s="11">
        <v>18.490903370000002</v>
      </c>
      <c r="P135" s="4" t="str">
        <f>TEXT(Table1[[#This Row],[Date]], "MMMM")</f>
        <v>November</v>
      </c>
      <c r="Q135" t="str">
        <f>TEXT(Table1[[#This Row],[Date]], "DDDD")</f>
        <v>Tuesday</v>
      </c>
      <c r="R135" s="24"/>
    </row>
    <row r="136" spans="3:18" x14ac:dyDescent="0.35">
      <c r="C136" s="8">
        <v>44874</v>
      </c>
      <c r="D136" s="9">
        <v>70385</v>
      </c>
      <c r="E136" s="9">
        <v>10958</v>
      </c>
      <c r="F136" s="9">
        <v>2732</v>
      </c>
      <c r="G136" s="7">
        <v>7381</v>
      </c>
      <c r="H136" s="9">
        <v>19382</v>
      </c>
      <c r="I136" s="10">
        <v>0.15570000000000001</v>
      </c>
      <c r="J136" s="11">
        <v>148.187990509217</v>
      </c>
      <c r="K136" s="12">
        <v>1623983.9635570359</v>
      </c>
      <c r="L136" s="11">
        <v>1.37</v>
      </c>
      <c r="M136" s="11">
        <v>2.57</v>
      </c>
      <c r="N136" s="11">
        <v>17.679794529999999</v>
      </c>
      <c r="P136" s="4" t="str">
        <f>TEXT(Table1[[#This Row],[Date]], "MMMM")</f>
        <v>November</v>
      </c>
      <c r="Q136" t="str">
        <f>TEXT(Table1[[#This Row],[Date]], "DDDD")</f>
        <v>Wednesday</v>
      </c>
      <c r="R136" s="24"/>
    </row>
    <row r="137" spans="3:18" x14ac:dyDescent="0.35">
      <c r="C137" s="8">
        <v>44875</v>
      </c>
      <c r="D137" s="9">
        <v>69756</v>
      </c>
      <c r="E137" s="9">
        <v>12517</v>
      </c>
      <c r="F137" s="9">
        <v>2253</v>
      </c>
      <c r="G137" s="7">
        <v>10161</v>
      </c>
      <c r="H137" s="9">
        <v>18442</v>
      </c>
      <c r="I137" s="10">
        <v>0.1794</v>
      </c>
      <c r="J137" s="11">
        <v>118.31908604298154</v>
      </c>
      <c r="K137" s="12">
        <v>1480671.8301829509</v>
      </c>
      <c r="L137" s="11">
        <v>1.18</v>
      </c>
      <c r="M137" s="11">
        <v>2.5299999999999998</v>
      </c>
      <c r="N137" s="11">
        <v>17.74221257</v>
      </c>
      <c r="P137" s="4" t="str">
        <f>TEXT(Table1[[#This Row],[Date]], "MMMM")</f>
        <v>November</v>
      </c>
      <c r="Q137" t="str">
        <f>TEXT(Table1[[#This Row],[Date]], "DDDD")</f>
        <v>Thursday</v>
      </c>
      <c r="R137" s="24"/>
    </row>
    <row r="138" spans="3:18" x14ac:dyDescent="0.35">
      <c r="C138" s="8">
        <v>44876</v>
      </c>
      <c r="D138" s="9">
        <v>72002</v>
      </c>
      <c r="E138" s="9">
        <v>12185</v>
      </c>
      <c r="F138" s="9">
        <v>4044</v>
      </c>
      <c r="G138" s="7">
        <v>7503</v>
      </c>
      <c r="H138" s="9">
        <v>13546</v>
      </c>
      <c r="I138" s="10">
        <v>0.16919999999999999</v>
      </c>
      <c r="J138" s="11">
        <v>127.2516208453016</v>
      </c>
      <c r="K138" s="12">
        <v>1550273.2077342961</v>
      </c>
      <c r="L138" s="11">
        <v>1.6</v>
      </c>
      <c r="M138" s="11">
        <v>2.48</v>
      </c>
      <c r="N138" s="11">
        <v>15.379782670000001</v>
      </c>
      <c r="P138" s="4" t="str">
        <f>TEXT(Table1[[#This Row],[Date]], "MMMM")</f>
        <v>November</v>
      </c>
      <c r="Q138" t="str">
        <f>TEXT(Table1[[#This Row],[Date]], "DDDD")</f>
        <v>Friday</v>
      </c>
      <c r="R138" s="24"/>
    </row>
    <row r="139" spans="3:18" x14ac:dyDescent="0.35">
      <c r="C139" s="8">
        <v>44877</v>
      </c>
      <c r="D139" s="9">
        <v>69418</v>
      </c>
      <c r="E139" s="9">
        <v>11577</v>
      </c>
      <c r="F139" s="9">
        <v>4499</v>
      </c>
      <c r="G139" s="7">
        <v>6821</v>
      </c>
      <c r="H139" s="9">
        <v>18636</v>
      </c>
      <c r="I139" s="10">
        <v>0.1668</v>
      </c>
      <c r="J139" s="11">
        <v>146.29334024358641</v>
      </c>
      <c r="K139" s="12">
        <v>1693919.2343172841</v>
      </c>
      <c r="L139" s="11">
        <v>1.06</v>
      </c>
      <c r="M139" s="11">
        <v>3.1</v>
      </c>
      <c r="N139" s="11">
        <v>19.533379979999999</v>
      </c>
      <c r="P139" s="4" t="str">
        <f>TEXT(Table1[[#This Row],[Date]], "MMMM")</f>
        <v>November</v>
      </c>
      <c r="Q139" t="str">
        <f>TEXT(Table1[[#This Row],[Date]], "DDDD")</f>
        <v>Saturday</v>
      </c>
      <c r="R139" s="24"/>
    </row>
    <row r="140" spans="3:18" x14ac:dyDescent="0.35">
      <c r="C140" s="8">
        <v>44878</v>
      </c>
      <c r="D140" s="9">
        <v>63266</v>
      </c>
      <c r="E140" s="9">
        <v>12481</v>
      </c>
      <c r="F140" s="9">
        <v>3701</v>
      </c>
      <c r="G140" s="7">
        <v>8531</v>
      </c>
      <c r="H140" s="9">
        <v>14813</v>
      </c>
      <c r="I140" s="10">
        <v>0.1973</v>
      </c>
      <c r="J140" s="11">
        <v>104.70170659402291</v>
      </c>
      <c r="K140" s="12">
        <v>1306926.6768181717</v>
      </c>
      <c r="L140" s="11">
        <v>1.63</v>
      </c>
      <c r="M140" s="11">
        <v>2.92</v>
      </c>
      <c r="N140" s="11">
        <v>16.816052289999998</v>
      </c>
      <c r="P140" s="4" t="str">
        <f>TEXT(Table1[[#This Row],[Date]], "MMMM")</f>
        <v>November</v>
      </c>
      <c r="Q140" t="str">
        <f>TEXT(Table1[[#This Row],[Date]], "DDDD")</f>
        <v>Sunday</v>
      </c>
      <c r="R140" s="24"/>
    </row>
    <row r="141" spans="3:18" x14ac:dyDescent="0.35">
      <c r="C141" s="8">
        <v>44879</v>
      </c>
      <c r="D141" s="9">
        <v>62414</v>
      </c>
      <c r="E141" s="9">
        <v>13070</v>
      </c>
      <c r="F141" s="9">
        <v>1460</v>
      </c>
      <c r="G141" s="7">
        <v>10733</v>
      </c>
      <c r="H141" s="9">
        <v>10089</v>
      </c>
      <c r="I141" s="10">
        <v>0.2094</v>
      </c>
      <c r="J141" s="11">
        <v>112.05271614384085</v>
      </c>
      <c r="K141" s="12">
        <v>1464472.0323991124</v>
      </c>
      <c r="L141" s="11">
        <v>1.3</v>
      </c>
      <c r="M141" s="11">
        <v>2.6</v>
      </c>
      <c r="N141" s="11">
        <v>17.851338370000001</v>
      </c>
      <c r="P141" s="4" t="str">
        <f>TEXT(Table1[[#This Row],[Date]], "MMMM")</f>
        <v>November</v>
      </c>
      <c r="Q141" t="str">
        <f>TEXT(Table1[[#This Row],[Date]], "DDDD")</f>
        <v>Monday</v>
      </c>
      <c r="R141" s="24"/>
    </row>
    <row r="142" spans="3:18" x14ac:dyDescent="0.35">
      <c r="C142" s="8">
        <v>44880</v>
      </c>
      <c r="D142" s="9">
        <v>61606</v>
      </c>
      <c r="E142" s="9">
        <v>12701</v>
      </c>
      <c r="F142" s="9">
        <v>4807</v>
      </c>
      <c r="G142" s="7">
        <v>7300</v>
      </c>
      <c r="H142" s="9">
        <v>14801</v>
      </c>
      <c r="I142" s="10">
        <v>0.20619999999999999</v>
      </c>
      <c r="J142" s="11">
        <v>95.243366664042199</v>
      </c>
      <c r="K142" s="12">
        <v>1209891.4589905676</v>
      </c>
      <c r="L142" s="11">
        <v>1.1000000000000001</v>
      </c>
      <c r="M142" s="11">
        <v>2.65</v>
      </c>
      <c r="N142" s="11">
        <v>19.718786770000001</v>
      </c>
      <c r="P142" s="4" t="str">
        <f>TEXT(Table1[[#This Row],[Date]], "MMMM")</f>
        <v>November</v>
      </c>
      <c r="Q142" t="str">
        <f>TEXT(Table1[[#This Row],[Date]], "DDDD")</f>
        <v>Tuesday</v>
      </c>
      <c r="R142" s="24"/>
    </row>
    <row r="143" spans="3:18" x14ac:dyDescent="0.35">
      <c r="C143" s="8">
        <v>44881</v>
      </c>
      <c r="D143" s="9">
        <v>67529</v>
      </c>
      <c r="E143" s="9">
        <v>13550</v>
      </c>
      <c r="F143" s="9">
        <v>2100</v>
      </c>
      <c r="G143" s="7">
        <v>11243</v>
      </c>
      <c r="H143" s="9">
        <v>10229</v>
      </c>
      <c r="I143" s="10">
        <v>0.20069999999999999</v>
      </c>
      <c r="J143" s="11">
        <v>101.09771217712178</v>
      </c>
      <c r="K143" s="12">
        <v>1370184.4003056975</v>
      </c>
      <c r="L143" s="11">
        <v>1.58</v>
      </c>
      <c r="M143" s="11">
        <v>2.9</v>
      </c>
      <c r="N143" s="11">
        <v>19.595942059999999</v>
      </c>
      <c r="P143" s="4" t="str">
        <f>TEXT(Table1[[#This Row],[Date]], "MMMM")</f>
        <v>November</v>
      </c>
      <c r="Q143" t="str">
        <f>TEXT(Table1[[#This Row],[Date]], "DDDD")</f>
        <v>Wednesday</v>
      </c>
      <c r="R143" s="24"/>
    </row>
    <row r="144" spans="3:18" x14ac:dyDescent="0.35">
      <c r="C144" s="8">
        <v>44882</v>
      </c>
      <c r="D144" s="9">
        <v>69726</v>
      </c>
      <c r="E144" s="9">
        <v>12333</v>
      </c>
      <c r="F144" s="9">
        <v>2927</v>
      </c>
      <c r="G144" s="7">
        <v>8658</v>
      </c>
      <c r="H144" s="9">
        <v>17055</v>
      </c>
      <c r="I144" s="10">
        <v>0.1769</v>
      </c>
      <c r="J144" s="11">
        <v>101.33260358388064</v>
      </c>
      <c r="K144" s="12">
        <v>1249889.9780839211</v>
      </c>
      <c r="L144" s="11">
        <v>1.63</v>
      </c>
      <c r="M144" s="11">
        <v>2.81</v>
      </c>
      <c r="N144" s="11">
        <v>15.590808389999999</v>
      </c>
      <c r="P144" s="4" t="str">
        <f>TEXT(Table1[[#This Row],[Date]], "MMMM")</f>
        <v>November</v>
      </c>
      <c r="Q144" t="str">
        <f>TEXT(Table1[[#This Row],[Date]], "DDDD")</f>
        <v>Thursday</v>
      </c>
      <c r="R144" s="24"/>
    </row>
    <row r="145" spans="3:18" x14ac:dyDescent="0.35">
      <c r="C145" s="8">
        <v>44883</v>
      </c>
      <c r="D145" s="9">
        <v>70876</v>
      </c>
      <c r="E145" s="9">
        <v>12446</v>
      </c>
      <c r="F145" s="9">
        <v>3361</v>
      </c>
      <c r="G145" s="7">
        <v>8514</v>
      </c>
      <c r="H145" s="9">
        <v>14555</v>
      </c>
      <c r="I145" s="10">
        <v>0.17560000000000001</v>
      </c>
      <c r="J145" s="11">
        <v>149.81496062992127</v>
      </c>
      <c r="K145" s="12">
        <v>1864570.8722708663</v>
      </c>
      <c r="L145" s="11">
        <v>1.03</v>
      </c>
      <c r="M145" s="11">
        <v>2.7</v>
      </c>
      <c r="N145" s="11">
        <v>17.03165864</v>
      </c>
      <c r="P145" s="4" t="str">
        <f>TEXT(Table1[[#This Row],[Date]], "MMMM")</f>
        <v>November</v>
      </c>
      <c r="Q145" t="str">
        <f>TEXT(Table1[[#This Row],[Date]], "DDDD")</f>
        <v>Friday</v>
      </c>
      <c r="R145" s="24"/>
    </row>
    <row r="146" spans="3:18" x14ac:dyDescent="0.35">
      <c r="C146" s="8">
        <v>44884</v>
      </c>
      <c r="D146" s="9">
        <v>79068</v>
      </c>
      <c r="E146" s="9">
        <v>11641</v>
      </c>
      <c r="F146" s="9">
        <v>4975</v>
      </c>
      <c r="G146" s="7">
        <v>6470</v>
      </c>
      <c r="H146" s="9">
        <v>16161</v>
      </c>
      <c r="I146" s="10">
        <v>0.1472</v>
      </c>
      <c r="J146" s="11">
        <v>261.04690318701142</v>
      </c>
      <c r="K146" s="12">
        <v>3038275.2028632592</v>
      </c>
      <c r="L146" s="11">
        <v>1.98</v>
      </c>
      <c r="M146" s="11">
        <v>3.2</v>
      </c>
      <c r="N146" s="11">
        <v>15.628841700000001</v>
      </c>
      <c r="P146" s="4" t="str">
        <f>TEXT(Table1[[#This Row],[Date]], "MMMM")</f>
        <v>November</v>
      </c>
      <c r="Q146" t="str">
        <f>TEXT(Table1[[#This Row],[Date]], "DDDD")</f>
        <v>Saturday</v>
      </c>
      <c r="R146" s="24"/>
    </row>
    <row r="147" spans="3:18" x14ac:dyDescent="0.35">
      <c r="C147" s="8">
        <v>44885</v>
      </c>
      <c r="D147" s="9">
        <v>91463</v>
      </c>
      <c r="E147" s="9">
        <v>13671</v>
      </c>
      <c r="F147" s="9">
        <v>2053</v>
      </c>
      <c r="G147" s="7">
        <v>11128</v>
      </c>
      <c r="H147" s="9">
        <v>18118</v>
      </c>
      <c r="I147" s="10">
        <v>0.14949999999999999</v>
      </c>
      <c r="J147" s="11">
        <v>202.01887206495502</v>
      </c>
      <c r="K147" s="12">
        <v>2762349.1883037086</v>
      </c>
      <c r="L147" s="11">
        <v>1.85</v>
      </c>
      <c r="M147" s="11">
        <v>6.3</v>
      </c>
      <c r="N147" s="11">
        <v>18.03895035</v>
      </c>
      <c r="P147" s="4" t="str">
        <f>TEXT(Table1[[#This Row],[Date]], "MMMM")</f>
        <v>November</v>
      </c>
      <c r="Q147" t="str">
        <f>TEXT(Table1[[#This Row],[Date]], "DDDD")</f>
        <v>Sunday</v>
      </c>
      <c r="R147" s="24"/>
    </row>
    <row r="148" spans="3:18" x14ac:dyDescent="0.35">
      <c r="C148" s="8"/>
      <c r="D148" s="9"/>
      <c r="E148" s="9"/>
      <c r="F148" s="9"/>
      <c r="G148" s="7"/>
      <c r="H148" s="9"/>
      <c r="I148" s="10"/>
      <c r="J148" s="11"/>
      <c r="K148" s="12"/>
      <c r="L148" s="11"/>
      <c r="M148" s="11"/>
      <c r="N148" s="11"/>
    </row>
  </sheetData>
  <autoFilter ref="P4:T147" xr:uid="{22CA731A-EA36-421C-81C6-79DA67C0266C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45E-BEEF-4667-84E5-89F0F30E0488}">
  <dimension ref="A1:Q75"/>
  <sheetViews>
    <sheetView tabSelected="1" workbookViewId="0">
      <selection activeCell="C42" sqref="C42"/>
    </sheetView>
  </sheetViews>
  <sheetFormatPr defaultRowHeight="14.5" x14ac:dyDescent="0.35"/>
  <cols>
    <col min="1" max="1" width="8.7265625" customWidth="1"/>
  </cols>
  <sheetData>
    <row r="1" spans="1:14" x14ac:dyDescent="0.35">
      <c r="A1" s="20" t="s">
        <v>37</v>
      </c>
    </row>
    <row r="2" spans="1:14" s="45" customFormat="1" x14ac:dyDescent="0.35">
      <c r="A2" s="47" t="s">
        <v>38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3"/>
    </row>
    <row r="3" spans="1:14" s="44" customFormat="1" x14ac:dyDescent="0.35">
      <c r="A3" s="49" t="s">
        <v>31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4"/>
    </row>
    <row r="4" spans="1:14" s="44" customFormat="1" x14ac:dyDescent="0.35">
      <c r="A4" s="49" t="s">
        <v>39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4"/>
    </row>
    <row r="5" spans="1:14" s="44" customFormat="1" x14ac:dyDescent="0.3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4"/>
    </row>
    <row r="6" spans="1:14" s="44" customFormat="1" x14ac:dyDescent="0.35">
      <c r="A6" s="49" t="s">
        <v>40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4"/>
    </row>
    <row r="7" spans="1:14" s="44" customFormat="1" x14ac:dyDescent="0.3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4"/>
    </row>
    <row r="8" spans="1:14" s="44" customFormat="1" x14ac:dyDescent="0.35">
      <c r="A8" s="49" t="s">
        <v>32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4"/>
    </row>
    <row r="9" spans="1:14" s="44" customFormat="1" x14ac:dyDescent="0.35">
      <c r="A9" s="49" t="s">
        <v>41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4"/>
    </row>
    <row r="10" spans="1:14" s="44" customFormat="1" x14ac:dyDescent="0.3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4"/>
    </row>
    <row r="11" spans="1:14" s="44" customFormat="1" x14ac:dyDescent="0.35">
      <c r="A11" s="49" t="s">
        <v>42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4"/>
    </row>
    <row r="12" spans="1:14" s="44" customFormat="1" x14ac:dyDescent="0.3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4"/>
    </row>
    <row r="13" spans="1:14" s="44" customFormat="1" x14ac:dyDescent="0.35">
      <c r="A13" s="49" t="s">
        <v>43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4"/>
    </row>
    <row r="14" spans="1:14" s="44" customFormat="1" x14ac:dyDescent="0.3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4"/>
    </row>
    <row r="15" spans="1:14" s="44" customFormat="1" x14ac:dyDescent="0.35">
      <c r="A15" s="49" t="s">
        <v>33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4"/>
    </row>
    <row r="16" spans="1:14" s="44" customFormat="1" x14ac:dyDescent="0.35">
      <c r="A16" s="49" t="s">
        <v>34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4"/>
    </row>
    <row r="17" spans="1:17" s="44" customFormat="1" x14ac:dyDescent="0.3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4"/>
    </row>
    <row r="18" spans="1:17" s="46" customFormat="1" x14ac:dyDescent="0.35">
      <c r="A18" s="51" t="s">
        <v>35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5"/>
    </row>
    <row r="20" spans="1:17" x14ac:dyDescent="0.35">
      <c r="A20" s="56" t="s">
        <v>44</v>
      </c>
    </row>
    <row r="22" spans="1:17" x14ac:dyDescent="0.35">
      <c r="A22" s="57" t="s">
        <v>45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9"/>
    </row>
    <row r="23" spans="1:17" x14ac:dyDescent="0.35">
      <c r="A23" s="60" t="s">
        <v>46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</row>
    <row r="24" spans="1:17" x14ac:dyDescent="0.35">
      <c r="A24" s="60" t="s">
        <v>47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</row>
    <row r="25" spans="1:17" x14ac:dyDescent="0.35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x14ac:dyDescent="0.35">
      <c r="A26" s="60" t="s">
        <v>48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2"/>
    </row>
    <row r="27" spans="1:17" x14ac:dyDescent="0.35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2"/>
    </row>
    <row r="28" spans="1:17" x14ac:dyDescent="0.35">
      <c r="A28" s="60" t="s">
        <v>49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2"/>
    </row>
    <row r="29" spans="1:17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2"/>
    </row>
    <row r="30" spans="1:17" x14ac:dyDescent="0.35">
      <c r="A30" s="60" t="s">
        <v>50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2"/>
    </row>
    <row r="31" spans="1:17" x14ac:dyDescent="0.35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2"/>
    </row>
    <row r="32" spans="1:17" x14ac:dyDescent="0.35">
      <c r="A32" s="60" t="s">
        <v>51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2"/>
    </row>
    <row r="33" spans="1:17" x14ac:dyDescent="0.35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2"/>
    </row>
    <row r="34" spans="1:17" x14ac:dyDescent="0.35">
      <c r="A34" s="60" t="s">
        <v>52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2"/>
    </row>
    <row r="35" spans="1:17" x14ac:dyDescent="0.35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36" spans="1:17" x14ac:dyDescent="0.35">
      <c r="A36" s="60" t="s">
        <v>53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2"/>
    </row>
    <row r="37" spans="1:17" x14ac:dyDescent="0.35">
      <c r="A37" s="60" t="s">
        <v>54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2"/>
    </row>
    <row r="38" spans="1:17" x14ac:dyDescent="0.35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2"/>
    </row>
    <row r="39" spans="1:17" x14ac:dyDescent="0.35">
      <c r="A39" s="60" t="s">
        <v>55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2"/>
    </row>
    <row r="40" spans="1:17" x14ac:dyDescent="0.35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2"/>
    </row>
    <row r="41" spans="1:17" x14ac:dyDescent="0.35">
      <c r="A41" s="63" t="s">
        <v>56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/>
    </row>
    <row r="43" spans="1:17" x14ac:dyDescent="0.35">
      <c r="A43" s="20" t="s">
        <v>57</v>
      </c>
    </row>
    <row r="45" spans="1:17" x14ac:dyDescent="0.35">
      <c r="A45" s="66" t="s">
        <v>58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8"/>
    </row>
    <row r="46" spans="1:17" x14ac:dyDescent="0.35">
      <c r="A46" s="69" t="s">
        <v>59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1"/>
    </row>
    <row r="47" spans="1:17" x14ac:dyDescent="0.35">
      <c r="A47" s="69" t="s">
        <v>60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1"/>
    </row>
    <row r="48" spans="1:17" x14ac:dyDescent="0.35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1"/>
    </row>
    <row r="49" spans="1:17" x14ac:dyDescent="0.35">
      <c r="A49" s="69" t="s">
        <v>61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1"/>
    </row>
    <row r="50" spans="1:17" x14ac:dyDescent="0.35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1"/>
    </row>
    <row r="51" spans="1:17" x14ac:dyDescent="0.35">
      <c r="A51" s="69" t="s">
        <v>62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1"/>
    </row>
    <row r="52" spans="1:17" x14ac:dyDescent="0.35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1"/>
    </row>
    <row r="53" spans="1:17" x14ac:dyDescent="0.35">
      <c r="A53" s="69" t="s">
        <v>63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1"/>
    </row>
    <row r="54" spans="1:17" x14ac:dyDescent="0.35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1"/>
    </row>
    <row r="55" spans="1:17" x14ac:dyDescent="0.35">
      <c r="A55" s="69" t="s">
        <v>64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1"/>
    </row>
    <row r="56" spans="1:17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1"/>
    </row>
    <row r="57" spans="1:17" x14ac:dyDescent="0.35">
      <c r="A57" s="69" t="s">
        <v>65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1"/>
    </row>
    <row r="58" spans="1:17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1"/>
    </row>
    <row r="59" spans="1:17" x14ac:dyDescent="0.35">
      <c r="A59" s="69" t="s">
        <v>66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1"/>
    </row>
    <row r="60" spans="1:17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1"/>
    </row>
    <row r="61" spans="1:17" x14ac:dyDescent="0.35">
      <c r="A61" s="69" t="s">
        <v>67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1"/>
    </row>
    <row r="62" spans="1:17" x14ac:dyDescent="0.35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1"/>
    </row>
    <row r="63" spans="1:17" x14ac:dyDescent="0.35">
      <c r="A63" s="69" t="s">
        <v>68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1"/>
    </row>
    <row r="64" spans="1:17" x14ac:dyDescent="0.35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1"/>
    </row>
    <row r="65" spans="1:17" x14ac:dyDescent="0.35">
      <c r="A65" s="69" t="s">
        <v>69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1"/>
    </row>
    <row r="66" spans="1:17" x14ac:dyDescent="0.35">
      <c r="A66" s="6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1"/>
    </row>
    <row r="67" spans="1:17" x14ac:dyDescent="0.35">
      <c r="A67" s="69" t="s">
        <v>70</v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1"/>
    </row>
    <row r="68" spans="1:17" x14ac:dyDescent="0.35">
      <c r="A68" s="69" t="s">
        <v>71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1"/>
    </row>
    <row r="69" spans="1:17" x14ac:dyDescent="0.35">
      <c r="A69" s="69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1"/>
    </row>
    <row r="70" spans="1:17" x14ac:dyDescent="0.35">
      <c r="A70" s="69" t="s">
        <v>72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1"/>
    </row>
    <row r="71" spans="1:17" x14ac:dyDescent="0.35">
      <c r="A71" s="6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1"/>
    </row>
    <row r="72" spans="1:17" x14ac:dyDescent="0.35">
      <c r="A72" s="69" t="s">
        <v>73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1"/>
    </row>
    <row r="73" spans="1:17" x14ac:dyDescent="0.35">
      <c r="A73" s="69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1"/>
    </row>
    <row r="74" spans="1:17" x14ac:dyDescent="0.35">
      <c r="A74" s="69" t="s">
        <v>74</v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1"/>
    </row>
    <row r="75" spans="1:17" x14ac:dyDescent="0.35">
      <c r="A75" s="72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9B78-5F33-4AC4-ACD4-762FE4B596BF}">
  <dimension ref="A1:E42"/>
  <sheetViews>
    <sheetView topLeftCell="A4" workbookViewId="0">
      <selection sqref="A1:E18"/>
    </sheetView>
  </sheetViews>
  <sheetFormatPr defaultRowHeight="14.5" x14ac:dyDescent="0.35"/>
  <sheetData>
    <row r="1" spans="1:5" x14ac:dyDescent="0.35">
      <c r="A1" s="20"/>
      <c r="B1" s="20"/>
      <c r="C1" s="20" t="s">
        <v>25</v>
      </c>
      <c r="D1" s="20"/>
      <c r="E1" s="20"/>
    </row>
    <row r="2" spans="1:5" ht="28" x14ac:dyDescent="0.35">
      <c r="A2" s="21" t="s">
        <v>18</v>
      </c>
      <c r="B2" s="21" t="s">
        <v>19</v>
      </c>
      <c r="C2" s="22" t="s">
        <v>20</v>
      </c>
      <c r="D2" s="22" t="s">
        <v>21</v>
      </c>
      <c r="E2" s="22" t="s">
        <v>22</v>
      </c>
    </row>
    <row r="3" spans="1:5" x14ac:dyDescent="0.35">
      <c r="A3" s="18" t="s">
        <v>23</v>
      </c>
      <c r="B3" s="19" t="s">
        <v>24</v>
      </c>
      <c r="C3" s="24">
        <v>1218198.3615791616</v>
      </c>
      <c r="D3" s="25">
        <v>0.16309999999999999</v>
      </c>
      <c r="E3" s="26">
        <v>113.47851710147269</v>
      </c>
    </row>
    <row r="4" spans="1:5" x14ac:dyDescent="0.35">
      <c r="A4" s="18" t="s">
        <v>23</v>
      </c>
      <c r="B4" s="19" t="s">
        <v>24</v>
      </c>
      <c r="C4" s="24">
        <v>1220053.855082853</v>
      </c>
      <c r="D4" s="25">
        <v>0.15443333333333334</v>
      </c>
      <c r="E4" s="26">
        <v>115.40603322048013</v>
      </c>
    </row>
    <row r="5" spans="1:5" x14ac:dyDescent="0.35">
      <c r="A5" s="18" t="s">
        <v>23</v>
      </c>
      <c r="B5" s="19" t="s">
        <v>24</v>
      </c>
      <c r="C5" s="24">
        <v>1301380.387848814</v>
      </c>
      <c r="D5" s="25">
        <v>0.1522</v>
      </c>
      <c r="E5" s="26">
        <v>121.02877798988497</v>
      </c>
    </row>
    <row r="6" spans="1:5" x14ac:dyDescent="0.35">
      <c r="A6" s="18" t="s">
        <v>23</v>
      </c>
      <c r="B6" s="19" t="s">
        <v>24</v>
      </c>
      <c r="C6" s="24">
        <v>1396221.3475080593</v>
      </c>
      <c r="D6" s="25">
        <v>0.1532</v>
      </c>
      <c r="E6" s="26">
        <v>126.15187929165161</v>
      </c>
    </row>
    <row r="8" spans="1:5" ht="28" x14ac:dyDescent="0.35">
      <c r="A8" s="21" t="s">
        <v>18</v>
      </c>
      <c r="B8" s="21" t="s">
        <v>19</v>
      </c>
      <c r="C8" s="22" t="s">
        <v>20</v>
      </c>
      <c r="D8" s="22" t="s">
        <v>21</v>
      </c>
      <c r="E8" s="22" t="s">
        <v>22</v>
      </c>
    </row>
    <row r="9" spans="1:5" x14ac:dyDescent="0.35">
      <c r="A9" s="4" t="s">
        <v>23</v>
      </c>
      <c r="B9" t="s">
        <v>26</v>
      </c>
      <c r="C9" s="24">
        <v>1179705.2348911038</v>
      </c>
      <c r="D9" s="25">
        <v>0.19003333333333336</v>
      </c>
      <c r="E9" s="26">
        <v>94.267103657225903</v>
      </c>
    </row>
    <row r="10" spans="1:5" x14ac:dyDescent="0.35">
      <c r="A10" s="4" t="s">
        <v>23</v>
      </c>
      <c r="B10" t="s">
        <v>26</v>
      </c>
      <c r="C10" s="24">
        <v>1196299.6725765129</v>
      </c>
      <c r="D10" s="25">
        <v>0.18303333333333335</v>
      </c>
      <c r="E10" s="26">
        <v>98.962689037087401</v>
      </c>
    </row>
    <row r="11" spans="1:5" x14ac:dyDescent="0.35">
      <c r="A11" s="4" t="s">
        <v>23</v>
      </c>
      <c r="B11" t="s">
        <v>26</v>
      </c>
      <c r="C11" s="24">
        <v>1274610.0194339803</v>
      </c>
      <c r="D11" s="25">
        <v>0.18235000000000001</v>
      </c>
      <c r="E11" s="26">
        <v>100.97028446870635</v>
      </c>
    </row>
    <row r="12" spans="1:5" x14ac:dyDescent="0.35">
      <c r="A12" s="4" t="s">
        <v>23</v>
      </c>
      <c r="B12" t="s">
        <v>26</v>
      </c>
      <c r="C12" s="24">
        <v>1355893.5087230087</v>
      </c>
      <c r="D12" s="25">
        <v>0.1696</v>
      </c>
      <c r="E12" s="26">
        <v>111.35547708983412</v>
      </c>
    </row>
    <row r="14" spans="1:5" ht="28" x14ac:dyDescent="0.35">
      <c r="A14" s="21" t="s">
        <v>18</v>
      </c>
      <c r="B14" s="21" t="s">
        <v>19</v>
      </c>
      <c r="C14" s="22" t="s">
        <v>20</v>
      </c>
      <c r="D14" s="22" t="s">
        <v>21</v>
      </c>
      <c r="E14" s="22" t="s">
        <v>22</v>
      </c>
    </row>
    <row r="15" spans="1:5" x14ac:dyDescent="0.35">
      <c r="A15" s="4" t="s">
        <v>23</v>
      </c>
      <c r="B15" t="s">
        <v>27</v>
      </c>
      <c r="C15" s="24">
        <v>1263516.454823876</v>
      </c>
      <c r="D15" s="25">
        <v>0.1865</v>
      </c>
      <c r="E15" s="26">
        <v>102.16965554953312</v>
      </c>
    </row>
    <row r="16" spans="1:5" x14ac:dyDescent="0.35">
      <c r="A16" s="4" t="s">
        <v>23</v>
      </c>
      <c r="B16" t="s">
        <v>27</v>
      </c>
      <c r="C16" s="24">
        <v>1301542.8925305496</v>
      </c>
      <c r="D16" s="25">
        <v>0.18689999999999998</v>
      </c>
      <c r="E16" s="26">
        <v>103.6120513710087</v>
      </c>
    </row>
    <row r="17" spans="1:5" x14ac:dyDescent="0.35">
      <c r="A17" s="4" t="s">
        <v>23</v>
      </c>
      <c r="B17" t="s">
        <v>27</v>
      </c>
      <c r="C17" s="24">
        <v>1373198.4016516772</v>
      </c>
      <c r="D17" s="25">
        <v>0.19475000000000001</v>
      </c>
      <c r="E17" s="26">
        <v>100.91487795978742</v>
      </c>
    </row>
    <row r="18" spans="1:5" x14ac:dyDescent="0.35">
      <c r="A18" s="4" t="s">
        <v>23</v>
      </c>
      <c r="B18" t="s">
        <v>27</v>
      </c>
      <c r="C18" s="24">
        <v>1472126.9939783209</v>
      </c>
      <c r="D18" s="25">
        <v>0.18260000000000001</v>
      </c>
      <c r="E18" s="26">
        <v>107.7682061040767</v>
      </c>
    </row>
    <row r="20" spans="1:5" x14ac:dyDescent="0.35">
      <c r="A20" s="16"/>
      <c r="B20" s="16"/>
      <c r="C20" s="17"/>
      <c r="D20" s="17"/>
      <c r="E20" s="17"/>
    </row>
    <row r="21" spans="1:5" x14ac:dyDescent="0.35">
      <c r="A21" s="4"/>
      <c r="C21" s="4"/>
      <c r="D21" s="27"/>
      <c r="E21" s="5"/>
    </row>
    <row r="22" spans="1:5" x14ac:dyDescent="0.35">
      <c r="A22" s="4"/>
      <c r="C22" s="4"/>
      <c r="D22" s="27"/>
      <c r="E22" s="5"/>
    </row>
    <row r="23" spans="1:5" x14ac:dyDescent="0.35">
      <c r="A23" s="4"/>
      <c r="C23" s="4"/>
      <c r="D23" s="27"/>
      <c r="E23" s="5"/>
    </row>
    <row r="24" spans="1:5" x14ac:dyDescent="0.35">
      <c r="A24" s="4"/>
      <c r="C24" s="4"/>
      <c r="D24" s="27"/>
      <c r="E24" s="5"/>
    </row>
    <row r="26" spans="1:5" x14ac:dyDescent="0.35">
      <c r="A26" s="16"/>
      <c r="B26" s="16"/>
      <c r="C26" s="17"/>
      <c r="D26" s="17"/>
      <c r="E26" s="17"/>
    </row>
    <row r="27" spans="1:5" x14ac:dyDescent="0.35">
      <c r="A27" s="4"/>
    </row>
    <row r="28" spans="1:5" x14ac:dyDescent="0.35">
      <c r="A28" s="4"/>
    </row>
    <row r="29" spans="1:5" x14ac:dyDescent="0.35">
      <c r="A29" s="4"/>
    </row>
    <row r="30" spans="1:5" x14ac:dyDescent="0.35">
      <c r="A30" s="4"/>
    </row>
    <row r="32" spans="1:5" x14ac:dyDescent="0.35">
      <c r="A32" s="16"/>
      <c r="B32" s="16"/>
      <c r="C32" s="17"/>
      <c r="D32" s="17"/>
      <c r="E32" s="17"/>
    </row>
    <row r="33" spans="1:2" x14ac:dyDescent="0.35">
      <c r="A33" s="4"/>
    </row>
    <row r="34" spans="1:2" x14ac:dyDescent="0.35">
      <c r="A34" s="4"/>
    </row>
    <row r="35" spans="1:2" x14ac:dyDescent="0.35">
      <c r="A35" s="4"/>
    </row>
    <row r="36" spans="1:2" x14ac:dyDescent="0.35">
      <c r="A36" s="4"/>
    </row>
    <row r="38" spans="1:2" x14ac:dyDescent="0.35">
      <c r="A38" s="16"/>
      <c r="B38" s="16"/>
    </row>
    <row r="39" spans="1:2" x14ac:dyDescent="0.35">
      <c r="A39" s="4"/>
    </row>
    <row r="40" spans="1:2" x14ac:dyDescent="0.35">
      <c r="A40" s="4"/>
    </row>
    <row r="41" spans="1:2" x14ac:dyDescent="0.35">
      <c r="A41" s="4"/>
    </row>
    <row r="42" spans="1:2" x14ac:dyDescent="0.35">
      <c r="A42" s="4"/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D6AE-C882-47F4-B5A8-EFA4D6AD5694}">
  <dimension ref="B3:J21"/>
  <sheetViews>
    <sheetView workbookViewId="0">
      <selection activeCell="E8" sqref="E8"/>
    </sheetView>
  </sheetViews>
  <sheetFormatPr defaultColWidth="8.90625" defaultRowHeight="14.5" x14ac:dyDescent="0.35"/>
  <cols>
    <col min="1" max="1" width="8.90625" style="4"/>
    <col min="2" max="2" width="9.54296875" style="4" customWidth="1"/>
    <col min="3" max="3" width="45.36328125" style="13" bestFit="1" customWidth="1"/>
    <col min="4" max="4" width="8.90625" style="39"/>
    <col min="5" max="9" width="8.90625" style="31"/>
    <col min="10" max="10" width="8.90625" style="40"/>
    <col min="11" max="16384" width="8.90625" style="4"/>
  </cols>
  <sheetData>
    <row r="3" spans="2:8" ht="43.5" x14ac:dyDescent="0.35">
      <c r="C3" s="15" t="s">
        <v>13</v>
      </c>
    </row>
    <row r="4" spans="2:8" ht="43.5" x14ac:dyDescent="0.35">
      <c r="B4" s="14">
        <v>1</v>
      </c>
      <c r="C4" s="29" t="s">
        <v>16</v>
      </c>
      <c r="D4" s="41"/>
      <c r="E4" s="32"/>
      <c r="F4" s="32"/>
      <c r="G4" s="32"/>
      <c r="H4" s="32"/>
    </row>
    <row r="5" spans="2:8" ht="43.5" x14ac:dyDescent="0.35">
      <c r="B5" s="14">
        <v>2</v>
      </c>
      <c r="C5" s="29" t="s">
        <v>12</v>
      </c>
      <c r="D5" s="42"/>
      <c r="E5" s="33"/>
      <c r="F5" s="34"/>
      <c r="G5" s="34"/>
      <c r="H5" s="34"/>
    </row>
    <row r="6" spans="2:8" ht="58" x14ac:dyDescent="0.35">
      <c r="B6" s="14">
        <v>3</v>
      </c>
      <c r="C6" s="30" t="s">
        <v>17</v>
      </c>
      <c r="E6" s="35"/>
      <c r="F6" s="36"/>
      <c r="G6" s="37"/>
      <c r="H6" s="38"/>
    </row>
    <row r="7" spans="2:8" ht="29" x14ac:dyDescent="0.35">
      <c r="B7" s="14">
        <v>4</v>
      </c>
      <c r="C7" s="30" t="s">
        <v>14</v>
      </c>
      <c r="E7" s="35"/>
      <c r="F7" s="36"/>
      <c r="G7" s="37"/>
      <c r="H7" s="38"/>
    </row>
    <row r="8" spans="2:8" ht="29" x14ac:dyDescent="0.35">
      <c r="B8" s="14">
        <v>5</v>
      </c>
      <c r="C8" s="30" t="s">
        <v>15</v>
      </c>
      <c r="E8" s="35"/>
      <c r="F8" s="36"/>
      <c r="G8" s="37"/>
      <c r="H8" s="38"/>
    </row>
    <row r="9" spans="2:8" x14ac:dyDescent="0.35">
      <c r="E9" s="35"/>
      <c r="F9" s="36"/>
      <c r="G9" s="37"/>
      <c r="H9" s="38"/>
    </row>
    <row r="10" spans="2:8" x14ac:dyDescent="0.35">
      <c r="D10" s="43"/>
      <c r="E10" s="35"/>
      <c r="F10" s="35"/>
      <c r="G10" s="35"/>
      <c r="H10" s="35"/>
    </row>
    <row r="11" spans="2:8" x14ac:dyDescent="0.35">
      <c r="D11" s="42"/>
      <c r="E11" s="33"/>
      <c r="F11" s="34"/>
      <c r="G11" s="34"/>
      <c r="H11" s="34"/>
    </row>
    <row r="12" spans="2:8" x14ac:dyDescent="0.35">
      <c r="E12" s="35"/>
      <c r="F12" s="36"/>
      <c r="G12" s="37"/>
      <c r="H12" s="38"/>
    </row>
    <row r="13" spans="2:8" x14ac:dyDescent="0.35">
      <c r="E13" s="35"/>
      <c r="F13" s="36"/>
      <c r="G13" s="37"/>
      <c r="H13" s="38"/>
    </row>
    <row r="14" spans="2:8" x14ac:dyDescent="0.35">
      <c r="E14" s="35"/>
      <c r="F14" s="36"/>
      <c r="G14" s="37"/>
      <c r="H14" s="38"/>
    </row>
    <row r="15" spans="2:8" x14ac:dyDescent="0.35">
      <c r="E15" s="35"/>
      <c r="F15" s="36"/>
      <c r="G15" s="37"/>
      <c r="H15" s="38"/>
    </row>
    <row r="16" spans="2:8" x14ac:dyDescent="0.35">
      <c r="D16" s="43"/>
      <c r="E16" s="35"/>
      <c r="F16" s="35"/>
      <c r="G16" s="35"/>
      <c r="H16" s="35"/>
    </row>
    <row r="17" spans="4:8" x14ac:dyDescent="0.35">
      <c r="D17" s="42"/>
      <c r="E17" s="33"/>
      <c r="F17" s="34"/>
      <c r="G17" s="34"/>
      <c r="H17" s="34"/>
    </row>
    <row r="18" spans="4:8" x14ac:dyDescent="0.35">
      <c r="E18" s="35"/>
      <c r="F18" s="36"/>
      <c r="G18" s="37"/>
      <c r="H18" s="38"/>
    </row>
    <row r="19" spans="4:8" x14ac:dyDescent="0.35">
      <c r="E19" s="35"/>
      <c r="F19" s="36"/>
      <c r="G19" s="37"/>
      <c r="H19" s="38"/>
    </row>
    <row r="20" spans="4:8" x14ac:dyDescent="0.35">
      <c r="E20" s="35"/>
      <c r="F20" s="36"/>
      <c r="G20" s="37"/>
      <c r="H20" s="38"/>
    </row>
    <row r="21" spans="4:8" x14ac:dyDescent="0.35">
      <c r="E21" s="35"/>
      <c r="F21" s="36"/>
      <c r="G21" s="37"/>
      <c r="H2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2</vt:lpstr>
      <vt:lpstr>App Data</vt:lpstr>
      <vt:lpstr>Answer 3,4,5</vt:lpstr>
      <vt:lpstr>Answer 1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Dalmia</dc:creator>
  <cp:lastModifiedBy>khushboo khushboo</cp:lastModifiedBy>
  <dcterms:created xsi:type="dcterms:W3CDTF">2024-12-09T10:38:11Z</dcterms:created>
  <dcterms:modified xsi:type="dcterms:W3CDTF">2025-01-31T10:15:12Z</dcterms:modified>
</cp:coreProperties>
</file>